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9"/>
  </bookViews>
  <sheets>
    <sheet name="1" sheetId="62" r:id="rId1"/>
    <sheet name="2" sheetId="63" r:id="rId2"/>
    <sheet name="3" sheetId="64" r:id="rId3"/>
    <sheet name="4" sheetId="65" r:id="rId4"/>
    <sheet name="5" sheetId="66" r:id="rId5"/>
    <sheet name="6" sheetId="67" r:id="rId6"/>
    <sheet name="7" sheetId="68" r:id="rId7"/>
    <sheet name="8" sheetId="69" r:id="rId8"/>
    <sheet name="НМЦ" sheetId="7" r:id="rId9"/>
    <sheet name="Сводка затрат" sheetId="25" r:id="rId10"/>
  </sheets>
  <externalReferences>
    <externalReference r:id="rId11"/>
  </externalReferences>
  <definedNames>
    <definedName name="Constr" localSheetId="0">'1'!$A$8</definedName>
    <definedName name="Constr" localSheetId="1">'2'!$A$7</definedName>
    <definedName name="Constr" localSheetId="2">'3'!$A$7</definedName>
    <definedName name="Constr" localSheetId="3">'4'!$A$7</definedName>
    <definedName name="Constr" localSheetId="4">'5'!$A$7</definedName>
    <definedName name="Constr" localSheetId="5">'6'!$A$7</definedName>
    <definedName name="Constr" localSheetId="6">'7'!$A$7</definedName>
    <definedName name="Constr" localSheetId="7">'8'!$A$7</definedName>
    <definedName name="FOT" localSheetId="0">'1'!$D$18</definedName>
    <definedName name="FOT" localSheetId="1">'2'!$D$17</definedName>
    <definedName name="FOT" localSheetId="2">'3'!$D$19</definedName>
    <definedName name="FOT" localSheetId="3">'4'!$D$19</definedName>
    <definedName name="FOT" localSheetId="4">'5'!$D$17</definedName>
    <definedName name="FOT" localSheetId="5">'6'!$D$19</definedName>
    <definedName name="FOT" localSheetId="6">'7'!$D$19</definedName>
    <definedName name="FOT" localSheetId="7">'8'!$D$17</definedName>
    <definedName name="Ind" localSheetId="0">'1'!$H$10</definedName>
    <definedName name="Ind" localSheetId="1">'2'!$H$9</definedName>
    <definedName name="Ind" localSheetId="2">'3'!$H$9</definedName>
    <definedName name="Ind" localSheetId="3">'4'!$H$9</definedName>
    <definedName name="Ind" localSheetId="4">'5'!$H$9</definedName>
    <definedName name="Ind" localSheetId="5">'6'!$H$9</definedName>
    <definedName name="Ind" localSheetId="6">'7'!$H$9</definedName>
    <definedName name="Ind" localSheetId="7">'8'!$H$9</definedName>
    <definedName name="Obj" localSheetId="0">'1'!$E$13</definedName>
    <definedName name="Obj" localSheetId="1">'2'!$E$12</definedName>
    <definedName name="Obj" localSheetId="2">'3'!$E$12</definedName>
    <definedName name="Obj" localSheetId="3">'4'!$E$12</definedName>
    <definedName name="Obj" localSheetId="4">'5'!$E$12</definedName>
    <definedName name="Obj" localSheetId="5">'6'!$E$12</definedName>
    <definedName name="Obj" localSheetId="6">'7'!$E$12</definedName>
    <definedName name="Obj" localSheetId="7">'8'!$E$12</definedName>
    <definedName name="Obosn" localSheetId="0">'1'!$D$16</definedName>
    <definedName name="Obosn" localSheetId="1">'2'!$D$15</definedName>
    <definedName name="Obosn" localSheetId="2">'3'!$D$15</definedName>
    <definedName name="Obosn" localSheetId="3">'4'!$D$15</definedName>
    <definedName name="Obosn" localSheetId="4">'5'!$D$15</definedName>
    <definedName name="Obosn" localSheetId="5">'6'!$D$15</definedName>
    <definedName name="Obosn" localSheetId="6">'7'!$D$15</definedName>
    <definedName name="Obosn" localSheetId="7">'8'!$D$15</definedName>
    <definedName name="SmPr" localSheetId="0">'1'!$D$17</definedName>
    <definedName name="SmPr" localSheetId="1">'2'!$D$16</definedName>
    <definedName name="SmPr" localSheetId="2">'3'!$D$16</definedName>
    <definedName name="SmPr" localSheetId="3">'4'!$D$16</definedName>
    <definedName name="SmPr" localSheetId="4">'5'!$D$16</definedName>
    <definedName name="SmPr" localSheetId="5">'6'!$D$16</definedName>
    <definedName name="SmPr" localSheetId="6">'7'!$D$16</definedName>
    <definedName name="SmPr" localSheetId="7">'8'!$D$16</definedName>
    <definedName name="аааааппппппрррппппппп" localSheetId="9">#REF!</definedName>
    <definedName name="аааааппппппрррппппппп">#REF!</definedName>
    <definedName name="аараооооооооооооо" localSheetId="9">#REF!</definedName>
    <definedName name="аараооооооооооооо">#REF!</definedName>
    <definedName name="автом" localSheetId="9">#REF!</definedName>
    <definedName name="автом">#REF!</definedName>
    <definedName name="алшрльоплварл" localSheetId="9">#REF!</definedName>
    <definedName name="алшрльоплварл">#REF!</definedName>
    <definedName name="аолвлддддддддддддддддввввввввв" localSheetId="9">#REF!</definedName>
    <definedName name="аолвлддддддддддддддддввввввввв">#REF!</definedName>
    <definedName name="апарв" localSheetId="9">#REF!</definedName>
    <definedName name="апарв">#REF!</definedName>
    <definedName name="апрлдджаоырыфрпопрлпрлпрлп" localSheetId="9">#REF!</definedName>
    <definedName name="апрлдджаоырыфрпопрлпрлпрлп">#REF!</definedName>
    <definedName name="арлггаджаш" localSheetId="9">#REF!</definedName>
    <definedName name="арлггаджаш">#REF!</definedName>
    <definedName name="ароррбллтблпроорапииас" localSheetId="9">#REF!</definedName>
    <definedName name="ароррбллтблпроорапииас">#REF!</definedName>
    <definedName name="арррррблллпдрлдддддддддд" localSheetId="9">#REF!</definedName>
    <definedName name="арррррблллпдрлдддддддддд">#REF!</definedName>
    <definedName name="варпаааааааааа" localSheetId="9">#REF!</definedName>
    <definedName name="варпаааааааааа">#REF!</definedName>
    <definedName name="ввпьььььлднд" localSheetId="9">#REF!</definedName>
    <definedName name="ввпьььььлднд">#REF!</definedName>
    <definedName name="вед" localSheetId="9">#REF!</definedName>
    <definedName name="вед">#REF!</definedName>
    <definedName name="вертикальная" localSheetId="9">#REF!</definedName>
    <definedName name="вертикальная">#REF!</definedName>
    <definedName name="вертикплан" localSheetId="9">#REF!</definedName>
    <definedName name="вертикплан">#REF!</definedName>
    <definedName name="волен" localSheetId="9">#REF!</definedName>
    <definedName name="волен">#REF!</definedName>
    <definedName name="вп" localSheetId="9">#REF!</definedName>
    <definedName name="вп">#REF!</definedName>
    <definedName name="впырпфдыпл" localSheetId="9">#REF!</definedName>
    <definedName name="впырпфдыпл">#REF!</definedName>
    <definedName name="впьглорьтитттттттттт" localSheetId="9">#REF!</definedName>
    <definedName name="впьглорьтитттттттттт">#REF!</definedName>
    <definedName name="всввввввввввввввввввввввввв" localSheetId="9">#REF!</definedName>
    <definedName name="всввввввввввввввввввввввввв">#REF!</definedName>
    <definedName name="выб" localSheetId="9">#REF!</definedName>
    <definedName name="выб">#REF!</definedName>
    <definedName name="выпуск" localSheetId="9">#REF!</definedName>
    <definedName name="выпуск">#REF!</definedName>
    <definedName name="выьлепвввввпмп" localSheetId="9">#REF!</definedName>
    <definedName name="выьлепвввввпмп">#REF!</definedName>
    <definedName name="еваопродолжэрщэрзшщщх" localSheetId="9">#REF!</definedName>
    <definedName name="еваопродолжэрщэрзшщщх">#REF!</definedName>
    <definedName name="_xlnm.Print_Titles" localSheetId="0">'1'!$26:$26</definedName>
    <definedName name="_xlnm.Print_Titles" localSheetId="1">'2'!$25:$25</definedName>
    <definedName name="_xlnm.Print_Titles" localSheetId="2">'3'!$27:$27</definedName>
    <definedName name="_xlnm.Print_Titles" localSheetId="3">'4'!$27:$27</definedName>
    <definedName name="_xlnm.Print_Titles" localSheetId="4">'5'!$25:$25</definedName>
    <definedName name="_xlnm.Print_Titles" localSheetId="5">'6'!$27:$27</definedName>
    <definedName name="_xlnm.Print_Titles" localSheetId="6">'7'!$27:$27</definedName>
    <definedName name="_xlnm.Print_Titles" localSheetId="7">'8'!$25:$25</definedName>
    <definedName name="_xlnm.Print_Titles" localSheetId="8">НМЦ!$13:$13</definedName>
    <definedName name="_xlnm.Print_Titles" localSheetId="9">'Сводка затрат'!$13:$13</definedName>
    <definedName name="измен" localSheetId="9">#REF!</definedName>
    <definedName name="измен">#REF!</definedName>
    <definedName name="итого" localSheetId="8">#REF!</definedName>
    <definedName name="итого" localSheetId="9">#REF!</definedName>
    <definedName name="итого">#REF!</definedName>
    <definedName name="итого_сантех" localSheetId="8">#REF!</definedName>
    <definedName name="итого_сантех" localSheetId="9">#REF!</definedName>
    <definedName name="итого_сантех">#REF!</definedName>
    <definedName name="итого_стр" localSheetId="9">#REF!</definedName>
    <definedName name="итого_стр">#REF!</definedName>
    <definedName name="итого_строит" localSheetId="8">НМЦ!#REF!</definedName>
    <definedName name="итого_строит" localSheetId="9">'Сводка затрат'!#REF!</definedName>
    <definedName name="итого_строит">#REF!</definedName>
    <definedName name="итого_технол" localSheetId="8">#REF!</definedName>
    <definedName name="итого_технол" localSheetId="9">#REF!</definedName>
    <definedName name="итого_технол">#REF!</definedName>
    <definedName name="итого_электр" localSheetId="8">#REF!</definedName>
    <definedName name="итого_электр" localSheetId="9">#REF!</definedName>
    <definedName name="итого_электр">#REF!</definedName>
    <definedName name="квота" localSheetId="9">#REF!</definedName>
    <definedName name="квота">#REF!</definedName>
    <definedName name="кккккккккк" localSheetId="9">#REF!</definedName>
    <definedName name="кккккккккк">#REF!</definedName>
    <definedName name="корек" localSheetId="9">#REF!</definedName>
    <definedName name="корек">#REF!</definedName>
    <definedName name="корект" localSheetId="9">#REF!</definedName>
    <definedName name="корект">#REF!</definedName>
    <definedName name="корректир" localSheetId="9">#REF!</definedName>
    <definedName name="корректир">#REF!</definedName>
    <definedName name="лен" localSheetId="8">#REF!</definedName>
    <definedName name="лен" localSheetId="9">#REF!</definedName>
    <definedName name="лен">#REF!</definedName>
    <definedName name="лот" localSheetId="8">#REF!</definedName>
    <definedName name="лот" localSheetId="9">#REF!</definedName>
    <definedName name="лот">#REF!</definedName>
    <definedName name="мамиааааааааааааааааааааааааааааа" localSheetId="9">#REF!</definedName>
    <definedName name="мамиааааааааааааааааааааааааааааа">#REF!</definedName>
    <definedName name="ммпоослччччччччччрччапппппппппр" localSheetId="9">#REF!</definedName>
    <definedName name="ммпоослччччччччччрччапппппппппр">#REF!</definedName>
    <definedName name="мрол" localSheetId="9">#REF!</definedName>
    <definedName name="мрол">#REF!</definedName>
    <definedName name="оз" localSheetId="9">#REF!</definedName>
    <definedName name="оз">#REF!</definedName>
    <definedName name="озелен" localSheetId="9">#REF!</definedName>
    <definedName name="озелен">#REF!</definedName>
    <definedName name="озеленение" localSheetId="9">#REF!</definedName>
    <definedName name="озеленение">#REF!</definedName>
    <definedName name="озеленение2" localSheetId="9">#REF!</definedName>
    <definedName name="озеленение2">#REF!</definedName>
    <definedName name="ОСР" localSheetId="9">#REF!</definedName>
    <definedName name="ОСР">#REF!</definedName>
    <definedName name="ОСР110" localSheetId="9">#REF!</definedName>
    <definedName name="ОСР110">#REF!</definedName>
    <definedName name="ОСР111" localSheetId="9">#REF!</definedName>
    <definedName name="ОСР111">#REF!</definedName>
    <definedName name="план" localSheetId="9">#REF!</definedName>
    <definedName name="план">#REF!</definedName>
    <definedName name="планировка" localSheetId="9">#REF!</definedName>
    <definedName name="планировка">#REF!</definedName>
    <definedName name="плдщхэж.юрббдлююбо" localSheetId="9">#REF!</definedName>
    <definedName name="плдщхэж.юрббдлююбо">#REF!</definedName>
    <definedName name="площадки" localSheetId="9">#REF!</definedName>
    <definedName name="площадки">#REF!</definedName>
    <definedName name="пос" localSheetId="8">#REF!</definedName>
    <definedName name="пос" localSheetId="9">#REF!</definedName>
    <definedName name="пос">#REF!</definedName>
    <definedName name="прав" localSheetId="9">#REF!</definedName>
    <definedName name="прав">#REF!</definedName>
    <definedName name="прлппппппппппппппрррррррр" localSheetId="9">#REF!</definedName>
    <definedName name="прлппппппппппппппрррррррр">#REF!</definedName>
    <definedName name="провбп" localSheetId="9">#REF!</definedName>
    <definedName name="провбп">#REF!</definedName>
    <definedName name="проект" localSheetId="9">#REF!</definedName>
    <definedName name="проект">#REF!</definedName>
    <definedName name="пропппп" localSheetId="9">#REF!</definedName>
    <definedName name="пропппп">#REF!</definedName>
    <definedName name="рпоолллллбрюююююююююююю" localSheetId="9">#REF!</definedName>
    <definedName name="рпоолллллбрюююююююююююю">#REF!</definedName>
    <definedName name="сааповвыыыыыеееееггггггггг" localSheetId="9">#REF!</definedName>
    <definedName name="сааповвыыыыыеееееггггггггг">#REF!</definedName>
    <definedName name="сапопрлрлппппр" localSheetId="9">#REF!</definedName>
    <definedName name="сапопрлрлппппр">#REF!</definedName>
    <definedName name="саррпрпппппппппппппппррррррр" localSheetId="9">#REF!</definedName>
    <definedName name="саррпрпппппппппппппппррррррр">#REF!</definedName>
    <definedName name="свод" localSheetId="9">#REF!</definedName>
    <definedName name="свод">#REF!</definedName>
    <definedName name="Свсмр" localSheetId="9">'[1] пристр428'!#REF!</definedName>
    <definedName name="Свсмр">'[1] пристр428'!#REF!</definedName>
    <definedName name="склад" localSheetId="8">#REF!</definedName>
    <definedName name="склад" localSheetId="9">#REF!</definedName>
    <definedName name="склад">#REF!</definedName>
    <definedName name="сср4" localSheetId="8">#REF!</definedName>
    <definedName name="сср4" localSheetId="9">#REF!</definedName>
    <definedName name="сср4">#REF!</definedName>
    <definedName name="ссроб" localSheetId="8">#REF!</definedName>
    <definedName name="ссроб" localSheetId="9">#REF!</definedName>
    <definedName name="ссроб">#REF!</definedName>
    <definedName name="сссссссссссссрооооооооаапнааааеоаааааааа" localSheetId="9">#REF!</definedName>
    <definedName name="сссссссссссссрооооооооаапнааааеоаааааааа">#REF!</definedName>
    <definedName name="счет" localSheetId="9">'[1] пристр428'!#REF!</definedName>
    <definedName name="счет">'[1] пристр428'!#REF!</definedName>
    <definedName name="тдер" localSheetId="9">#REF!</definedName>
    <definedName name="тдер">#REF!</definedName>
    <definedName name="ТК" localSheetId="9">#REF!</definedName>
    <definedName name="ТК">#REF!</definedName>
    <definedName name="тоолллллопппплопооллоопло" localSheetId="9">#REF!</definedName>
    <definedName name="тоолллллопппплопооллоопло">#REF!</definedName>
    <definedName name="топливро" localSheetId="9">#REF!</definedName>
    <definedName name="топливро">#REF!</definedName>
    <definedName name="трапные" localSheetId="9">#REF!</definedName>
    <definedName name="трапные">#REF!</definedName>
    <definedName name="уке" localSheetId="9">#REF!</definedName>
    <definedName name="уке">#REF!</definedName>
    <definedName name="фякуряыувравяв" localSheetId="9">#REF!</definedName>
    <definedName name="фякуряыувравяв">#REF!</definedName>
    <definedName name="фяыввввввв" localSheetId="9">#REF!</definedName>
    <definedName name="фяыввввввв">#REF!</definedName>
    <definedName name="хййййййййййжывввввввв" localSheetId="9">#REF!</definedName>
    <definedName name="хййййййййййжывввввввв">#REF!</definedName>
    <definedName name="чвподю" localSheetId="9">#REF!</definedName>
    <definedName name="чвподю">#REF!</definedName>
    <definedName name="чрпрл" localSheetId="9">#REF!</definedName>
    <definedName name="чрпрл">#REF!</definedName>
    <definedName name="чситтттттттсссссссссччччч" localSheetId="9">#REF!</definedName>
    <definedName name="чситтттттттсссссссссччччч">#REF!</definedName>
    <definedName name="ываочяьбббббббббббббб" localSheetId="9">#REF!</definedName>
    <definedName name="ываочяьбббббббббббббб">#REF!</definedName>
    <definedName name="ЫВРРАЫРАывоопоапо" localSheetId="9">#REF!</definedName>
    <definedName name="ЫВРРАЫРАывоопоапо">#REF!</definedName>
    <definedName name="ывынреыкшлнжхэтшлэ" localSheetId="9">#REF!</definedName>
    <definedName name="ывынреыкшлнжхэтшлэ">#REF!</definedName>
    <definedName name="ыоарллвапрлывпорапар" localSheetId="9">#REF!</definedName>
    <definedName name="ыоарллвапрлывпорапар">#REF!</definedName>
    <definedName name="ычвпппппппппп" localSheetId="9">#REF!</definedName>
    <definedName name="ычвпппппппппп">#REF!</definedName>
    <definedName name="яыдвлпрмичврип" localSheetId="9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D21" i="25" l="1"/>
  <c r="C21" i="7" s="1"/>
  <c r="F20" i="25"/>
  <c r="E20" i="25"/>
  <c r="C20" i="7" s="1"/>
  <c r="E19" i="25"/>
  <c r="D19" i="25"/>
  <c r="C19" i="7" s="1"/>
  <c r="D18" i="25"/>
  <c r="C18" i="7" s="1"/>
  <c r="E17" i="25"/>
  <c r="D17" i="25"/>
  <c r="E16" i="25"/>
  <c r="D16" i="25"/>
  <c r="D15" i="25"/>
  <c r="C15" i="7" s="1"/>
  <c r="D14" i="25"/>
  <c r="C14" i="7" s="1"/>
  <c r="C16" i="7" l="1"/>
  <c r="C17" i="7"/>
  <c r="D22" i="25"/>
  <c r="D23" i="25" s="1"/>
  <c r="H20" i="25"/>
  <c r="B20" i="7" s="1"/>
  <c r="H21" i="25"/>
  <c r="B21" i="7" s="1"/>
  <c r="D24" i="25" l="1"/>
  <c r="G22" i="25"/>
  <c r="G23" i="25" s="1"/>
  <c r="H18" i="25" l="1"/>
  <c r="B18" i="7" s="1"/>
  <c r="F22" i="25"/>
  <c r="F23" i="25" s="1"/>
  <c r="E22" i="25" l="1"/>
  <c r="E23" i="25" l="1"/>
  <c r="H23" i="25" s="1"/>
  <c r="H22" i="25"/>
  <c r="C22" i="7"/>
  <c r="C24" i="7" l="1"/>
  <c r="C26" i="7" s="1"/>
  <c r="H17" i="25"/>
  <c r="B17" i="7" s="1"/>
  <c r="H19" i="25"/>
  <c r="B19" i="7" s="1"/>
  <c r="H16" i="25" l="1"/>
  <c r="B16" i="7" s="1"/>
  <c r="H15" i="25"/>
  <c r="B15" i="7" s="1"/>
  <c r="H14" i="25" l="1"/>
  <c r="B14" i="7" s="1"/>
  <c r="B22" i="7" s="1"/>
  <c r="F24" i="25" l="1"/>
  <c r="F25" i="25" s="1"/>
  <c r="G24" i="25"/>
  <c r="G25" i="25" s="1"/>
  <c r="E24" i="25" l="1"/>
  <c r="E25" i="25" l="1"/>
  <c r="H24" i="25"/>
  <c r="D25" i="25"/>
  <c r="H25" i="25" s="1"/>
</calcChain>
</file>

<file path=xl/sharedStrings.xml><?xml version="1.0" encoding="utf-8"?>
<sst xmlns="http://schemas.openxmlformats.org/spreadsheetml/2006/main" count="1126" uniqueCount="484">
  <si>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</si>
  <si>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</si>
  <si>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</si>
  <si>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</si>
  <si>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</si>
  <si>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</si>
  <si>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</si>
  <si>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</si>
  <si>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</si>
  <si>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</si>
  <si>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</si>
  <si>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</si>
  <si>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</si>
  <si>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</si>
  <si>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</si>
  <si>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</si>
  <si>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</si>
  <si>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</si>
  <si>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 xml:space="preserve">      Оборудование</t>
  </si>
  <si>
    <t xml:space="preserve">      оборудования _______________________________________________________________________________________________</t>
  </si>
  <si>
    <t xml:space="preserve">  Итого Оборудование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</si>
  <si>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</si>
  <si>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</si>
  <si>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</si>
  <si>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</si>
  <si>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</si>
  <si>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</si>
  <si>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</si>
  <si>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</si>
  <si>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</si>
  <si>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</si>
  <si>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</si>
  <si>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</si>
  <si>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</si>
  <si>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</si>
  <si>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</si>
  <si>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</si>
  <si>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</si>
  <si>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</si>
  <si>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</si>
  <si>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</si>
  <si>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1000 м</t>
  </si>
  <si>
    <t>шт</t>
  </si>
  <si>
    <t>100 м</t>
  </si>
  <si>
    <t>м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</si>
  <si>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</si>
  <si>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</si>
  <si>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</si>
  <si>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</si>
  <si>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</si>
  <si>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</si>
  <si>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</si>
  <si>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</si>
  <si>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</si>
  <si>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</si>
  <si>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</si>
  <si>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</si>
  <si>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</si>
  <si>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</si>
  <si>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</si>
  <si>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</si>
  <si>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</si>
  <si>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</si>
  <si>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</si>
  <si>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</si>
  <si>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</si>
  <si>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</si>
  <si>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</si>
  <si>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</si>
  <si>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</si>
  <si>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</si>
  <si>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</si>
  <si>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</si>
  <si>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</si>
  <si>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</si>
  <si>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</si>
  <si>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</si>
  <si>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</si>
  <si>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</si>
  <si>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</si>
  <si>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</si>
  <si>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</si>
  <si>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Инженер по проектно-сметной работе</t>
  </si>
  <si>
    <t>Т.Ш. Ковязина</t>
  </si>
  <si>
    <t>№ п/п</t>
  </si>
  <si>
    <t xml:space="preserve">Сметная стоимость </t>
  </si>
  <si>
    <t>прочих затрат</t>
  </si>
  <si>
    <t>Согласовано</t>
  </si>
  <si>
    <t>отдел 028</t>
  </si>
  <si>
    <t>100 м кабеля</t>
  </si>
  <si>
    <t>В.В. Моляков</t>
  </si>
  <si>
    <t xml:space="preserve">  Конструкции из кирпича и блоков</t>
  </si>
  <si>
    <t xml:space="preserve">  Полы</t>
  </si>
  <si>
    <t>м2</t>
  </si>
  <si>
    <t>Т/з мех.
Всего</t>
  </si>
  <si>
    <t>Т/з мех. на ед.</t>
  </si>
  <si>
    <t>Средства  на оплату труда _______________________________________________________________________________________________</t>
  </si>
  <si>
    <t>Сметная стоимость строительных работ _______________________________________________________________________________________________</t>
  </si>
  <si>
    <t>т</t>
  </si>
  <si>
    <t>100 шт.</t>
  </si>
  <si>
    <t>1 т</t>
  </si>
  <si>
    <t xml:space="preserve">  В том числе, справочно:</t>
  </si>
  <si>
    <t>Итого прямые затраты по смете с учетом коэффициентов к итогам</t>
  </si>
  <si>
    <t>1 клапан</t>
  </si>
  <si>
    <t xml:space="preserve">на </t>
  </si>
  <si>
    <t xml:space="preserve">  Перевозка грузов автотранспортом</t>
  </si>
  <si>
    <t>м3</t>
  </si>
  <si>
    <t xml:space="preserve">  Строительные металлические конструкции</t>
  </si>
  <si>
    <t xml:space="preserve">  Теплоизоляционные работы</t>
  </si>
  <si>
    <t xml:space="preserve">  Защита строительных конструкций и оборудования от коррозии</t>
  </si>
  <si>
    <t xml:space="preserve">  Бетонные и железобетонные монолитные конструкции в промышленном строительстве</t>
  </si>
  <si>
    <t xml:space="preserve">  Земляные работы, выполняемые ручным способом</t>
  </si>
  <si>
    <t>Устройство фундаментных плит железобетонных плоских</t>
  </si>
  <si>
    <t>Огрунтовка металлических поверхностей за один раз грунтовкой ГФ-021</t>
  </si>
  <si>
    <t>Бетон тяжелый, крупность заполнителя 20 мм, класс В10 (М150)</t>
  </si>
  <si>
    <t>100 м3 грунта</t>
  </si>
  <si>
    <t>Трубы стальные сварные водогазопроводные с резьбой черные легкие (неоцинкованные) диаметр условного прохода 32 мм, толщина стенки 2,8 мм</t>
  </si>
  <si>
    <t>Затягивание провода в проложенные трубы и металлические рукава каждого последующего одножильного или многожильного в общей оплетке, суммарное сечение до 6 мм2</t>
  </si>
  <si>
    <t>Присоединение к зажимам жил проводов или кабелей сечением до 6 мм2</t>
  </si>
  <si>
    <t>Присоединение к зажимам жил проводов или кабелей сечением до 2,5 мм2</t>
  </si>
  <si>
    <t>Кабель до 35 кВ в проложенных трубах, блоках и коробах, масса 1 м кабеля до 1 кг</t>
  </si>
  <si>
    <t xml:space="preserve">                           Раздел 1. Монтажные работы</t>
  </si>
  <si>
    <t>Всего в ценах 2013 с НДС</t>
  </si>
  <si>
    <t>ИТОГИ ПО СМЕТЕ:</t>
  </si>
  <si>
    <t>1 т конструкций</t>
  </si>
  <si>
    <t>" _____ " ________________ 201_ г.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</si>
  <si>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</si>
  <si>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Промышленные печи и трубы</t>
  </si>
  <si>
    <t xml:space="preserve">   80% ФОТ (от 966)  (Поз. 3, 5)</t>
  </si>
  <si>
    <t xml:space="preserve">   70% ФОТ (от 347)  (Поз. 11-13, 24-25)</t>
  </si>
  <si>
    <t xml:space="preserve">   65% ФОТ (от 2263)  (Поз. 1-2, 7-10, 16-21, 26-37)</t>
  </si>
  <si>
    <t xml:space="preserve">   45% ФОТ (от 34)  (Поз. 14)</t>
  </si>
  <si>
    <t xml:space="preserve">   122% ФОТ (от 966)  (Поз. 3, 5)</t>
  </si>
  <si>
    <t xml:space="preserve">   110% ФОТ (от 127)  (Поз. 24-25)</t>
  </si>
  <si>
    <t xml:space="preserve">   105% ФОТ (от 2263)  (Поз. 1-2, 7-10, 16-21, 26-37)</t>
  </si>
  <si>
    <t xml:space="preserve">   100% ФОТ (от 220)  (Поз. 11-13)</t>
  </si>
  <si>
    <t xml:space="preserve">   80% ФОТ (от 34)  (Поз. 14)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</si>
  <si>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1-2, 7-10, 16-21, 26-37, 3, 5, 11-14, 24-25)</t>
  </si>
  <si>
    <t xml:space="preserve">  Итого по разделу 1 </t>
  </si>
  <si>
    <t>Установка закладных деталей весом более 20 кг</t>
  </si>
  <si>
    <r>
      <t>ТЕР06-01-015-09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</si>
  <si>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Изделие закладное Мн2</t>
  </si>
  <si>
    <t>Установка закладных деталей весом до 4 кг</t>
  </si>
  <si>
    <r>
      <t>ТЕР06-01-015-07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</si>
  <si>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Изделие закладное Мн1</t>
  </si>
  <si>
    <t>Горячекатаная арматурная сталь периодического профиля класса А-III, диаметром 8 мм</t>
  </si>
  <si>
    <r>
      <t>ТСЦ-204-0020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</si>
  <si>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20 мм, класс В20 (М250)</t>
  </si>
  <si>
    <r>
      <t>ТСЦ-401-0067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</si>
  <si>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бетона, бутобетона и железобетона в деле</t>
  </si>
  <si>
    <r>
      <t>ТЕР06-01-001-16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</si>
  <si>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Участок монолитный УМ2</t>
  </si>
  <si>
    <t xml:space="preserve">                           Участок монолитный УМ1</t>
  </si>
  <si>
    <t>100 отверстий</t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</si>
  <si>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ПЗ=7,5 (ОЗП=7,5; ЭМ=7,5 к расх.; ЗПМ=7,5; МАТ=7,5 к расх.; ТЗ=7,5; ТЗМ=7,5)</t>
    </r>
  </si>
  <si>
    <r>
      <t>ТЕР46-03-001-17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</si>
  <si>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 20 мм</t>
  </si>
  <si>
    <r>
      <t>ТЕР46-03-001-01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</si>
  <si>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Анкера химические Хилти шпилька с капсулой  Ц:101,97/1,18/4,352х1,02х1,003</t>
  </si>
  <si>
    <t>Прайс-лист</t>
  </si>
  <si>
    <t>Анкеры из стали жаростойкой марки 20Х23Н18</t>
  </si>
  <si>
    <r>
      <t>ТСЦ-205-0016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</si>
  <si>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Установка анкерных болтов в готовые гнезда с заделкой длиной до 1 м</t>
  </si>
  <si>
    <r>
      <t>ТЕР06-01-015-01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</si>
  <si>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Горячекатаная арматурная сталь периодического профиля класса А-II, диаметром 12 мм</t>
  </si>
  <si>
    <r>
      <t>ТСЦ-204-0012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</si>
  <si>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бетона и железобетона в деле</t>
  </si>
  <si>
    <t>Устройство железобетонных фундаментов общего назначения объемом до 25 м3</t>
  </si>
  <si>
    <r>
      <t>ТЕР06-01-005-05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</si>
  <si>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Фундамент монолитный Фом1 / 2шт/</t>
  </si>
  <si>
    <t>Песок природный для строительных работ повышенной крупности и крупный</t>
  </si>
  <si>
    <r>
      <t>ТСЦ-408-0121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</si>
  <si>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Засыпка вручную траншей, пазух котлованов и ям, группа грунтов 1</t>
  </si>
  <si>
    <r>
      <t>ТЕР01-02-061-01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</si>
  <si>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Sylomer SR 18  Ц:13356/1,18/4,325х1.02х1,003=2677,38</t>
    </r>
    <r>
      <rPr>
        <i/>
        <sz val="7"/>
        <rFont val="Arial"/>
        <family val="2"/>
        <charset val="204"/>
      </rPr>
      <t xml:space="preserve">
КОЭФ. К ПОЗИЦИИ:
на два фундамента ПЗ=2 (ОЗП=2; ЭМ=2 к расх.; ЗПМ=2; МАТ=2 к расх.; ТЗ=2; ТЗМ=2)</t>
    </r>
  </si>
  <si>
    <r>
      <t>Sylomer SR 110 3300х200х50  Ц:24660/1,18/4,325х1.02х1,003=4943,4</t>
    </r>
    <r>
      <rPr>
        <i/>
        <sz val="7"/>
        <rFont val="Arial"/>
        <family val="2"/>
        <charset val="204"/>
      </rPr>
      <t xml:space="preserve">
КОЭФ. К ПОЗИЦИИ:
на два фундамента ПЗ=2 (ОЗП=2; ЭМ=2 к расх.; ЗПМ=2; МАТ=2 к расх.; ТЗ=2; ТЗМ=2)</t>
    </r>
  </si>
  <si>
    <t>100 м2 поверхности покрытия изоляции</t>
  </si>
  <si>
    <t>Обертывание поверхности виброизоляционными рулонными материалами насухо с проклейкой швов</t>
  </si>
  <si>
    <r>
      <t>ТЕР26-01-054-01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</si>
  <si>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в деле</t>
  </si>
  <si>
    <t>Устройство стен модуля бетонных высотой до 3 м, толщиной до 150 мм</t>
  </si>
  <si>
    <r>
      <t>ТЕР06-01-030-02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</si>
  <si>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ТСЦ-401-0064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</si>
  <si>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бетонной подготовки</t>
  </si>
  <si>
    <r>
      <t>ТЕР06-01-001-01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</si>
  <si>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Кирпич шамотный огнеупорный марки ША общего назначения 1 подгруппы с кажущейся плотностью 2,1 г/см3  ШБ-1</t>
  </si>
  <si>
    <r>
      <t>ТСЦ-115-2835прим.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</si>
  <si>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 кладки</t>
  </si>
  <si>
    <t>Кладка стен приямков и каналов</t>
  </si>
  <si>
    <r>
      <t>ТЕР08-02-001-09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</si>
  <si>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1000 шт.</t>
  </si>
  <si>
    <t>Кирпич керамический одинарный, размером 250х120х65 мм, марка 250 Кирпич КОРПо 1НФ/М250/2</t>
  </si>
  <si>
    <r>
      <t>ТСЦ-404-0010прим.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</si>
  <si>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более 40 мм, класс В20 (М250)</t>
  </si>
  <si>
    <r>
      <t>ТСЦ-401-0027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</si>
  <si>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Устройство бетонных фундаментов общего назначения объемом до 5 м3</t>
  </si>
  <si>
    <r>
      <t>ТЕР06-01-005-01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</si>
  <si>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1. </t>
  </si>
  <si>
    <t>Обосно-
вание</t>
  </si>
  <si>
    <t>Составлен(а) в текущих (прогнозных) ценах по состоянию на 01.01.2001г.</t>
  </si>
  <si>
    <t>_______________________________________________________________________________________________280,29</t>
  </si>
  <si>
    <t>___________________________3,610</t>
  </si>
  <si>
    <t>___________________________222,704</t>
  </si>
  <si>
    <t>Основание: 13-042-КЖ1</t>
  </si>
  <si>
    <t>ФГУП "Комбинат "Электрохимприбор" г.Лесной</t>
  </si>
  <si>
    <t>ЛОКАЛЬНЫЙ СМЕТНЫЙ РАСЧЕТ № 1</t>
  </si>
  <si>
    <t xml:space="preserve">   85% ФОТ (от 707)  (Поз. 1-8, 10, 14)</t>
  </si>
  <si>
    <t xml:space="preserve">   70% ФОТ (от 218)  (Поз. 11-13)</t>
  </si>
  <si>
    <t xml:space="preserve">   65% ФОТ (от 47)  (Поз. 9)</t>
  </si>
  <si>
    <t xml:space="preserve">   110% ФОТ (от 79)  (Поз. 11-12)</t>
  </si>
  <si>
    <t xml:space="preserve">   105% ФОТ (от 47)  (Поз. 9)</t>
  </si>
  <si>
    <t xml:space="preserve">   90% ФОТ (от 846)  (Поз. 1-8, 10, 14, 13)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</si>
  <si>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1-8, 10, 14, 9, 11-13)</t>
  </si>
  <si>
    <t xml:space="preserve">  Итого по разделу 1 Монтажные работы</t>
  </si>
  <si>
    <t>кг</t>
  </si>
  <si>
    <t>Эмаль "Экспресс"  Ц:193/1,18/4,325х1,02х1,003</t>
  </si>
  <si>
    <t>100 м2 окрашиваемой поверхности</t>
  </si>
  <si>
    <r>
      <t>Окраска металлических огрунтованных поверхностей эмалью ХВ-124 за 2 раза (общ.указания)</t>
    </r>
    <r>
      <rPr>
        <i/>
        <sz val="7"/>
        <rFont val="Arial"/>
        <family val="2"/>
        <charset val="204"/>
      </rPr>
      <t xml:space="preserve">
КОЭФ. К ПОЗИЦИИ:
1.13.7.ОП При нанесении лакокрасочных материалов ручным способом ОЗП=1,1; ТЗ=1,1;
 ПЗ=2 (ОЗП=2; ЭМ=2 к расх.; ЗПМ=2; МАТ=2 к расх.; ТЗ=2; ТЗМ=2)</t>
    </r>
  </si>
  <si>
    <r>
      <t>ТЕР13-03-004-06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</si>
  <si>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На каждые 10 мм изменения глубины сверления добавляется или исключается к расценке 46-03-001-01</t>
    </r>
    <r>
      <rPr>
        <i/>
        <sz val="7"/>
        <rFont val="Arial"/>
        <family val="2"/>
        <charset val="204"/>
      </rPr>
      <t xml:space="preserve">
КОЭФ. К ПОЗИЦИИ:
ПЗ=9 (ОЗП=9; ЭМ=9 к расх.; ЗПМ=9; МАТ=9 к расх.; ТЗ=9; ТЗМ=9)</t>
    </r>
  </si>
  <si>
    <t>Клиновые анкера 16-25/145 фирмы МКТ   Ц:51,68/1,18/4,325х1,02х1,003</t>
  </si>
  <si>
    <t>Установка анкерных болтов в готовые гнезда с заделкой длиной до 1 м  для Кс1,  Кс2, Ст1, Ст2</t>
  </si>
  <si>
    <t>Ограждения лестничных проемов, лестничные марши, пожарные лестницы</t>
  </si>
  <si>
    <r>
      <t>ТСЦ-201-0650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</si>
  <si>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Монтаж лестниц прямолинейных и криволинейных, пожарных с ограждением</t>
  </si>
  <si>
    <r>
      <t>ТЕР09-03-029-01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</si>
  <si>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листовая горячекатаная рифленая марки Ст3 толщиной 3-6 мм</t>
  </si>
  <si>
    <r>
      <t>ТСЦ-101-3791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</si>
  <si>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Монтаж площадок с настилом и ограждением из листовой, рифленой, просечной и круглой стали</t>
  </si>
  <si>
    <r>
      <t>ТЕР09-03-030-01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</si>
  <si>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Отдельные конструктивные элементы зданий и сооружений с преобладанием горячекатаных профилей, средняя масса сборочной единицы до 0,1 т</t>
  </si>
  <si>
    <r>
      <t>ТСЦ-201-0755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</si>
  <si>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Монтаж балок, ригелей перекрытия, покрытия и под установку оборудования многоэтажных зданий при высоте здания до 25 м</t>
  </si>
  <si>
    <r>
      <t>ТЕР09-03-002-12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</si>
  <si>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Монтаж колонн одноэтажных и многоэтажных зданий и крановых эстакад высотой до 25 м цельного сечения массой до 1,0 т</t>
  </si>
  <si>
    <r>
      <t>ТЕР09-03-002-01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</si>
  <si>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_______________________________________________________________________________________________61,16</t>
  </si>
  <si>
    <t>___________________________0,972</t>
  </si>
  <si>
    <t>___________________________32,933</t>
  </si>
  <si>
    <t>Основание: 13-042-КМ1</t>
  </si>
  <si>
    <t>ЛОКАЛЬНЫЙ СМЕТНЫЙ РАСЧЕТ № 2</t>
  </si>
  <si>
    <t xml:space="preserve">   83% ФОТ (от 176)  (Поз. 24, 26-27)</t>
  </si>
  <si>
    <t xml:space="preserve">   75% ФОТ (от 7914)  (Поз. 5, 10, 17, 23)</t>
  </si>
  <si>
    <t xml:space="preserve">   70% ФОТ (от 302)  (Поз. 32-33)</t>
  </si>
  <si>
    <t xml:space="preserve">   40% ФОТ (от 3133)  (Поз. 1-4, 6-9, 11-16, 18-22, 28-31)</t>
  </si>
  <si>
    <t xml:space="preserve">   128% ФОТ (от 176)  (Поз. 24, 26-27)</t>
  </si>
  <si>
    <t xml:space="preserve">   105% ФОТ (от 7914)  (Поз. 5, 10, 17, 23)</t>
  </si>
  <si>
    <t xml:space="preserve">   90% ФОТ (от 302)  (Поз. 32-33)</t>
  </si>
  <si>
    <t xml:space="preserve">   66% ФОТ (от 3133)  (Поз. 1-4, 6-9, 11-16, 18-22, 28-31)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</si>
  <si>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5, 10, 17, 23-24, 26-27, 32-33, 1-4, 6-9, 11-16, 18-22, 28-31)</t>
  </si>
  <si>
    <t xml:space="preserve">  Итого по разделу 5 Прочие изделия и детали</t>
  </si>
  <si>
    <r>
      <t>Окраска металлических огрунтованных поверхностей эмалью ХВ-124  за 3 раза (общ.указания)</t>
    </r>
    <r>
      <rPr>
        <i/>
        <sz val="7"/>
        <rFont val="Arial"/>
        <family val="2"/>
        <charset val="204"/>
      </rPr>
      <t xml:space="preserve">
КОЭФ. К ПОЗИЦИИ:
ПЗ=3 (ОЗП=3; ЭМ=3 к расх.; ЗПМ=3; МАТ=3 к расх.; ТЗ=3; ТЗМ=3)</t>
    </r>
  </si>
  <si>
    <t>Огрунтовка металлических поверхностей за один раз грунтовкой ХС-059</t>
  </si>
  <si>
    <r>
      <t>ТЕР13-03-002-03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</si>
  <si>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Паронитовая прокладка ПОН3</t>
  </si>
  <si>
    <r>
      <t>ТСЦ-509-0965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</si>
  <si>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угловая 50х50 мм</t>
  </si>
  <si>
    <r>
      <t>ТСЦ-101-2542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</si>
  <si>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листовая горячекатаная марки Ст3 толщиной 5,0 мм</t>
  </si>
  <si>
    <r>
      <t>ТСЦ-101-3774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</si>
  <si>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Сборка с помощью лебедок ручных (с установкой и снятием их в процессе работы) или вручную (мелких деталей) стремянки, связи, кронштейны, тормозные конструкции и пр.  / Планки, балки/</t>
  </si>
  <si>
    <r>
      <t>ТЕРм38-01-006-08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</si>
  <si>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Гайки шестигранные диаметр резьбы 10 мм</t>
  </si>
  <si>
    <r>
      <t>ТСЦ-101-0122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</si>
  <si>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Болты с шестигранной головкой диаметром резьбы 10 мм</t>
  </si>
  <si>
    <r>
      <t>ТСЦ-101-0090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</si>
  <si>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Шибер ШП 500х500-460-400-150  Ц:187367/1,18/4,325х1,02х1,003</t>
  </si>
  <si>
    <t>Установка заслонки - шибера на дымопроводе 500х500 с ручным приводом</t>
  </si>
  <si>
    <r>
      <t>ТЕР20-02-004-16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</si>
  <si>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5. Прочие изделия и детали</t>
  </si>
  <si>
    <t xml:space="preserve">  Итого по разделу 4 Секция 4 -  2шт</t>
  </si>
  <si>
    <t>1 м2 футеровки</t>
  </si>
  <si>
    <t>Футеровка стен тепловых агрегатов плитными материалами, толщина футеровки до 200 мм  Модуль ALSIBLOCK 1260/150  150х700х150   8шт</t>
  </si>
  <si>
    <r>
      <t>ТЕР45-06-004-05прим.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</si>
  <si>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Сталь круглая углеродистая обыкновенного качества марки ВСт3пс5-1 диаметром 20 мм</t>
  </si>
  <si>
    <r>
      <t>ТСЦ-101-1620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</si>
  <si>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Сборка с помощью лебедок ручных (с установкой и снятием их в процессе работы) или вручную (мелких деталей) стремянки, связи, кронштейны, тормозные конструкции и пр.  / Фланцы/</t>
  </si>
  <si>
    <t>Сталь листовая горячекатаная марки Ст3 толщиной 3,0 мм</t>
  </si>
  <si>
    <r>
      <t>ТСЦ-101-3772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</si>
  <si>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Изготовление и 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 / Стенки/</t>
  </si>
  <si>
    <r>
      <t>ТЕРм38-01-006-07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</si>
  <si>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 xml:space="preserve">                           Раздел 4. Секция 4 -  2шт</t>
  </si>
  <si>
    <t xml:space="preserve">  Итого по разделу 3 Секция 3 -  2шт</t>
  </si>
  <si>
    <t>Футеровка стен тепловых агрегатов плитными материалами, толщина футеровки до 200 мм  Модуль ALSIBLOCK 1260/150  150х700х150  65 шт</t>
  </si>
  <si>
    <t>Сборка с помощью лебедок ручных (с установкой и снятием их в процессе работы) или вручную (мелких деталей) стремянки, связи, кронштейны, тормозные конструкции и пр.  / Фланцы, кронштейн/</t>
  </si>
  <si>
    <t>Сталь листовая горячекатаная марки Ст3 толщиной 6-9 мм</t>
  </si>
  <si>
    <r>
      <t>ТСЦ-101-3776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</si>
  <si>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Изготовление и сборка с помощью лебедок ручных (с установкой и снятием их в процессе работы) или вручную (мелких деталей) листовые конструкции массой до 0,5 т (бачки, течки, воронки, желоба, лотки и пр.)  / Стенки, полка, ребро/</t>
  </si>
  <si>
    <t xml:space="preserve">                           Раздел 3. Секция 3 -  2шт</t>
  </si>
  <si>
    <t xml:space="preserve">  Итого по разделу 2 Секция 2 -  2шт</t>
  </si>
  <si>
    <t>Футеровка стен тепловых агрегатов плитными материалами, толщина футеровки до 200 мм  Модуль ALSIBLOCK 1260/150  150х700х150  40 шт</t>
  </si>
  <si>
    <t xml:space="preserve">                           Раздел 2. Секция 2 -  2шт</t>
  </si>
  <si>
    <t xml:space="preserve">  Итого по разделу 1 Секция 1 - 2 шт</t>
  </si>
  <si>
    <t>Футеровка стен тепловых агрегатов плитными материалами, толщина футеровки до 200 мм  Модуль ALSIBLOCK 1260/150  150х700х150   35шт</t>
  </si>
  <si>
    <t xml:space="preserve">                           Раздел 1. Секция 1 - 2 шт</t>
  </si>
  <si>
    <t>_______________________________________________________________________________________________830,51</t>
  </si>
  <si>
    <t>___________________________11,525</t>
  </si>
  <si>
    <t>_______________________________________________________________________________________________19,035</t>
  </si>
  <si>
    <t>_______________________________________________________________________________________________161,576</t>
  </si>
  <si>
    <t>___________________________180,611</t>
  </si>
  <si>
    <t>Основание: 13-042-01.00.00.000 С.01</t>
  </si>
  <si>
    <t>ЛОКАЛЬНЫЙ СМЕТНЫЙ РАСЧЕТ № 3</t>
  </si>
  <si>
    <t xml:space="preserve">   85% ФОТ (от 2237)  (Поз. 2)</t>
  </si>
  <si>
    <t xml:space="preserve">   60% ФОТ (от 9898)  (Поз. 1)</t>
  </si>
  <si>
    <t xml:space="preserve">   90% ФОТ (от 2237)  (Поз. 2)</t>
  </si>
  <si>
    <t xml:space="preserve">   80% ФОТ (от 9898)  (Поз. 1)</t>
  </si>
  <si>
    <t xml:space="preserve">   МДС35 пр.1 т.1 п.1._Производство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2, 1)</t>
  </si>
  <si>
    <t>Монтаж дымопровода отводящего</t>
  </si>
  <si>
    <r>
      <t>ТЕР09-06-024-12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</si>
  <si>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Монтаж оборудования в помещении, масса оборудования 8 т  Печь газовая камерная нагревательная ИФШД.2038.00.00.000</t>
    </r>
    <r>
      <rPr>
        <i/>
        <sz val="7"/>
        <rFont val="Arial"/>
        <family val="2"/>
        <charset val="204"/>
      </rPr>
      <t xml:space="preserve">
КОЭФ. К ПОЗИЦИИ:
Коэффициент изменения массы оборудования 1,31-1,4 ПЗ=1,2 (ОЗП=1,2; ЭМ=1,2 к расх.; ЗПМ=1,2; МАТ=1,2 к расх.; ТЗ=1,2; ТЗМ=1,2)</t>
    </r>
  </si>
  <si>
    <r>
      <t>ТЕРм37-01-014-10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</si>
  <si>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_______________________________________________________________________________________________826,57</t>
  </si>
  <si>
    <t>___________________________12,135</t>
  </si>
  <si>
    <t>_______________________________________________________________________________________________34,784</t>
  </si>
  <si>
    <t>_______________________________________________________________________________________________9,269</t>
  </si>
  <si>
    <t>___________________________44,053</t>
  </si>
  <si>
    <t>Основание: 13-042-ТХ.С</t>
  </si>
  <si>
    <t>ЛОКАЛЬНЫЙ СМЕТНЫЙ РАСЧЕТ № 4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</si>
  <si>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</si>
  <si>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 83% ФОТ (от 1022)  (Поз. 1-3, 6-9)</t>
  </si>
  <si>
    <t xml:space="preserve">   70% ФОТ (от 55)  (Поз. 4-5)</t>
  </si>
  <si>
    <t xml:space="preserve">   128% ФОТ (от 1022)  (Поз. 1-3, 6-9)</t>
  </si>
  <si>
    <t xml:space="preserve">   90% ФОТ (от 55)  (Поз. 4-5)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</si>
  <si>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1-3, 6-9, 4-5)</t>
  </si>
  <si>
    <t xml:space="preserve">   Индивидуальные испытания систем вентиляции ОЗП=5%; ЭМ=5%; ЗПМ=5%  (Поз. 1-3, 6-9, 4-5)</t>
  </si>
  <si>
    <t>Сталь листовая горячекатаная жаростойкая нержавеющая марки 12Х17, толщиной 1,5 мм (шибер)</t>
  </si>
  <si>
    <r>
      <t>ТСЦ-101-1773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</si>
  <si>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Крепления для воздуховодов тяги СТД 446</t>
  </si>
  <si>
    <r>
      <t>ТСЦ-301-0476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</si>
  <si>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Отсосы от оборудования из листовой и сортовой стали массой более 5 кг</t>
  </si>
  <si>
    <r>
      <t>ТСЦ-301-2027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</si>
  <si>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кг отсосов</t>
  </si>
  <si>
    <t>Установка отсосов от оборудования</t>
  </si>
  <si>
    <r>
      <t>ТЕР20-02-008-01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</si>
  <si>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Термостойкая антикоррозийная эмаль для воздуховодов Термоксил  Ц: 255/1,18/4,325х1,02х1,003</t>
  </si>
  <si>
    <r>
      <t>Окраска металлических огрунтованных поверхностей эмалью ПФ-115 за 2 раза (см. общ. указ.)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</si>
  <si>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r>
      <t>ТЕР13-03-004-26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</si>
  <si>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Воздуховоды из листовой стали толщиной 1,2 мм, диаметром до 1600 мм</t>
  </si>
  <si>
    <r>
      <t>ТСЦ-301-1785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</si>
  <si>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поверхности воздуховодов</t>
  </si>
  <si>
    <r>
      <t>Прокладка воздуховодов из листовой, оцинкованной стали и алюминия класса Н (нормальные) толщиной 0,7 мм, диаметром от 500 до 560 мм</t>
    </r>
    <r>
      <rPr>
        <i/>
        <sz val="7"/>
        <rFont val="Arial"/>
        <family val="2"/>
        <charset val="204"/>
      </rPr>
      <t xml:space="preserve">
КОЭФ. К ПОЗИЦИИ:
3.1 Прокладка воздуховодов на высоте от пола, м: св. 3-х до 5-ти ОЗП=1,06; ТЗ=1,06</t>
    </r>
  </si>
  <si>
    <r>
      <t>ТЕР20-01-001-07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</si>
  <si>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Прокладка воздуховодов из листовой, оцинкованной стали и алюминия класса Н (нормальные) толщиной 0,6 мм, диаметром до 450 мм</t>
    </r>
    <r>
      <rPr>
        <i/>
        <sz val="7"/>
        <rFont val="Arial"/>
        <family val="2"/>
        <charset val="204"/>
      </rPr>
      <t xml:space="preserve">
КОЭФ. К ПОЗИЦИИ:
3.1 Прокладка воздуховодов на высоте от пола, м: св. 3-х до 5-ти ОЗП=1,06; ТЗ=1,06</t>
    </r>
  </si>
  <si>
    <r>
      <t>ТЕР20-01-001-06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</si>
  <si>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Составлен(а) в текущих (прогнозных) ценах по состоянию на 01.01.2013г.</t>
  </si>
  <si>
    <t>_______________________________________________________________________________________________82,53</t>
  </si>
  <si>
    <t>___________________________1,077</t>
  </si>
  <si>
    <t>___________________________19,249</t>
  </si>
  <si>
    <t>Основание: 13-042-ОВ.С</t>
  </si>
  <si>
    <t>ЛОКАЛЬНЫЙ СМЕТНЫЙ РАСЧЕТ № 5</t>
  </si>
  <si>
    <t xml:space="preserve">   83% ФОТ (от 535)  (Поз. 4-6)</t>
  </si>
  <si>
    <t xml:space="preserve">   70% ФОТ (от 6)  (Поз. 7-8)</t>
  </si>
  <si>
    <t xml:space="preserve">   60% ФОТ (от 403)  (Поз. 1, 12, 2, 14, 3, 13)</t>
  </si>
  <si>
    <t xml:space="preserve">   128% ФОТ (от 535)  (Поз. 4-6)</t>
  </si>
  <si>
    <t xml:space="preserve">   90% ФОТ (от 6)  (Поз. 7-8)</t>
  </si>
  <si>
    <t xml:space="preserve">   80% ФОТ (от 403)  (Поз. 1, 12, 2, 14, 3, 13)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</si>
  <si>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4-8, 1, 12, 2, 14, 3, 13)</t>
  </si>
  <si>
    <r>
      <t>Окраска металлических огрунтованных поверхностей эмалью ХВ-124  (за 2 раза)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</t>
    </r>
  </si>
  <si>
    <r>
      <t>ТЕР13-03-002-04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</si>
  <si>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газопровода</t>
  </si>
  <si>
    <t>Пневматическое испытание газопроводов</t>
  </si>
  <si>
    <r>
      <t>ТЕР19-01-015-01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</si>
  <si>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Крепления для трубопроводов: кронштейны, планки, хомуты</t>
  </si>
  <si>
    <r>
      <t>ТСЦ-301-1224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</si>
  <si>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 трубопровода</t>
  </si>
  <si>
    <t>Прокладка трубопроводов отопления и газоснабжения из стальных бесшовных труб диаметром до 50 мм</t>
  </si>
  <si>
    <r>
      <t>ТЕР16-02-004-01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</si>
  <si>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шаровый муфтовый Д20  Р4,0 МПа КШ.Ц.020.040.Н/П.02  Ц:1226/1.18/4,325х1,02х1,003</t>
  </si>
  <si>
    <t>Арматура муфтовая с ручным приводом или без привода водопроводная на условное давление до 10 МПа, диаметр условного прохода 20 мм</t>
  </si>
  <si>
    <r>
      <t>ТЕРм12-12-009-03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</si>
  <si>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шаровый приварной Д20  Р4,0 МПа КШ.Ц.020.040.Н/П.02  Ц:1197/1.18/4,325х1,02х1,003</t>
  </si>
  <si>
    <t>Арматура приварная с ручным приводом или без привода водопроводная на условное давление до 4 МПа, диаметр условного прохода 20 мм</t>
  </si>
  <si>
    <r>
      <t>ТЕРм12-12-005-03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</si>
  <si>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Кран шаровый приварной Д32  Р4,0 МПа КШ.Ц.032.040.Н/П.02  Ц:1271/1.18/4,325х1,02х1,003</t>
  </si>
  <si>
    <t>Арматура приварная с ручным приводом или без привода водопроводная на условное давление до 4 МПа, диаметр условного прохода 32 мм</t>
  </si>
  <si>
    <r>
      <t>ТЕРм12-12-005-05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</si>
  <si>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_______________________________________________________________________________________________66,95</t>
  </si>
  <si>
    <t>___________________________0,944</t>
  </si>
  <si>
    <t>_______________________________________________________________________________________________2,530</t>
  </si>
  <si>
    <t>_______________________________________________________________________________________________3,858</t>
  </si>
  <si>
    <t>___________________________6,388</t>
  </si>
  <si>
    <t>Основание: 13-042-ГСВ.С</t>
  </si>
  <si>
    <t>ЛОКАЛЬНЫЙ СМЕТНЫЙ РАСЧЕТ № 6</t>
  </si>
  <si>
    <t xml:space="preserve">   65% ФОТ (от 16057)  (Поз. 1-30)</t>
  </si>
  <si>
    <t xml:space="preserve">   95% ФОТ (от 16057)  (Поз. 1-30)</t>
  </si>
  <si>
    <t xml:space="preserve">   1. Производство строительных работ по возведению конструктивных элементов промышленных зданий и сооружений (фундаменты, элементы каркаса, стены, перекрытия и др.) внутри строящихся зданий при возведенной коробке здания, в случаях, когда это обосновано ПОС ОЗП=1,2; ЭМ=1,2; ЗПМ=1,2; ТЗ=1,2; ТЗМ=1,2  (Поз. 1-30)</t>
  </si>
  <si>
    <t xml:space="preserve">  Итого по разделу 2 Оборудование</t>
  </si>
  <si>
    <t>ВРУ-1Д-01-11К-32   Ц:52380/1.18/3,59х1.012х1.03</t>
  </si>
  <si>
    <t xml:space="preserve">                           Раздел 2. Оборудование</t>
  </si>
  <si>
    <t>Лента стальная горячекатаная с катаной кромкой и разрезанная в рулонах толщиной 3,5 мм, шириной 100-220 мм, сталь марки Ст0</t>
  </si>
  <si>
    <r>
      <t>ТСЦ-101-0516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</si>
  <si>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Металлические конструкции</t>
  </si>
  <si>
    <r>
      <t>ТЕРм08-01-087-03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</si>
  <si>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35 мм2</t>
  </si>
  <si>
    <r>
      <t>ТЕРм08-02-412-04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</si>
  <si>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</si>
  <si>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r>
      <t>ТЕРм08-02-412-03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</si>
  <si>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Рукава металлические диаметром 27 мм РЗ-Ц-Х</t>
  </si>
  <si>
    <r>
      <t>ТСЦ-101-2162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</si>
  <si>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Рукав металлический наружным диаметром до 48 мм</t>
  </si>
  <si>
    <r>
      <t>ТЕРм08-02-411-01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</si>
  <si>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ТСЦ-103-0004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</si>
  <si>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Труба стальная во взрывоопасных и пожароопасных помещениях по установленным конструкциям, с креплением накладными скобами, диаметр до 40 мм</t>
  </si>
  <si>
    <r>
      <t>ТЕРм08-02-408-02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</si>
  <si>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Трубы стальные сварные водогазопроводные с резьбой черные легкие (неоцинкованные) диаметр условного прохода 25 мм, толщина стенки 2,8 мм</t>
  </si>
  <si>
    <r>
      <t>ТСЦ-103-0003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</si>
  <si>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Труба стальная во взрывоопасных и пожароопасных помещениях по установленным конструкциям, с креплением накладными скобами, диаметр до 25 мм</t>
  </si>
  <si>
    <r>
      <t>ТЕРм08-02-408-01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</si>
  <si>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Консоль BBL 5020  Ц:120/1.18/4.325х1.02х1.003</t>
  </si>
  <si>
    <t>прайс-лист</t>
  </si>
  <si>
    <t>Металлические конструкции   /вес 0,87х10=8,7</t>
  </si>
  <si>
    <t>Лоток 200х6000х80 ULM682 DDL5020 с крышкой  Ц:636,4/1.18/4,325х1.02х1.003</t>
  </si>
  <si>
    <t>Лоток металлический штампованный по установленным конструкциям, ширина лотка до 200 мм  /вес 2,31х6=13,86/</t>
  </si>
  <si>
    <r>
      <t>ТЕРм08-02-395-01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</si>
  <si>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Швеллер К235У2  Ц:236/1.18/4.325х1.02х1.003</t>
  </si>
  <si>
    <t>Профиль зетовый К239У2  Ц:567,21/1.18/4,325х1.02х1.003</t>
  </si>
  <si>
    <t>Профиль перфорированный монтажный длиной 2 м</t>
  </si>
  <si>
    <r>
      <t>ТЕРм08-02-397-01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</si>
  <si>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Провод МГШВ  0,35-0,38  Ц:2,71/1.18/4.325х1.02х1.003</t>
  </si>
  <si>
    <t>Провод по установленным стальным конструкциям и панелям, сечение до 16 мм2</t>
  </si>
  <si>
    <r>
      <t>ТЕРм08-02-405-01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</si>
  <si>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ТЕРм08-02-144-01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</si>
  <si>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ТЕРм08-02-144-02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</si>
  <si>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Разделка 3-4-жильного кабеля с пластмассовой и резиновой изоляцией напряжением до 1 кВ, сечение одной жилы до 35 мм2</t>
  </si>
  <si>
    <r>
      <t>ТЕРм08-02-158-14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</si>
  <si>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Кабель РПШ 4х1,5-0,38  Ц:43/1.18/4,325х1.02х1.003</t>
  </si>
  <si>
    <t>Кабель КУПВ 7х0,5-0,38  Ц:33,63/1.18/4,325х1.02х1.003</t>
  </si>
  <si>
    <r>
      <t>ТЕРм08-02-412-09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</si>
  <si>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</si>
  <si>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r>
      <t>ТЕРм08-02-412-02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</si>
  <si>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Кабель силовой с медными жилами с поливинилхлоридной изоляцией и оболочкой, не распространяющий горение марки ВВГнг, напряжением 0,66 кВ, с числом жил - 5 и сечением 6 мм2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 к расх.; ЗПМ=1,7512; МАТ=1,052 к расх.; ТЗ=1,41; ТЗМ=1,7512</t>
    </r>
  </si>
  <si>
    <r>
      <t>ФССЦ-501-8459</t>
    </r>
    <r>
      <rPr>
        <i/>
        <sz val="9"/>
        <rFont val="Arial"/>
        <family val="2"/>
        <charset val="204"/>
      </rPr>
      <t xml:space="preserve">
И4-Пр. Минрегион от 11.11.11 №535</t>
    </r>
  </si>
  <si>
    <t>Кабель до 35 кВ по установленным конструкциям и лоткам с креплением на поворотах и в конце трассы, масса 1 м кабеля до 1 кг</t>
  </si>
  <si>
    <r>
      <t>ТЕРм08-02-147-01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</si>
  <si>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ТЕРм08-02-148-01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</si>
  <si>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Блок управления шкафного исполнения или распределительный пункт (шкаф), устанавливаемый на полу, высота и ширина до 200х1000 мм</t>
  </si>
  <si>
    <r>
      <t>ТЕРм08-03-572-06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</si>
  <si>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_______________________________________________________________________________________________1167,31</t>
  </si>
  <si>
    <t>___________________________16,057</t>
  </si>
  <si>
    <t>_______________________________________________________________________________________________25,777</t>
  </si>
  <si>
    <t>_______________________________________________________________________________________________142,078</t>
  </si>
  <si>
    <t>___________________________167,855</t>
  </si>
  <si>
    <t>Основание: 13-042-ЭМ.С</t>
  </si>
  <si>
    <t>ЛОКАЛЬНЫЙ СМЕТНЫЙ РАСЧЕТ № 7</t>
  </si>
  <si>
    <t xml:space="preserve">  Погрузо-разгрузочные работы</t>
  </si>
  <si>
    <t xml:space="preserve">   Поясной коэффициент ПЗ=1,1 (ОЗП=1,1; ЭМ=1,1; ЗПМ=1,1; МАТ=1,1)  (Поз. 1-4)</t>
  </si>
  <si>
    <t>1 т груза</t>
  </si>
  <si>
    <t>Перевозка грузов автомобилями-самосвалами грузоподъемностью 10 т, работающих вне карьера, на расстояние: до 40 км I класс груза</t>
  </si>
  <si>
    <r>
      <t>ФССЦпг03-21-01-040</t>
    </r>
    <r>
      <rPr>
        <i/>
        <sz val="9"/>
        <rFont val="Arial"/>
        <family val="2"/>
        <charset val="204"/>
      </rPr>
      <t xml:space="preserve">
Пр. Минрегион от 20.07.11 №354</t>
    </r>
  </si>
  <si>
    <t>Перевозка грузов автомобилями-самосвалами грузоподъемностью 10 т, работающих вне карьера, на расстояние: до 1 км I класс груза</t>
  </si>
  <si>
    <r>
      <t>ФССЦпг03-21-01-001</t>
    </r>
    <r>
      <rPr>
        <i/>
        <sz val="9"/>
        <rFont val="Arial"/>
        <family val="2"/>
        <charset val="204"/>
      </rPr>
      <t xml:space="preserve">
Пр. Минрегион от 20.07.11 №354</t>
    </r>
  </si>
  <si>
    <t>Погрузочные работы при автомобильных перевозках: грунта растительного слоя (земля, перегной)  вес=10,62х1,75</t>
  </si>
  <si>
    <r>
      <t>ФССЦпг01-01-01-039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</si>
  <si>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Погрузочные работы при автомобильных перевозках: мусора строительного с погрузкой экскаваторами емкостью ковша до 0,5 м3</t>
  </si>
  <si>
    <r>
      <t>ФССЦпг01-01-01-043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</si>
  <si>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_______________________________________________________________________________________________0</t>
  </si>
  <si>
    <t>___________________________0,000</t>
  </si>
  <si>
    <t>___________________________2,916</t>
  </si>
  <si>
    <t>Основание: пояснительная записка 5.7.8.Отходы производства и их использование</t>
  </si>
  <si>
    <t>ЛОКАЛЬНЫЙ СМЕТНЫЙ РАСЧЕТ № 8</t>
  </si>
  <si>
    <t>"____" ______________201_ г.</t>
  </si>
  <si>
    <t>ЛС 1</t>
  </si>
  <si>
    <t>ЛС 2</t>
  </si>
  <si>
    <t>ЛС 3</t>
  </si>
  <si>
    <t>ЛС 4</t>
  </si>
  <si>
    <t>ЛС 5</t>
  </si>
  <si>
    <t>ЛС 6</t>
  </si>
  <si>
    <t>ЛС 7</t>
  </si>
  <si>
    <t>ЛС 8</t>
  </si>
  <si>
    <t>Конструкции мелаллические</t>
  </si>
  <si>
    <t>Конструкции железобетонные</t>
  </si>
  <si>
    <t>Дымопроводы отводящие</t>
  </si>
  <si>
    <t>Технология производства</t>
  </si>
  <si>
    <t>Вентиляция</t>
  </si>
  <si>
    <t>Газоснабжение</t>
  </si>
  <si>
    <t>Силовое электрооборудование</t>
  </si>
  <si>
    <t>Транспортировка грунта</t>
  </si>
  <si>
    <t>Техперевооружение кузнечного участка цеха №393. Монтаж газовых нагревательных печей</t>
  </si>
  <si>
    <t xml:space="preserve">Транспортировка грунта  </t>
  </si>
  <si>
    <t>Конструкции металлические</t>
  </si>
  <si>
    <t xml:space="preserve">Дымопроводы отводящие </t>
  </si>
  <si>
    <t xml:space="preserve">Вентиляция </t>
  </si>
  <si>
    <t>Всего в ценах 2013 (Ксмр=5,98, Коб.=4,21, Кпнр=10,48)</t>
  </si>
  <si>
    <t>Приложение №__ к договору от "__"______201_ №_______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</si>
</sst>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41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1" applyNumberFormat="0" applyAlignment="0" applyProtection="0"/>
    <xf numFmtId="0" fontId="15" fillId="7" borderId="1" applyNumberFormat="0" applyAlignment="0" applyProtection="0"/>
    <xf numFmtId="0" fontId="16" fillId="20" borderId="2" applyNumberFormat="0" applyAlignment="0" applyProtection="0"/>
    <xf numFmtId="0" fontId="16" fillId="20" borderId="2" applyNumberFormat="0" applyAlignment="0" applyProtection="0"/>
    <xf numFmtId="0" fontId="17" fillId="20" borderId="1" applyNumberFormat="0" applyAlignment="0" applyProtection="0"/>
    <xf numFmtId="0" fontId="17" fillId="20" borderId="1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1" fillId="0" borderId="6" applyNumberFormat="0" applyFill="0" applyAlignment="0" applyProtection="0"/>
    <xf numFmtId="0" fontId="22" fillId="21" borderId="7" applyNumberFormat="0" applyAlignment="0" applyProtection="0"/>
    <xf numFmtId="0" fontId="22" fillId="21" borderId="7" applyNumberFormat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" fillId="0" borderId="0" applyAlignment="0"/>
    <xf numFmtId="0" fontId="30" fillId="0" borderId="0"/>
    <xf numFmtId="0" fontId="30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30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</cellStyleXfs>
  <cellXfs count="1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49" fontId="8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7" fillId="0" borderId="12" xfId="0" applyFont="1" applyBorder="1" applyAlignment="1">
      <alignment horizontal="right" vertical="top" wrapText="1"/>
    </xf>
    <xf numFmtId="0" fontId="7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7" fillId="0" borderId="12" xfId="0" applyNumberFormat="1" applyFont="1" applyBorder="1" applyAlignment="1">
      <alignment horizontal="right" vertical="top"/>
    </xf>
    <xf numFmtId="3" fontId="7" fillId="0" borderId="12" xfId="0" applyNumberFormat="1" applyFont="1" applyBorder="1" applyAlignment="1">
      <alignment horizontal="right" vertical="top" wrapText="1"/>
    </xf>
    <xf numFmtId="3" fontId="10" fillId="0" borderId="12" xfId="0" applyNumberFormat="1" applyFont="1" applyBorder="1" applyAlignment="1">
      <alignment horizontal="right" vertical="top" wrapText="1"/>
    </xf>
    <xf numFmtId="3" fontId="7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49" fontId="11" fillId="0" borderId="0" xfId="72" applyNumberFormat="1" applyFont="1" applyFill="1"/>
    <xf numFmtId="0" fontId="32" fillId="0" borderId="0" xfId="72" applyFont="1" applyFill="1" applyAlignment="1">
      <alignment horizontal="center" vertical="center"/>
    </xf>
    <xf numFmtId="49" fontId="11" fillId="0" borderId="0" xfId="72" applyNumberFormat="1" applyFont="1" applyFill="1" applyAlignment="1">
      <alignment horizontal="center" vertical="center"/>
    </xf>
    <xf numFmtId="0" fontId="33" fillId="0" borderId="0" xfId="72" applyFont="1" applyFill="1" applyAlignment="1">
      <alignment horizontal="center" vertical="center"/>
    </xf>
    <xf numFmtId="49" fontId="31" fillId="0" borderId="0" xfId="72" applyNumberFormat="1" applyFont="1" applyFill="1" applyAlignment="1">
      <alignment horizontal="center" vertical="center"/>
    </xf>
    <xf numFmtId="49" fontId="34" fillId="0" borderId="0" xfId="72" applyNumberFormat="1" applyFont="1" applyFill="1" applyAlignment="1">
      <alignment wrapText="1"/>
    </xf>
    <xf numFmtId="49" fontId="32" fillId="0" borderId="0" xfId="72" applyNumberFormat="1" applyFont="1" applyFill="1" applyAlignment="1">
      <alignment horizontal="center" vertical="center" wrapText="1"/>
    </xf>
    <xf numFmtId="0" fontId="31" fillId="0" borderId="0" xfId="72" applyFont="1" applyFill="1"/>
    <xf numFmtId="0" fontId="31" fillId="0" borderId="10" xfId="72" applyFont="1" applyFill="1" applyBorder="1"/>
    <xf numFmtId="0" fontId="31" fillId="0" borderId="0" xfId="72" applyFont="1" applyFill="1" applyAlignment="1">
      <alignment horizontal="center"/>
    </xf>
    <xf numFmtId="0" fontId="31" fillId="0" borderId="0" xfId="72" applyFont="1" applyFill="1" applyAlignment="1">
      <alignment horizontal="right"/>
    </xf>
    <xf numFmtId="49" fontId="31" fillId="0" borderId="0" xfId="72" applyNumberFormat="1" applyFont="1" applyFill="1"/>
    <xf numFmtId="49" fontId="11" fillId="0" borderId="0" xfId="72" applyNumberFormat="1" applyFont="1" applyFill="1" applyAlignment="1">
      <alignment horizontal="center"/>
    </xf>
    <xf numFmtId="49" fontId="31" fillId="0" borderId="12" xfId="72" applyNumberFormat="1" applyFont="1" applyFill="1" applyBorder="1" applyAlignment="1">
      <alignment horizontal="center"/>
    </xf>
    <xf numFmtId="49" fontId="31" fillId="0" borderId="13" xfId="72" applyNumberFormat="1" applyFont="1" applyFill="1" applyBorder="1" applyAlignment="1">
      <alignment horizontal="center"/>
    </xf>
    <xf numFmtId="4" fontId="31" fillId="0" borderId="14" xfId="72" applyNumberFormat="1" applyFont="1" applyFill="1" applyBorder="1" applyAlignment="1">
      <alignment horizontal="center" vertical="center"/>
    </xf>
    <xf numFmtId="4" fontId="31" fillId="0" borderId="15" xfId="72" applyNumberFormat="1" applyFont="1" applyFill="1" applyBorder="1" applyAlignment="1">
      <alignment horizontal="center" vertical="center"/>
    </xf>
    <xf numFmtId="0" fontId="11" fillId="0" borderId="0" xfId="72" applyFont="1" applyFill="1" applyAlignment="1">
      <alignment vertical="center"/>
    </xf>
    <xf numFmtId="4" fontId="35" fillId="0" borderId="14" xfId="72" applyNumberFormat="1" applyFont="1" applyFill="1" applyBorder="1" applyAlignment="1">
      <alignment horizontal="center" vertical="center"/>
    </xf>
    <xf numFmtId="4" fontId="35" fillId="0" borderId="15" xfId="72" applyNumberFormat="1" applyFont="1" applyFill="1" applyBorder="1" applyAlignment="1">
      <alignment horizontal="center" vertical="center"/>
    </xf>
    <xf numFmtId="49" fontId="35" fillId="0" borderId="16" xfId="72" applyNumberFormat="1" applyFont="1" applyFill="1" applyBorder="1" applyAlignment="1">
      <alignment horizontal="left" vertical="center"/>
    </xf>
    <xf numFmtId="49" fontId="31" fillId="0" borderId="0" xfId="72" applyNumberFormat="1" applyFont="1" applyFill="1" applyBorder="1" applyAlignment="1">
      <alignment horizontal="centerContinuous" vertical="center" wrapText="1"/>
    </xf>
    <xf numFmtId="164" fontId="35" fillId="0" borderId="14" xfId="72" applyNumberFormat="1" applyFont="1" applyFill="1" applyBorder="1" applyAlignment="1">
      <alignment horizontal="center" vertical="center"/>
    </xf>
    <xf numFmtId="49" fontId="32" fillId="0" borderId="17" xfId="72" applyNumberFormat="1" applyFont="1" applyFill="1" applyBorder="1" applyAlignment="1">
      <alignment horizontal="left" vertical="center"/>
    </xf>
    <xf numFmtId="164" fontId="35" fillId="0" borderId="18" xfId="72" applyNumberFormat="1" applyFont="1" applyFill="1" applyBorder="1" applyAlignment="1">
      <alignment horizontal="center" vertical="center"/>
    </xf>
    <xf numFmtId="4" fontId="35" fillId="0" borderId="19" xfId="72" applyNumberFormat="1" applyFont="1" applyFill="1" applyBorder="1" applyAlignment="1">
      <alignment horizontal="center" vertical="center"/>
    </xf>
    <xf numFmtId="49" fontId="35" fillId="0" borderId="0" xfId="72" applyNumberFormat="1" applyFont="1" applyFill="1" applyBorder="1" applyAlignment="1">
      <alignment horizontal="left" vertical="center"/>
    </xf>
    <xf numFmtId="164" fontId="35" fillId="0" borderId="0" xfId="72" applyNumberFormat="1" applyFont="1" applyFill="1" applyBorder="1" applyAlignment="1">
      <alignment horizontal="center" vertical="center"/>
    </xf>
    <xf numFmtId="0" fontId="31" fillId="0" borderId="0" xfId="72" applyFont="1" applyFill="1" applyAlignment="1">
      <alignment horizontal="center" vertical="center"/>
    </xf>
    <xf numFmtId="0" fontId="3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1" fillId="0" borderId="16" xfId="72" applyNumberFormat="1" applyFont="1" applyFill="1" applyBorder="1" applyAlignment="1">
      <alignment vertical="center" wrapText="1"/>
    </xf>
    <xf numFmtId="49" fontId="31" fillId="0" borderId="12" xfId="72" applyNumberFormat="1" applyFont="1" applyFill="1" applyBorder="1" applyAlignment="1">
      <alignment horizontal="center" vertical="center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Continuous" vertical="center" wrapText="1"/>
    </xf>
    <xf numFmtId="49" fontId="31" fillId="0" borderId="18" xfId="72" applyNumberFormat="1" applyFont="1" applyFill="1" applyBorder="1" applyAlignment="1">
      <alignment horizontal="centerContinuous" vertical="center" wrapText="1"/>
    </xf>
    <xf numFmtId="49" fontId="31" fillId="0" borderId="20" xfId="72" applyNumberFormat="1" applyFont="1" applyFill="1" applyBorder="1" applyAlignment="1">
      <alignment horizontal="center"/>
    </xf>
    <xf numFmtId="0" fontId="35" fillId="0" borderId="16" xfId="72" applyNumberFormat="1" applyFont="1" applyFill="1" applyBorder="1" applyAlignment="1">
      <alignment horizontal="left" vertical="center" wrapText="1"/>
    </xf>
    <xf numFmtId="49" fontId="36" fillId="0" borderId="14" xfId="72" applyNumberFormat="1" applyFont="1" applyFill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top"/>
    </xf>
    <xf numFmtId="49" fontId="34" fillId="0" borderId="16" xfId="72" applyNumberFormat="1" applyFont="1" applyFill="1" applyBorder="1" applyAlignment="1">
      <alignment horizontal="left" vertical="center" wrapText="1"/>
    </xf>
    <xf numFmtId="164" fontId="31" fillId="0" borderId="14" xfId="72" applyNumberFormat="1" applyFont="1" applyFill="1" applyBorder="1" applyAlignment="1">
      <alignment horizontal="center" vertical="center"/>
    </xf>
    <xf numFmtId="0" fontId="11" fillId="24" borderId="0" xfId="73" applyFont="1" applyFill="1"/>
    <xf numFmtId="49" fontId="11" fillId="24" borderId="0" xfId="73" applyNumberFormat="1" applyFont="1" applyFill="1"/>
    <xf numFmtId="49" fontId="34" fillId="24" borderId="0" xfId="73" applyNumberFormat="1" applyFont="1" applyFill="1" applyAlignment="1">
      <alignment wrapText="1"/>
    </xf>
    <xf numFmtId="0" fontId="31" fillId="24" borderId="10" xfId="73" applyFont="1" applyFill="1" applyBorder="1" applyAlignment="1">
      <alignment horizontal="left" vertical="center"/>
    </xf>
    <xf numFmtId="0" fontId="31" fillId="24" borderId="10" xfId="73" applyFont="1" applyFill="1" applyBorder="1"/>
    <xf numFmtId="0" fontId="31" fillId="24" borderId="10" xfId="73" applyFont="1" applyFill="1" applyBorder="1" applyAlignment="1">
      <alignment horizontal="right"/>
    </xf>
    <xf numFmtId="49" fontId="31" fillId="24" borderId="0" xfId="73" applyNumberFormat="1" applyFont="1" applyFill="1"/>
    <xf numFmtId="49" fontId="31" fillId="24" borderId="12" xfId="73" applyNumberFormat="1" applyFont="1" applyFill="1" applyBorder="1" applyAlignment="1">
      <alignment horizontal="center" vertical="center" wrapText="1"/>
    </xf>
    <xf numFmtId="49" fontId="11" fillId="24" borderId="0" xfId="73" applyNumberFormat="1" applyFont="1" applyFill="1" applyAlignment="1">
      <alignment horizontal="center"/>
    </xf>
    <xf numFmtId="49" fontId="31" fillId="24" borderId="12" xfId="73" applyNumberFormat="1" applyFont="1" applyFill="1" applyBorder="1" applyAlignment="1">
      <alignment horizontal="center" vertical="center"/>
    </xf>
    <xf numFmtId="49" fontId="31" fillId="24" borderId="12" xfId="73" applyNumberFormat="1" applyFont="1" applyFill="1" applyBorder="1" applyAlignment="1">
      <alignment horizontal="center"/>
    </xf>
    <xf numFmtId="0" fontId="31" fillId="24" borderId="12" xfId="73" applyNumberFormat="1" applyFont="1" applyFill="1" applyBorder="1" applyAlignment="1">
      <alignment horizontal="center" vertical="center"/>
    </xf>
    <xf numFmtId="49" fontId="36" fillId="24" borderId="12" xfId="73" applyNumberFormat="1" applyFont="1" applyFill="1" applyBorder="1" applyAlignment="1">
      <alignment horizontal="center" vertical="center" wrapText="1"/>
    </xf>
    <xf numFmtId="4" fontId="31" fillId="24" borderId="12" xfId="73" applyNumberFormat="1" applyFont="1" applyFill="1" applyBorder="1" applyAlignment="1">
      <alignment horizontal="center" vertical="center"/>
    </xf>
    <xf numFmtId="49" fontId="35" fillId="24" borderId="22" xfId="73" applyNumberFormat="1" applyFont="1" applyFill="1" applyBorder="1" applyAlignment="1">
      <alignment horizontal="left" vertical="center" wrapText="1"/>
    </xf>
    <xf numFmtId="4" fontId="35" fillId="24" borderId="12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vertical="center"/>
    </xf>
    <xf numFmtId="0" fontId="37" fillId="24" borderId="12" xfId="73" applyFont="1" applyFill="1" applyBorder="1" applyAlignment="1">
      <alignment horizontal="center" vertical="center"/>
    </xf>
    <xf numFmtId="0" fontId="35" fillId="24" borderId="12" xfId="73" applyFont="1" applyFill="1" applyBorder="1" applyAlignment="1">
      <alignment horizontal="left" vertical="center" wrapText="1"/>
    </xf>
    <xf numFmtId="0" fontId="12" fillId="24" borderId="0" xfId="73" applyFont="1" applyFill="1"/>
    <xf numFmtId="0" fontId="31" fillId="24" borderId="12" xfId="73" applyFont="1" applyFill="1" applyBorder="1" applyAlignment="1">
      <alignment horizontal="center" vertical="center"/>
    </xf>
    <xf numFmtId="0" fontId="31" fillId="24" borderId="0" xfId="73" applyFont="1" applyFill="1"/>
    <xf numFmtId="0" fontId="31" fillId="24" borderId="18" xfId="73" applyFont="1" applyFill="1" applyBorder="1" applyAlignment="1">
      <alignment horizontal="center" vertical="center"/>
    </xf>
    <xf numFmtId="0" fontId="35" fillId="24" borderId="10" xfId="73" applyFont="1" applyFill="1" applyBorder="1" applyAlignment="1">
      <alignment horizontal="left" vertical="center"/>
    </xf>
    <xf numFmtId="4" fontId="35" fillId="24" borderId="18" xfId="73" applyNumberFormat="1" applyFont="1" applyFill="1" applyBorder="1" applyAlignment="1">
      <alignment horizontal="center" vertical="center"/>
    </xf>
    <xf numFmtId="0" fontId="11" fillId="24" borderId="0" xfId="73" applyFont="1" applyFill="1" applyAlignment="1">
      <alignment horizontal="center" vertical="center"/>
    </xf>
    <xf numFmtId="0" fontId="11" fillId="24" borderId="0" xfId="73" applyFont="1" applyFill="1" applyBorder="1" applyAlignment="1">
      <alignment horizontal="center" vertical="center"/>
    </xf>
    <xf numFmtId="0" fontId="35" fillId="24" borderId="0" xfId="73" applyFont="1" applyFill="1" applyAlignment="1">
      <alignment horizontal="center" vertical="center"/>
    </xf>
    <xf numFmtId="0" fontId="35" fillId="24" borderId="0" xfId="73" applyFont="1" applyFill="1"/>
    <xf numFmtId="0" fontId="31" fillId="24" borderId="0" xfId="73" applyFont="1" applyFill="1" applyAlignment="1">
      <alignment horizontal="center" vertical="center"/>
    </xf>
    <xf numFmtId="0" fontId="31" fillId="24" borderId="12" xfId="73" applyFont="1" applyFill="1" applyBorder="1" applyAlignment="1">
      <alignment horizontal="left" vertical="center"/>
    </xf>
    <xf numFmtId="0" fontId="31" fillId="0" borderId="0" xfId="72" applyFont="1" applyFill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39" fillId="0" borderId="0" xfId="0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49" fontId="31" fillId="24" borderId="22" xfId="73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4" fillId="0" borderId="10" xfId="0" applyFont="1" applyBorder="1" applyAlignment="1">
      <alignment horizontal="left" vertical="top"/>
    </xf>
    <xf numFmtId="4" fontId="11" fillId="24" borderId="0" xfId="73" applyNumberFormat="1" applyFont="1" applyFill="1"/>
    <xf numFmtId="4" fontId="34" fillId="24" borderId="0" xfId="73" applyNumberFormat="1" applyFont="1" applyFill="1" applyAlignment="1">
      <alignment wrapText="1"/>
    </xf>
    <xf numFmtId="4" fontId="31" fillId="24" borderId="0" xfId="73" applyNumberFormat="1" applyFont="1" applyFill="1"/>
    <xf numFmtId="4" fontId="11" fillId="24" borderId="0" xfId="73" applyNumberFormat="1" applyFont="1" applyFill="1" applyAlignment="1">
      <alignment horizontal="center"/>
    </xf>
    <xf numFmtId="4" fontId="11" fillId="24" borderId="0" xfId="73" applyNumberFormat="1" applyFont="1" applyFill="1" applyAlignment="1">
      <alignment vertical="center"/>
    </xf>
    <xf numFmtId="4" fontId="12" fillId="24" borderId="0" xfId="73" applyNumberFormat="1" applyFont="1" applyFill="1"/>
    <xf numFmtId="4" fontId="35" fillId="24" borderId="0" xfId="73" applyNumberFormat="1" applyFont="1" applyFill="1"/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center" vertical="top"/>
    </xf>
    <xf numFmtId="0" fontId="4" fillId="0" borderId="0" xfId="0" applyFont="1" applyAlignment="1"/>
    <xf numFmtId="0" fontId="4" fillId="0" borderId="0" xfId="0" applyFont="1" applyBorder="1"/>
    <xf numFmtId="49" fontId="2" fillId="0" borderId="0" xfId="0" applyNumberFormat="1" applyFont="1" applyAlignment="1">
      <alignment horizontal="left" vertical="top"/>
    </xf>
    <xf numFmtId="0" fontId="11" fillId="24" borderId="0" xfId="73" applyFont="1" applyFill="1" applyAlignment="1">
      <alignment horizontal="right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0" fontId="31" fillId="24" borderId="0" xfId="73" applyFont="1" applyFill="1" applyBorder="1" applyAlignment="1">
      <alignment horizontal="right"/>
    </xf>
    <xf numFmtId="49" fontId="31" fillId="24" borderId="16" xfId="73" applyNumberFormat="1" applyFont="1" applyFill="1" applyBorder="1" applyAlignment="1">
      <alignment horizontal="center" vertical="center" wrapText="1"/>
    </xf>
    <xf numFmtId="49" fontId="31" fillId="24" borderId="16" xfId="73" applyNumberFormat="1" applyFont="1" applyFill="1" applyBorder="1" applyAlignment="1">
      <alignment horizontal="center"/>
    </xf>
    <xf numFmtId="4" fontId="31" fillId="24" borderId="0" xfId="73" applyNumberFormat="1" applyFont="1" applyFill="1" applyBorder="1" applyAlignment="1">
      <alignment horizontal="center" vertical="center"/>
    </xf>
    <xf numFmtId="4" fontId="35" fillId="24" borderId="0" xfId="73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0" xfId="0" applyFont="1" applyBorder="1"/>
    <xf numFmtId="0" fontId="4" fillId="0" borderId="10" xfId="0" applyFont="1" applyBorder="1" applyAlignment="1">
      <alignment horizontal="center" vertical="top"/>
    </xf>
    <xf numFmtId="0" fontId="8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center" vertical="top"/>
    </xf>
    <xf numFmtId="0" fontId="0" fillId="0" borderId="12" xfId="0" applyBorder="1" applyAlignment="1">
      <alignment vertical="top"/>
    </xf>
    <xf numFmtId="0" fontId="2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49" fontId="31" fillId="0" borderId="21" xfId="72" applyNumberFormat="1" applyFont="1" applyFill="1" applyBorder="1" applyAlignment="1">
      <alignment horizontal="center" vertical="center" wrapText="1"/>
    </xf>
    <xf numFmtId="49" fontId="31" fillId="0" borderId="16" xfId="72" applyNumberFormat="1" applyFont="1" applyFill="1" applyBorder="1" applyAlignment="1">
      <alignment horizontal="center" vertical="center" wrapText="1"/>
    </xf>
    <xf numFmtId="49" fontId="31" fillId="0" borderId="17" xfId="72" applyNumberFormat="1" applyFont="1" applyFill="1" applyBorder="1" applyAlignment="1">
      <alignment horizontal="center" vertical="center" wrapText="1"/>
    </xf>
    <xf numFmtId="49" fontId="31" fillId="0" borderId="23" xfId="72" applyNumberFormat="1" applyFont="1" applyFill="1" applyBorder="1" applyAlignment="1">
      <alignment horizontal="center" vertical="center" wrapText="1"/>
    </xf>
    <xf numFmtId="49" fontId="31" fillId="0" borderId="14" xfId="72" applyNumberFormat="1" applyFont="1" applyFill="1" applyBorder="1" applyAlignment="1">
      <alignment horizontal="center" vertical="center" wrapText="1"/>
    </xf>
    <xf numFmtId="49" fontId="31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1" fillId="0" borderId="0" xfId="72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/>
    </xf>
    <xf numFmtId="49" fontId="32" fillId="0" borderId="0" xfId="72" applyNumberFormat="1" applyFont="1" applyFill="1" applyAlignment="1">
      <alignment horizontal="center" vertical="center" wrapText="1"/>
    </xf>
    <xf numFmtId="0" fontId="11" fillId="24" borderId="0" xfId="73" applyFont="1" applyFill="1" applyAlignment="1">
      <alignment horizontal="right"/>
    </xf>
    <xf numFmtId="49" fontId="31" fillId="24" borderId="12" xfId="73" applyNumberFormat="1" applyFont="1" applyFill="1" applyBorder="1" applyAlignment="1">
      <alignment horizontal="center" vertical="center" wrapText="1"/>
    </xf>
    <xf numFmtId="49" fontId="32" fillId="24" borderId="0" xfId="73" applyNumberFormat="1" applyFont="1" applyFill="1" applyAlignment="1">
      <alignment horizontal="center" vertical="center" wrapText="1"/>
    </xf>
    <xf numFmtId="49" fontId="34" fillId="24" borderId="0" xfId="73" applyNumberFormat="1" applyFont="1" applyFill="1" applyAlignment="1">
      <alignment horizontal="left" vertical="top" wrapText="1"/>
    </xf>
    <xf numFmtId="0" fontId="11" fillId="24" borderId="0" xfId="73" applyFont="1" applyFill="1" applyAlignment="1">
      <alignment horizontal="center" vertical="center"/>
    </xf>
    <xf numFmtId="0" fontId="31" fillId="24" borderId="0" xfId="73" applyFont="1" applyFill="1" applyBorder="1" applyAlignment="1">
      <alignment horizontal="center" vertical="center"/>
    </xf>
    <xf numFmtId="0" fontId="32" fillId="24" borderId="0" xfId="73" applyFont="1" applyFill="1" applyAlignment="1">
      <alignment horizontal="center"/>
    </xf>
    <xf numFmtId="49" fontId="32" fillId="24" borderId="0" xfId="73" applyNumberFormat="1" applyFont="1" applyFill="1" applyAlignment="1">
      <alignment horizontal="center" vertical="top"/>
    </xf>
    <xf numFmtId="49" fontId="31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7"/>
  <sheetViews>
    <sheetView showGridLines="0" topLeftCell="A4" zoomScaleNormal="75" zoomScaleSheetLayoutView="75" workbookViewId="0">
      <selection activeCell="O11" sqref="O11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125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460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204</v>
      </c>
      <c r="I6" s="5"/>
      <c r="J6" s="78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148"/>
      <c r="E7" s="149"/>
      <c r="F7" s="11"/>
      <c r="G7" s="11"/>
      <c r="H7" s="150" t="s">
        <v>477</v>
      </c>
      <c r="I7" s="11"/>
      <c r="J7" s="37"/>
      <c r="K7" s="11"/>
      <c r="L7" s="11"/>
      <c r="M7" s="11"/>
      <c r="N7" s="11"/>
      <c r="O7" s="5"/>
      <c r="P7" s="5"/>
      <c r="Q7" s="5"/>
    </row>
    <row r="8" spans="1:18" x14ac:dyDescent="0.2">
      <c r="A8" s="4"/>
      <c r="B8" s="9"/>
      <c r="C8" s="2"/>
      <c r="D8" s="3"/>
      <c r="E8" s="133"/>
      <c r="F8" s="13"/>
      <c r="G8" s="13"/>
      <c r="H8" s="147" t="s">
        <v>21</v>
      </c>
      <c r="I8" s="147"/>
      <c r="J8" s="78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5"/>
      <c r="I9" s="5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14" t="s">
        <v>205</v>
      </c>
      <c r="I10" s="1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4" t="s">
        <v>22</v>
      </c>
      <c r="I11" s="4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2"/>
      <c r="D12" s="3"/>
      <c r="E12" s="8"/>
      <c r="F12" s="5"/>
      <c r="G12" s="5"/>
      <c r="H12" s="5"/>
      <c r="I12" s="5"/>
      <c r="J12" s="30"/>
      <c r="K12" s="5"/>
      <c r="L12" s="5"/>
      <c r="M12" s="5"/>
      <c r="N12" s="5"/>
      <c r="O12" s="5"/>
      <c r="P12" s="5"/>
      <c r="Q12" s="5"/>
    </row>
    <row r="13" spans="1:18" x14ac:dyDescent="0.2">
      <c r="A13" s="4"/>
      <c r="B13" s="9"/>
      <c r="C13" s="15" t="s">
        <v>104</v>
      </c>
      <c r="D13" s="118" t="s">
        <v>470</v>
      </c>
      <c r="E13" s="16"/>
      <c r="F13" s="5"/>
      <c r="G13" s="5"/>
      <c r="H13" s="4"/>
      <c r="I13" s="5"/>
      <c r="J13" s="30"/>
      <c r="K13" s="11"/>
      <c r="L13" s="11"/>
      <c r="M13" s="5"/>
      <c r="N13" s="5"/>
      <c r="O13" s="5"/>
      <c r="P13" s="5"/>
      <c r="Q13" s="5"/>
    </row>
    <row r="14" spans="1:18" x14ac:dyDescent="0.2">
      <c r="A14" s="4"/>
      <c r="B14" s="9"/>
      <c r="C14" s="2"/>
      <c r="D14" s="3"/>
      <c r="E14" s="17"/>
      <c r="F14" s="12"/>
      <c r="G14" s="12"/>
      <c r="H14" s="131" t="s">
        <v>23</v>
      </c>
      <c r="I14" s="131"/>
      <c r="J14" s="115"/>
      <c r="K14" s="13"/>
      <c r="L14" s="5"/>
      <c r="M14" s="5"/>
      <c r="N14" s="5"/>
      <c r="O14" s="5"/>
      <c r="P14" s="5"/>
      <c r="Q14" s="5"/>
    </row>
    <row r="15" spans="1:18" x14ac:dyDescent="0.2">
      <c r="A15" s="18"/>
      <c r="B15" s="19"/>
      <c r="C15" s="2"/>
      <c r="D15" s="3"/>
      <c r="E15" s="8"/>
      <c r="F15" s="5"/>
      <c r="G15" s="5"/>
      <c r="H15" s="5"/>
      <c r="I15" s="5"/>
      <c r="J15" s="30"/>
      <c r="K15" s="5"/>
      <c r="L15" s="5"/>
      <c r="M15" s="5"/>
      <c r="N15" s="5"/>
      <c r="O15" s="5"/>
      <c r="P15" s="5"/>
      <c r="Q15" s="5"/>
    </row>
    <row r="16" spans="1:18" ht="14.25" x14ac:dyDescent="0.2">
      <c r="A16" s="4"/>
      <c r="B16" s="9"/>
      <c r="C16" s="2"/>
      <c r="D16" s="16" t="s">
        <v>203</v>
      </c>
      <c r="E16" s="4"/>
      <c r="F16" s="5"/>
      <c r="G16" s="5"/>
      <c r="H16" s="5"/>
      <c r="I16" s="16"/>
      <c r="J16" s="31"/>
      <c r="K16" s="5"/>
      <c r="L16" s="5"/>
      <c r="M16" s="5"/>
      <c r="N16" s="5"/>
      <c r="O16" s="5"/>
      <c r="P16" s="5"/>
      <c r="Q16" s="5"/>
      <c r="R16" s="114"/>
    </row>
    <row r="17" spans="1:17" x14ac:dyDescent="0.2">
      <c r="A17" s="4"/>
      <c r="B17" s="9"/>
      <c r="C17" s="2"/>
      <c r="D17" s="16" t="s">
        <v>97</v>
      </c>
      <c r="E17" s="4"/>
      <c r="F17" s="5"/>
      <c r="G17" s="5"/>
      <c r="H17" s="5"/>
      <c r="I17" s="16"/>
      <c r="J17" s="153" t="s">
        <v>202</v>
      </c>
      <c r="K17" s="154"/>
      <c r="L17" s="10" t="s">
        <v>59</v>
      </c>
      <c r="M17" s="5"/>
      <c r="N17" s="5"/>
      <c r="O17" s="5"/>
      <c r="P17" s="5"/>
      <c r="Q17" s="5"/>
    </row>
    <row r="18" spans="1:17" x14ac:dyDescent="0.2">
      <c r="A18" s="4"/>
      <c r="B18" s="9"/>
      <c r="C18" s="2"/>
      <c r="D18" s="16" t="s">
        <v>96</v>
      </c>
      <c r="E18" s="4"/>
      <c r="F18" s="5"/>
      <c r="G18" s="5"/>
      <c r="H18" s="5"/>
      <c r="I18" s="16"/>
      <c r="J18" s="153" t="s">
        <v>201</v>
      </c>
      <c r="K18" s="154"/>
      <c r="L18" s="10" t="s">
        <v>59</v>
      </c>
      <c r="M18" s="5"/>
      <c r="N18" s="5"/>
      <c r="O18" s="5"/>
      <c r="P18" s="5"/>
      <c r="Q18" s="5"/>
    </row>
    <row r="19" spans="1:17" outlineLevel="1" x14ac:dyDescent="0.2">
      <c r="A19" s="4"/>
      <c r="B19" s="9"/>
      <c r="C19" s="2"/>
      <c r="D19" s="16" t="s">
        <v>60</v>
      </c>
      <c r="E19" s="4"/>
      <c r="F19" s="5"/>
      <c r="G19" s="5"/>
      <c r="H19" s="5"/>
      <c r="I19" s="16"/>
      <c r="J19" s="153" t="s">
        <v>200</v>
      </c>
      <c r="K19" s="154"/>
      <c r="L19" s="10" t="s">
        <v>61</v>
      </c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132" t="s">
        <v>199</v>
      </c>
      <c r="E20" s="4"/>
      <c r="F20" s="5"/>
      <c r="G20" s="5"/>
      <c r="H20" s="5"/>
      <c r="I20" s="5"/>
      <c r="J20" s="30"/>
      <c r="K20" s="5"/>
      <c r="L20" s="5"/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3"/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3" spans="1:17" ht="18" customHeight="1" x14ac:dyDescent="0.2">
      <c r="A23" s="159" t="s">
        <v>24</v>
      </c>
      <c r="B23" s="164" t="s">
        <v>198</v>
      </c>
      <c r="C23" s="159" t="s">
        <v>25</v>
      </c>
      <c r="D23" s="159" t="s">
        <v>26</v>
      </c>
      <c r="E23" s="159" t="s">
        <v>27</v>
      </c>
      <c r="F23" s="159" t="s">
        <v>37</v>
      </c>
      <c r="G23" s="162"/>
      <c r="H23" s="162"/>
      <c r="I23" s="162"/>
      <c r="J23" s="159" t="s">
        <v>38</v>
      </c>
      <c r="K23" s="162"/>
      <c r="L23" s="162"/>
      <c r="M23" s="162"/>
      <c r="N23" s="159" t="s">
        <v>32</v>
      </c>
      <c r="O23" s="159" t="s">
        <v>33</v>
      </c>
      <c r="P23" s="159" t="s">
        <v>95</v>
      </c>
      <c r="Q23" s="159" t="s">
        <v>94</v>
      </c>
    </row>
    <row r="24" spans="1:17" ht="15.75" customHeight="1" x14ac:dyDescent="0.2">
      <c r="A24" s="162"/>
      <c r="B24" s="165"/>
      <c r="C24" s="163"/>
      <c r="D24" s="159"/>
      <c r="E24" s="162"/>
      <c r="F24" s="159" t="s">
        <v>28</v>
      </c>
      <c r="G24" s="159" t="s">
        <v>30</v>
      </c>
      <c r="H24" s="162"/>
      <c r="I24" s="162"/>
      <c r="J24" s="160" t="s">
        <v>28</v>
      </c>
      <c r="K24" s="159" t="s">
        <v>30</v>
      </c>
      <c r="L24" s="162"/>
      <c r="M24" s="162"/>
      <c r="N24" s="159"/>
      <c r="O24" s="159"/>
      <c r="P24" s="159"/>
      <c r="Q24" s="159"/>
    </row>
    <row r="25" spans="1:17" ht="15.75" customHeight="1" x14ac:dyDescent="0.2">
      <c r="A25" s="162"/>
      <c r="B25" s="165"/>
      <c r="C25" s="163"/>
      <c r="D25" s="159"/>
      <c r="E25" s="162"/>
      <c r="F25" s="162"/>
      <c r="G25" s="126" t="s">
        <v>29</v>
      </c>
      <c r="H25" s="126" t="s">
        <v>34</v>
      </c>
      <c r="I25" s="126" t="s">
        <v>31</v>
      </c>
      <c r="J25" s="161"/>
      <c r="K25" s="126" t="s">
        <v>29</v>
      </c>
      <c r="L25" s="126" t="s">
        <v>34</v>
      </c>
      <c r="M25" s="126" t="s">
        <v>31</v>
      </c>
      <c r="N25" s="159"/>
      <c r="O25" s="159"/>
      <c r="P25" s="159"/>
      <c r="Q25" s="159"/>
    </row>
    <row r="26" spans="1:17" x14ac:dyDescent="0.2">
      <c r="A26" s="20">
        <v>1</v>
      </c>
      <c r="B26" s="129">
        <v>2</v>
      </c>
      <c r="C26" s="126">
        <v>3</v>
      </c>
      <c r="D26" s="126">
        <v>4</v>
      </c>
      <c r="E26" s="20">
        <v>5</v>
      </c>
      <c r="F26" s="127">
        <v>6</v>
      </c>
      <c r="G26" s="127">
        <v>7</v>
      </c>
      <c r="H26" s="127">
        <v>8</v>
      </c>
      <c r="I26" s="127">
        <v>9</v>
      </c>
      <c r="J26" s="128">
        <v>10</v>
      </c>
      <c r="K26" s="127">
        <v>11</v>
      </c>
      <c r="L26" s="127">
        <v>12</v>
      </c>
      <c r="M26" s="127">
        <v>13</v>
      </c>
      <c r="N26" s="127">
        <v>14</v>
      </c>
      <c r="O26" s="127">
        <v>15</v>
      </c>
      <c r="P26" s="127">
        <v>16</v>
      </c>
      <c r="Q26" s="127">
        <v>17</v>
      </c>
    </row>
    <row r="27" spans="1:17" ht="19.149999999999999" customHeight="1" x14ac:dyDescent="0.2">
      <c r="A27" s="158" t="s">
        <v>197</v>
      </c>
      <c r="B27" s="152"/>
      <c r="C27" s="152"/>
      <c r="D27" s="152"/>
      <c r="E27" s="152"/>
      <c r="F27" s="152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</row>
    <row r="28" spans="1:17" ht="108" x14ac:dyDescent="0.2">
      <c r="A28" s="20">
        <v>1</v>
      </c>
      <c r="B28" s="24" t="s">
        <v>196</v>
      </c>
      <c r="C28" s="130" t="s">
        <v>195</v>
      </c>
      <c r="D28" s="25" t="s">
        <v>166</v>
      </c>
      <c r="E28" s="26">
        <v>5.0000000000000001E-3</v>
      </c>
      <c r="F28" s="27">
        <v>14027.2</v>
      </c>
      <c r="G28" s="27">
        <v>5255.64</v>
      </c>
      <c r="H28" s="27">
        <v>4236.84</v>
      </c>
      <c r="I28" s="27">
        <v>628.66</v>
      </c>
      <c r="J28" s="32">
        <v>70</v>
      </c>
      <c r="K28" s="28">
        <v>26</v>
      </c>
      <c r="L28" s="28">
        <v>21</v>
      </c>
      <c r="M28" s="28">
        <v>3</v>
      </c>
      <c r="N28" s="28">
        <v>441.28</v>
      </c>
      <c r="O28" s="28">
        <v>2.21</v>
      </c>
      <c r="P28" s="28">
        <v>34.58</v>
      </c>
      <c r="Q28" s="28">
        <v>0.17</v>
      </c>
    </row>
    <row r="29" spans="1:17" ht="108" x14ac:dyDescent="0.2">
      <c r="A29" s="20">
        <v>2</v>
      </c>
      <c r="B29" s="24" t="s">
        <v>194</v>
      </c>
      <c r="C29" s="130" t="s">
        <v>193</v>
      </c>
      <c r="D29" s="25" t="s">
        <v>106</v>
      </c>
      <c r="E29" s="26">
        <v>0.51</v>
      </c>
      <c r="F29" s="27">
        <v>594.19000000000005</v>
      </c>
      <c r="G29" s="28"/>
      <c r="H29" s="28"/>
      <c r="I29" s="28"/>
      <c r="J29" s="32">
        <v>303</v>
      </c>
      <c r="K29" s="28"/>
      <c r="L29" s="28"/>
      <c r="M29" s="28"/>
      <c r="N29" s="28"/>
      <c r="O29" s="28"/>
      <c r="P29" s="28"/>
      <c r="Q29" s="28"/>
    </row>
    <row r="30" spans="1:17" ht="108" x14ac:dyDescent="0.2">
      <c r="A30" s="20">
        <v>3</v>
      </c>
      <c r="B30" s="24" t="s">
        <v>189</v>
      </c>
      <c r="C30" s="130" t="s">
        <v>188</v>
      </c>
      <c r="D30" s="25" t="s">
        <v>187</v>
      </c>
      <c r="E30" s="26">
        <v>8</v>
      </c>
      <c r="F30" s="27">
        <v>327.63</v>
      </c>
      <c r="G30" s="27">
        <v>82.91</v>
      </c>
      <c r="H30" s="27">
        <v>92.15</v>
      </c>
      <c r="I30" s="27">
        <v>6.55</v>
      </c>
      <c r="J30" s="32">
        <v>2621</v>
      </c>
      <c r="K30" s="28">
        <v>663</v>
      </c>
      <c r="L30" s="28">
        <v>737</v>
      </c>
      <c r="M30" s="28">
        <v>52</v>
      </c>
      <c r="N30" s="28">
        <v>7.08</v>
      </c>
      <c r="O30" s="28">
        <v>56.64</v>
      </c>
      <c r="P30" s="28">
        <v>0.36</v>
      </c>
      <c r="Q30" s="28">
        <v>2.88</v>
      </c>
    </row>
    <row r="31" spans="1:17" ht="108" x14ac:dyDescent="0.2">
      <c r="A31" s="20">
        <v>4</v>
      </c>
      <c r="B31" s="24" t="s">
        <v>192</v>
      </c>
      <c r="C31" s="130" t="s">
        <v>191</v>
      </c>
      <c r="D31" s="25" t="s">
        <v>190</v>
      </c>
      <c r="E31" s="26">
        <v>3.2</v>
      </c>
      <c r="F31" s="27">
        <v>1275.1099999999999</v>
      </c>
      <c r="G31" s="28"/>
      <c r="H31" s="28"/>
      <c r="I31" s="28"/>
      <c r="J31" s="32">
        <v>4080</v>
      </c>
      <c r="K31" s="28"/>
      <c r="L31" s="28"/>
      <c r="M31" s="28"/>
      <c r="N31" s="28"/>
      <c r="O31" s="28"/>
      <c r="P31" s="28"/>
      <c r="Q31" s="28"/>
    </row>
    <row r="32" spans="1:17" ht="108" x14ac:dyDescent="0.2">
      <c r="A32" s="20">
        <v>5</v>
      </c>
      <c r="B32" s="24" t="s">
        <v>189</v>
      </c>
      <c r="C32" s="130" t="s">
        <v>188</v>
      </c>
      <c r="D32" s="25" t="s">
        <v>187</v>
      </c>
      <c r="E32" s="26">
        <v>1</v>
      </c>
      <c r="F32" s="27">
        <v>327.63</v>
      </c>
      <c r="G32" s="27">
        <v>82.91</v>
      </c>
      <c r="H32" s="27">
        <v>92.15</v>
      </c>
      <c r="I32" s="27">
        <v>6.55</v>
      </c>
      <c r="J32" s="32">
        <v>328</v>
      </c>
      <c r="K32" s="28">
        <v>83</v>
      </c>
      <c r="L32" s="28">
        <v>92</v>
      </c>
      <c r="M32" s="28">
        <v>7</v>
      </c>
      <c r="N32" s="28">
        <v>7.08</v>
      </c>
      <c r="O32" s="28">
        <v>7.08</v>
      </c>
      <c r="P32" s="28">
        <v>0.36</v>
      </c>
      <c r="Q32" s="28">
        <v>0.36</v>
      </c>
    </row>
    <row r="33" spans="1:17" ht="108" x14ac:dyDescent="0.2">
      <c r="A33" s="20">
        <v>6</v>
      </c>
      <c r="B33" s="24" t="s">
        <v>186</v>
      </c>
      <c r="C33" s="130" t="s">
        <v>185</v>
      </c>
      <c r="D33" s="25" t="s">
        <v>98</v>
      </c>
      <c r="E33" s="26">
        <v>0.8</v>
      </c>
      <c r="F33" s="27">
        <v>877.5</v>
      </c>
      <c r="G33" s="28"/>
      <c r="H33" s="28"/>
      <c r="I33" s="28"/>
      <c r="J33" s="32">
        <v>702</v>
      </c>
      <c r="K33" s="28"/>
      <c r="L33" s="28"/>
      <c r="M33" s="28"/>
      <c r="N33" s="28"/>
      <c r="O33" s="28"/>
      <c r="P33" s="28"/>
      <c r="Q33" s="28"/>
    </row>
    <row r="34" spans="1:17" ht="108" x14ac:dyDescent="0.2">
      <c r="A34" s="20">
        <v>7</v>
      </c>
      <c r="B34" s="24" t="s">
        <v>143</v>
      </c>
      <c r="C34" s="130" t="s">
        <v>142</v>
      </c>
      <c r="D34" s="25" t="s">
        <v>100</v>
      </c>
      <c r="E34" s="26">
        <v>0.109</v>
      </c>
      <c r="F34" s="27">
        <v>9942.61</v>
      </c>
      <c r="G34" s="27">
        <v>2758.18</v>
      </c>
      <c r="H34" s="27">
        <v>42.05</v>
      </c>
      <c r="I34" s="27">
        <v>2.73</v>
      </c>
      <c r="J34" s="32">
        <v>1084</v>
      </c>
      <c r="K34" s="28">
        <v>301</v>
      </c>
      <c r="L34" s="28">
        <v>5</v>
      </c>
      <c r="M34" s="28"/>
      <c r="N34" s="28">
        <v>215.82</v>
      </c>
      <c r="O34" s="28">
        <v>23.52</v>
      </c>
      <c r="P34" s="28">
        <v>0.15</v>
      </c>
      <c r="Q34" s="28">
        <v>0.02</v>
      </c>
    </row>
    <row r="35" spans="1:17" ht="108" x14ac:dyDescent="0.2">
      <c r="A35" s="20">
        <v>8</v>
      </c>
      <c r="B35" s="24" t="s">
        <v>184</v>
      </c>
      <c r="C35" s="130" t="s">
        <v>183</v>
      </c>
      <c r="D35" s="25" t="s">
        <v>149</v>
      </c>
      <c r="E35" s="26">
        <v>0.05</v>
      </c>
      <c r="F35" s="27">
        <v>9627.5300000000007</v>
      </c>
      <c r="G35" s="27">
        <v>1978.2</v>
      </c>
      <c r="H35" s="27">
        <v>4648.3500000000004</v>
      </c>
      <c r="I35" s="27">
        <v>327.60000000000002</v>
      </c>
      <c r="J35" s="32">
        <v>481</v>
      </c>
      <c r="K35" s="28">
        <v>99</v>
      </c>
      <c r="L35" s="28">
        <v>232</v>
      </c>
      <c r="M35" s="28">
        <v>16</v>
      </c>
      <c r="N35" s="28">
        <v>180</v>
      </c>
      <c r="O35" s="28">
        <v>9</v>
      </c>
      <c r="P35" s="28">
        <v>18</v>
      </c>
      <c r="Q35" s="28">
        <v>0.9</v>
      </c>
    </row>
    <row r="36" spans="1:17" ht="108" x14ac:dyDescent="0.2">
      <c r="A36" s="20">
        <v>9</v>
      </c>
      <c r="B36" s="24" t="s">
        <v>182</v>
      </c>
      <c r="C36" s="130" t="s">
        <v>114</v>
      </c>
      <c r="D36" s="25" t="s">
        <v>106</v>
      </c>
      <c r="E36" s="26">
        <v>5.0999999999999996</v>
      </c>
      <c r="F36" s="27">
        <v>562.22</v>
      </c>
      <c r="G36" s="28"/>
      <c r="H36" s="28"/>
      <c r="I36" s="28"/>
      <c r="J36" s="32">
        <v>2867</v>
      </c>
      <c r="K36" s="28"/>
      <c r="L36" s="28"/>
      <c r="M36" s="28"/>
      <c r="N36" s="28"/>
      <c r="O36" s="28"/>
      <c r="P36" s="28"/>
      <c r="Q36" s="28"/>
    </row>
    <row r="37" spans="1:17" ht="108" x14ac:dyDescent="0.2">
      <c r="A37" s="20">
        <v>10</v>
      </c>
      <c r="B37" s="24" t="s">
        <v>181</v>
      </c>
      <c r="C37" s="130" t="s">
        <v>180</v>
      </c>
      <c r="D37" s="25" t="s">
        <v>179</v>
      </c>
      <c r="E37" s="26">
        <v>1E-3</v>
      </c>
      <c r="F37" s="27">
        <v>131968.69</v>
      </c>
      <c r="G37" s="27">
        <v>21578.63</v>
      </c>
      <c r="H37" s="27">
        <v>23800.06</v>
      </c>
      <c r="I37" s="27">
        <v>1679.66</v>
      </c>
      <c r="J37" s="32">
        <v>132</v>
      </c>
      <c r="K37" s="28">
        <v>22</v>
      </c>
      <c r="L37" s="28">
        <v>24</v>
      </c>
      <c r="M37" s="28">
        <v>2</v>
      </c>
      <c r="N37" s="28">
        <v>1773.1</v>
      </c>
      <c r="O37" s="28">
        <v>1.77</v>
      </c>
      <c r="P37" s="28">
        <v>92.34</v>
      </c>
      <c r="Q37" s="28">
        <v>0.09</v>
      </c>
    </row>
    <row r="38" spans="1:17" ht="108" x14ac:dyDescent="0.2">
      <c r="A38" s="20">
        <v>11</v>
      </c>
      <c r="B38" s="24" t="s">
        <v>178</v>
      </c>
      <c r="C38" s="130" t="s">
        <v>177</v>
      </c>
      <c r="D38" s="25" t="s">
        <v>176</v>
      </c>
      <c r="E38" s="26">
        <v>0.46920000000000001</v>
      </c>
      <c r="F38" s="27">
        <v>1007.75</v>
      </c>
      <c r="G38" s="27">
        <v>389.2</v>
      </c>
      <c r="H38" s="27">
        <v>64.099999999999994</v>
      </c>
      <c r="I38" s="28"/>
      <c r="J38" s="32">
        <v>473</v>
      </c>
      <c r="K38" s="28">
        <v>183</v>
      </c>
      <c r="L38" s="28">
        <v>30</v>
      </c>
      <c r="M38" s="28"/>
      <c r="N38" s="28">
        <v>31.98</v>
      </c>
      <c r="O38" s="28">
        <v>15.01</v>
      </c>
      <c r="P38" s="28"/>
      <c r="Q38" s="28"/>
    </row>
    <row r="39" spans="1:17" ht="53.25" x14ac:dyDescent="0.2">
      <c r="A39" s="20">
        <v>12</v>
      </c>
      <c r="B39" s="24" t="s">
        <v>159</v>
      </c>
      <c r="C39" s="130" t="s">
        <v>175</v>
      </c>
      <c r="D39" s="25" t="s">
        <v>44</v>
      </c>
      <c r="E39" s="26">
        <v>6.6</v>
      </c>
      <c r="F39" s="27">
        <v>9886.7999999999993</v>
      </c>
      <c r="G39" s="28"/>
      <c r="H39" s="28"/>
      <c r="I39" s="28"/>
      <c r="J39" s="32">
        <v>65253</v>
      </c>
      <c r="K39" s="28"/>
      <c r="L39" s="28"/>
      <c r="M39" s="28"/>
      <c r="N39" s="28"/>
      <c r="O39" s="28"/>
      <c r="P39" s="28"/>
      <c r="Q39" s="28"/>
    </row>
    <row r="40" spans="1:17" ht="53.25" x14ac:dyDescent="0.2">
      <c r="A40" s="20">
        <v>13</v>
      </c>
      <c r="B40" s="24" t="s">
        <v>159</v>
      </c>
      <c r="C40" s="130" t="s">
        <v>174</v>
      </c>
      <c r="D40" s="25" t="s">
        <v>44</v>
      </c>
      <c r="E40" s="26">
        <v>20.45</v>
      </c>
      <c r="F40" s="27">
        <v>5354.76</v>
      </c>
      <c r="G40" s="28"/>
      <c r="H40" s="28"/>
      <c r="I40" s="28"/>
      <c r="J40" s="32">
        <v>109505</v>
      </c>
      <c r="K40" s="28"/>
      <c r="L40" s="28"/>
      <c r="M40" s="28"/>
      <c r="N40" s="28"/>
      <c r="O40" s="28"/>
      <c r="P40" s="28"/>
      <c r="Q40" s="28"/>
    </row>
    <row r="41" spans="1:17" ht="108" x14ac:dyDescent="0.2">
      <c r="A41" s="20">
        <v>14</v>
      </c>
      <c r="B41" s="24" t="s">
        <v>173</v>
      </c>
      <c r="C41" s="130" t="s">
        <v>172</v>
      </c>
      <c r="D41" s="25" t="s">
        <v>115</v>
      </c>
      <c r="E41" s="26">
        <v>0.03</v>
      </c>
      <c r="F41" s="27">
        <v>935.45</v>
      </c>
      <c r="G41" s="27">
        <v>935.45</v>
      </c>
      <c r="H41" s="28"/>
      <c r="I41" s="28"/>
      <c r="J41" s="32">
        <v>28</v>
      </c>
      <c r="K41" s="28">
        <v>28</v>
      </c>
      <c r="L41" s="28"/>
      <c r="M41" s="28"/>
      <c r="N41" s="28">
        <v>88.5</v>
      </c>
      <c r="O41" s="28">
        <v>2.66</v>
      </c>
      <c r="P41" s="28"/>
      <c r="Q41" s="28"/>
    </row>
    <row r="42" spans="1:17" ht="108" x14ac:dyDescent="0.2">
      <c r="A42" s="20">
        <v>15</v>
      </c>
      <c r="B42" s="24" t="s">
        <v>171</v>
      </c>
      <c r="C42" s="130" t="s">
        <v>170</v>
      </c>
      <c r="D42" s="25" t="s">
        <v>106</v>
      </c>
      <c r="E42" s="26">
        <v>3</v>
      </c>
      <c r="F42" s="27">
        <v>146.49</v>
      </c>
      <c r="G42" s="28"/>
      <c r="H42" s="28"/>
      <c r="I42" s="28"/>
      <c r="J42" s="32">
        <v>439</v>
      </c>
      <c r="K42" s="28"/>
      <c r="L42" s="28"/>
      <c r="M42" s="28"/>
      <c r="N42" s="28"/>
      <c r="O42" s="28"/>
      <c r="P42" s="28"/>
      <c r="Q42" s="28"/>
    </row>
    <row r="43" spans="1:17" ht="19.149999999999999" customHeight="1" x14ac:dyDescent="0.2">
      <c r="A43" s="155" t="s">
        <v>169</v>
      </c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</row>
    <row r="44" spans="1:17" ht="108" x14ac:dyDescent="0.2">
      <c r="A44" s="20">
        <v>16</v>
      </c>
      <c r="B44" s="24" t="s">
        <v>168</v>
      </c>
      <c r="C44" s="130" t="s">
        <v>167</v>
      </c>
      <c r="D44" s="25" t="s">
        <v>166</v>
      </c>
      <c r="E44" s="26">
        <v>0.27400000000000002</v>
      </c>
      <c r="F44" s="27">
        <v>9591.9599999999991</v>
      </c>
      <c r="G44" s="27">
        <v>4047.52</v>
      </c>
      <c r="H44" s="27">
        <v>2490.48</v>
      </c>
      <c r="I44" s="27">
        <v>330.33</v>
      </c>
      <c r="J44" s="32">
        <v>2628</v>
      </c>
      <c r="K44" s="28">
        <v>1109</v>
      </c>
      <c r="L44" s="28">
        <v>682</v>
      </c>
      <c r="M44" s="28">
        <v>91</v>
      </c>
      <c r="N44" s="28">
        <v>342.72</v>
      </c>
      <c r="O44" s="28">
        <v>93.91</v>
      </c>
      <c r="P44" s="28">
        <v>18.190000000000001</v>
      </c>
      <c r="Q44" s="28">
        <v>4.9800000000000004</v>
      </c>
    </row>
    <row r="45" spans="1:17" ht="108" x14ac:dyDescent="0.2">
      <c r="A45" s="20">
        <v>17</v>
      </c>
      <c r="B45" s="24" t="s">
        <v>148</v>
      </c>
      <c r="C45" s="130" t="s">
        <v>147</v>
      </c>
      <c r="D45" s="25" t="s">
        <v>106</v>
      </c>
      <c r="E45" s="26">
        <v>27.81</v>
      </c>
      <c r="F45" s="27">
        <v>627.08000000000004</v>
      </c>
      <c r="G45" s="28"/>
      <c r="H45" s="28"/>
      <c r="I45" s="28"/>
      <c r="J45" s="32">
        <v>17439</v>
      </c>
      <c r="K45" s="28"/>
      <c r="L45" s="28"/>
      <c r="M45" s="28"/>
      <c r="N45" s="28"/>
      <c r="O45" s="28"/>
      <c r="P45" s="28"/>
      <c r="Q45" s="28"/>
    </row>
    <row r="46" spans="1:17" ht="108" x14ac:dyDescent="0.2">
      <c r="A46" s="20">
        <v>18</v>
      </c>
      <c r="B46" s="24" t="s">
        <v>165</v>
      </c>
      <c r="C46" s="130" t="s">
        <v>164</v>
      </c>
      <c r="D46" s="25" t="s">
        <v>98</v>
      </c>
      <c r="E46" s="26">
        <v>0.30399999999999999</v>
      </c>
      <c r="F46" s="27">
        <v>4504.33</v>
      </c>
      <c r="G46" s="28"/>
      <c r="H46" s="28"/>
      <c r="I46" s="28"/>
      <c r="J46" s="32">
        <v>1369</v>
      </c>
      <c r="K46" s="28"/>
      <c r="L46" s="28"/>
      <c r="M46" s="28"/>
      <c r="N46" s="28"/>
      <c r="O46" s="28"/>
      <c r="P46" s="28"/>
      <c r="Q46" s="28"/>
    </row>
    <row r="47" spans="1:17" ht="108" x14ac:dyDescent="0.2">
      <c r="A47" s="20">
        <v>19</v>
      </c>
      <c r="B47" s="24" t="s">
        <v>143</v>
      </c>
      <c r="C47" s="130" t="s">
        <v>142</v>
      </c>
      <c r="D47" s="25" t="s">
        <v>100</v>
      </c>
      <c r="E47" s="26">
        <v>7.1999999999999998E-3</v>
      </c>
      <c r="F47" s="27">
        <v>9942.61</v>
      </c>
      <c r="G47" s="27">
        <v>2758.18</v>
      </c>
      <c r="H47" s="27">
        <v>42.05</v>
      </c>
      <c r="I47" s="27">
        <v>2.73</v>
      </c>
      <c r="J47" s="32">
        <v>72</v>
      </c>
      <c r="K47" s="28">
        <v>20</v>
      </c>
      <c r="L47" s="28"/>
      <c r="M47" s="28"/>
      <c r="N47" s="28">
        <v>215.82</v>
      </c>
      <c r="O47" s="28">
        <v>1.55</v>
      </c>
      <c r="P47" s="28">
        <v>0.15</v>
      </c>
      <c r="Q47" s="28"/>
    </row>
    <row r="48" spans="1:17" ht="108" x14ac:dyDescent="0.2">
      <c r="A48" s="20">
        <v>20</v>
      </c>
      <c r="B48" s="24" t="s">
        <v>140</v>
      </c>
      <c r="C48" s="130" t="s">
        <v>139</v>
      </c>
      <c r="D48" s="25" t="s">
        <v>100</v>
      </c>
      <c r="E48" s="26">
        <v>8.9599999999999999E-2</v>
      </c>
      <c r="F48" s="27">
        <v>7463.03</v>
      </c>
      <c r="G48" s="27">
        <v>278.60000000000002</v>
      </c>
      <c r="H48" s="27">
        <v>42.05</v>
      </c>
      <c r="I48" s="27">
        <v>2.73</v>
      </c>
      <c r="J48" s="32">
        <v>669</v>
      </c>
      <c r="K48" s="28">
        <v>25</v>
      </c>
      <c r="L48" s="28">
        <v>4</v>
      </c>
      <c r="M48" s="28"/>
      <c r="N48" s="28">
        <v>21.8</v>
      </c>
      <c r="O48" s="28">
        <v>1.95</v>
      </c>
      <c r="P48" s="28">
        <v>0.15</v>
      </c>
      <c r="Q48" s="28">
        <v>0.01</v>
      </c>
    </row>
    <row r="49" spans="1:17" ht="108" x14ac:dyDescent="0.2">
      <c r="A49" s="20">
        <v>21</v>
      </c>
      <c r="B49" s="24" t="s">
        <v>163</v>
      </c>
      <c r="C49" s="130" t="s">
        <v>162</v>
      </c>
      <c r="D49" s="25" t="s">
        <v>100</v>
      </c>
      <c r="E49" s="26">
        <v>0.01</v>
      </c>
      <c r="F49" s="27">
        <v>14827.9</v>
      </c>
      <c r="G49" s="27">
        <v>3931.32</v>
      </c>
      <c r="H49" s="27">
        <v>72.260000000000005</v>
      </c>
      <c r="I49" s="27">
        <v>4.55</v>
      </c>
      <c r="J49" s="32">
        <v>148</v>
      </c>
      <c r="K49" s="28">
        <v>39</v>
      </c>
      <c r="L49" s="28">
        <v>1</v>
      </c>
      <c r="M49" s="28"/>
      <c r="N49" s="28">
        <v>315.01</v>
      </c>
      <c r="O49" s="28">
        <v>3.15</v>
      </c>
      <c r="P49" s="28">
        <v>0.25</v>
      </c>
      <c r="Q49" s="28"/>
    </row>
    <row r="50" spans="1:17" ht="108" x14ac:dyDescent="0.2">
      <c r="A50" s="20">
        <v>22</v>
      </c>
      <c r="B50" s="24" t="s">
        <v>161</v>
      </c>
      <c r="C50" s="130" t="s">
        <v>160</v>
      </c>
      <c r="D50" s="25" t="s">
        <v>98</v>
      </c>
      <c r="E50" s="26">
        <v>0.01</v>
      </c>
      <c r="F50" s="27">
        <v>20233</v>
      </c>
      <c r="G50" s="28"/>
      <c r="H50" s="28"/>
      <c r="I50" s="28"/>
      <c r="J50" s="32">
        <v>202</v>
      </c>
      <c r="K50" s="28"/>
      <c r="L50" s="28"/>
      <c r="M50" s="28"/>
      <c r="N50" s="28"/>
      <c r="O50" s="28"/>
      <c r="P50" s="28"/>
      <c r="Q50" s="28"/>
    </row>
    <row r="51" spans="1:17" ht="36" x14ac:dyDescent="0.2">
      <c r="A51" s="20">
        <v>23</v>
      </c>
      <c r="B51" s="24" t="s">
        <v>159</v>
      </c>
      <c r="C51" s="130" t="s">
        <v>158</v>
      </c>
      <c r="D51" s="25" t="s">
        <v>42</v>
      </c>
      <c r="E51" s="26">
        <v>30</v>
      </c>
      <c r="F51" s="27">
        <v>20.309999999999999</v>
      </c>
      <c r="G51" s="28"/>
      <c r="H51" s="28"/>
      <c r="I51" s="28"/>
      <c r="J51" s="32">
        <v>609</v>
      </c>
      <c r="K51" s="28"/>
      <c r="L51" s="28"/>
      <c r="M51" s="28"/>
      <c r="N51" s="28"/>
      <c r="O51" s="28"/>
      <c r="P51" s="28"/>
      <c r="Q51" s="28"/>
    </row>
    <row r="52" spans="1:17" ht="108" x14ac:dyDescent="0.2">
      <c r="A52" s="20">
        <v>24</v>
      </c>
      <c r="B52" s="24" t="s">
        <v>157</v>
      </c>
      <c r="C52" s="130" t="s">
        <v>156</v>
      </c>
      <c r="D52" s="25" t="s">
        <v>153</v>
      </c>
      <c r="E52" s="26">
        <v>0.3</v>
      </c>
      <c r="F52" s="27">
        <v>2712.24</v>
      </c>
      <c r="G52" s="27">
        <v>234.42</v>
      </c>
      <c r="H52" s="27">
        <v>872.51</v>
      </c>
      <c r="I52" s="27">
        <v>222.22</v>
      </c>
      <c r="J52" s="32">
        <v>814</v>
      </c>
      <c r="K52" s="28">
        <v>70</v>
      </c>
      <c r="L52" s="28">
        <v>262</v>
      </c>
      <c r="M52" s="28">
        <v>67</v>
      </c>
      <c r="N52" s="28">
        <v>17.3</v>
      </c>
      <c r="O52" s="28">
        <v>5.19</v>
      </c>
      <c r="P52" s="28">
        <v>16.399999999999999</v>
      </c>
      <c r="Q52" s="28">
        <v>4.92</v>
      </c>
    </row>
    <row r="53" spans="1:17" ht="108" x14ac:dyDescent="0.2">
      <c r="A53" s="20">
        <v>25</v>
      </c>
      <c r="B53" s="24" t="s">
        <v>155</v>
      </c>
      <c r="C53" s="130" t="s">
        <v>154</v>
      </c>
      <c r="D53" s="25" t="s">
        <v>153</v>
      </c>
      <c r="E53" s="26">
        <v>-0.3</v>
      </c>
      <c r="F53" s="27">
        <v>874.73</v>
      </c>
      <c r="G53" s="27">
        <v>19.28</v>
      </c>
      <c r="H53" s="27">
        <v>253.5</v>
      </c>
      <c r="I53" s="27">
        <v>83.33</v>
      </c>
      <c r="J53" s="32">
        <v>-262</v>
      </c>
      <c r="K53" s="28">
        <v>-6</v>
      </c>
      <c r="L53" s="28">
        <v>-76</v>
      </c>
      <c r="M53" s="28">
        <v>-25</v>
      </c>
      <c r="N53" s="28">
        <v>1.43</v>
      </c>
      <c r="O53" s="28">
        <v>-0.43</v>
      </c>
      <c r="P53" s="28">
        <v>6.15</v>
      </c>
      <c r="Q53" s="28">
        <v>-1.85</v>
      </c>
    </row>
    <row r="54" spans="1:17" ht="19.149999999999999" customHeight="1" x14ac:dyDescent="0.2">
      <c r="A54" s="155" t="s">
        <v>152</v>
      </c>
      <c r="B54" s="152"/>
      <c r="C54" s="152"/>
      <c r="D54" s="152"/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Q54" s="152"/>
    </row>
    <row r="55" spans="1:17" ht="108" x14ac:dyDescent="0.2">
      <c r="A55" s="20">
        <v>26</v>
      </c>
      <c r="B55" s="24" t="s">
        <v>150</v>
      </c>
      <c r="C55" s="130" t="s">
        <v>112</v>
      </c>
      <c r="D55" s="25" t="s">
        <v>149</v>
      </c>
      <c r="E55" s="26">
        <v>3.0000000000000001E-3</v>
      </c>
      <c r="F55" s="27">
        <v>10431.98</v>
      </c>
      <c r="G55" s="27">
        <v>2650.13</v>
      </c>
      <c r="H55" s="27">
        <v>7038.24</v>
      </c>
      <c r="I55" s="27">
        <v>496.22</v>
      </c>
      <c r="J55" s="32">
        <v>31</v>
      </c>
      <c r="K55" s="28">
        <v>8</v>
      </c>
      <c r="L55" s="28">
        <v>21</v>
      </c>
      <c r="M55" s="28">
        <v>1</v>
      </c>
      <c r="N55" s="28">
        <v>220.66</v>
      </c>
      <c r="O55" s="28">
        <v>0.66</v>
      </c>
      <c r="P55" s="28">
        <v>27.31</v>
      </c>
      <c r="Q55" s="28">
        <v>0.08</v>
      </c>
    </row>
    <row r="56" spans="1:17" ht="108" x14ac:dyDescent="0.2">
      <c r="A56" s="20">
        <v>27</v>
      </c>
      <c r="B56" s="24" t="s">
        <v>148</v>
      </c>
      <c r="C56" s="130" t="s">
        <v>147</v>
      </c>
      <c r="D56" s="25" t="s">
        <v>106</v>
      </c>
      <c r="E56" s="26">
        <v>0.30449999999999999</v>
      </c>
      <c r="F56" s="27">
        <v>627.08000000000004</v>
      </c>
      <c r="G56" s="28"/>
      <c r="H56" s="28"/>
      <c r="I56" s="28"/>
      <c r="J56" s="32">
        <v>191</v>
      </c>
      <c r="K56" s="28"/>
      <c r="L56" s="28"/>
      <c r="M56" s="28"/>
      <c r="N56" s="28"/>
      <c r="O56" s="28"/>
      <c r="P56" s="28"/>
      <c r="Q56" s="28"/>
    </row>
    <row r="57" spans="1:17" ht="108" x14ac:dyDescent="0.2">
      <c r="A57" s="20">
        <v>28</v>
      </c>
      <c r="B57" s="24" t="s">
        <v>146</v>
      </c>
      <c r="C57" s="130" t="s">
        <v>145</v>
      </c>
      <c r="D57" s="25" t="s">
        <v>98</v>
      </c>
      <c r="E57" s="26">
        <v>7.9000000000000008E-3</v>
      </c>
      <c r="F57" s="27">
        <v>5156.3</v>
      </c>
      <c r="G57" s="28"/>
      <c r="H57" s="28"/>
      <c r="I57" s="28"/>
      <c r="J57" s="32">
        <v>41</v>
      </c>
      <c r="K57" s="28"/>
      <c r="L57" s="28"/>
      <c r="M57" s="28"/>
      <c r="N57" s="28"/>
      <c r="O57" s="28"/>
      <c r="P57" s="28"/>
      <c r="Q57" s="28"/>
    </row>
    <row r="58" spans="1:17" ht="108" x14ac:dyDescent="0.2">
      <c r="A58" s="20">
        <v>29</v>
      </c>
      <c r="B58" s="24" t="s">
        <v>143</v>
      </c>
      <c r="C58" s="130" t="s">
        <v>142</v>
      </c>
      <c r="D58" s="25" t="s">
        <v>100</v>
      </c>
      <c r="E58" s="26">
        <v>1E-3</v>
      </c>
      <c r="F58" s="27">
        <v>9942.61</v>
      </c>
      <c r="G58" s="27">
        <v>2758.18</v>
      </c>
      <c r="H58" s="27">
        <v>42.05</v>
      </c>
      <c r="I58" s="27">
        <v>2.73</v>
      </c>
      <c r="J58" s="32">
        <v>10</v>
      </c>
      <c r="K58" s="28">
        <v>3</v>
      </c>
      <c r="L58" s="28"/>
      <c r="M58" s="28"/>
      <c r="N58" s="28">
        <v>215.82</v>
      </c>
      <c r="O58" s="28">
        <v>0.22</v>
      </c>
      <c r="P58" s="28">
        <v>0.15</v>
      </c>
      <c r="Q58" s="28"/>
    </row>
    <row r="59" spans="1:17" ht="108" x14ac:dyDescent="0.2">
      <c r="A59" s="20">
        <v>30</v>
      </c>
      <c r="B59" s="24" t="s">
        <v>140</v>
      </c>
      <c r="C59" s="130" t="s">
        <v>139</v>
      </c>
      <c r="D59" s="25" t="s">
        <v>100</v>
      </c>
      <c r="E59" s="26">
        <v>0.14460000000000001</v>
      </c>
      <c r="F59" s="27">
        <v>7463.03</v>
      </c>
      <c r="G59" s="27">
        <v>278.60000000000002</v>
      </c>
      <c r="H59" s="27">
        <v>42.05</v>
      </c>
      <c r="I59" s="27">
        <v>2.73</v>
      </c>
      <c r="J59" s="32">
        <v>1079</v>
      </c>
      <c r="K59" s="28">
        <v>40</v>
      </c>
      <c r="L59" s="28">
        <v>6</v>
      </c>
      <c r="M59" s="28"/>
      <c r="N59" s="28">
        <v>21.8</v>
      </c>
      <c r="O59" s="28">
        <v>3.15</v>
      </c>
      <c r="P59" s="28">
        <v>0.15</v>
      </c>
      <c r="Q59" s="28">
        <v>0.02</v>
      </c>
    </row>
    <row r="60" spans="1:17" ht="19.149999999999999" customHeight="1" x14ac:dyDescent="0.2">
      <c r="A60" s="155" t="s">
        <v>151</v>
      </c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ht="108" x14ac:dyDescent="0.2">
      <c r="A61" s="20">
        <v>31</v>
      </c>
      <c r="B61" s="24" t="s">
        <v>150</v>
      </c>
      <c r="C61" s="130" t="s">
        <v>112</v>
      </c>
      <c r="D61" s="25" t="s">
        <v>149</v>
      </c>
      <c r="E61" s="26">
        <v>3.0000000000000001E-3</v>
      </c>
      <c r="F61" s="27">
        <v>10431.98</v>
      </c>
      <c r="G61" s="27">
        <v>2650.13</v>
      </c>
      <c r="H61" s="27">
        <v>7038.24</v>
      </c>
      <c r="I61" s="27">
        <v>496.22</v>
      </c>
      <c r="J61" s="32">
        <v>31</v>
      </c>
      <c r="K61" s="28">
        <v>8</v>
      </c>
      <c r="L61" s="28">
        <v>21</v>
      </c>
      <c r="M61" s="28">
        <v>1</v>
      </c>
      <c r="N61" s="28">
        <v>220.66</v>
      </c>
      <c r="O61" s="28">
        <v>0.66</v>
      </c>
      <c r="P61" s="28">
        <v>27.31</v>
      </c>
      <c r="Q61" s="28">
        <v>0.08</v>
      </c>
    </row>
    <row r="62" spans="1:17" ht="108" x14ac:dyDescent="0.2">
      <c r="A62" s="20">
        <v>32</v>
      </c>
      <c r="B62" s="24" t="s">
        <v>148</v>
      </c>
      <c r="C62" s="130" t="s">
        <v>147</v>
      </c>
      <c r="D62" s="25" t="s">
        <v>106</v>
      </c>
      <c r="E62" s="26">
        <v>0.30449999999999999</v>
      </c>
      <c r="F62" s="27">
        <v>627.08000000000004</v>
      </c>
      <c r="G62" s="28"/>
      <c r="H62" s="28"/>
      <c r="I62" s="28"/>
      <c r="J62" s="32">
        <v>191</v>
      </c>
      <c r="K62" s="28"/>
      <c r="L62" s="28"/>
      <c r="M62" s="28"/>
      <c r="N62" s="28"/>
      <c r="O62" s="28"/>
      <c r="P62" s="28"/>
      <c r="Q62" s="28"/>
    </row>
    <row r="63" spans="1:17" ht="108" x14ac:dyDescent="0.2">
      <c r="A63" s="20">
        <v>33</v>
      </c>
      <c r="B63" s="24" t="s">
        <v>146</v>
      </c>
      <c r="C63" s="130" t="s">
        <v>145</v>
      </c>
      <c r="D63" s="25" t="s">
        <v>98</v>
      </c>
      <c r="E63" s="26">
        <v>7.9000000000000008E-3</v>
      </c>
      <c r="F63" s="27">
        <v>5156.3</v>
      </c>
      <c r="G63" s="28"/>
      <c r="H63" s="28"/>
      <c r="I63" s="28"/>
      <c r="J63" s="32">
        <v>41</v>
      </c>
      <c r="K63" s="28"/>
      <c r="L63" s="28"/>
      <c r="M63" s="28"/>
      <c r="N63" s="28"/>
      <c r="O63" s="28"/>
      <c r="P63" s="28"/>
      <c r="Q63" s="28"/>
    </row>
    <row r="64" spans="1:17" ht="108" x14ac:dyDescent="0.2">
      <c r="A64" s="20">
        <v>34</v>
      </c>
      <c r="B64" s="24" t="s">
        <v>143</v>
      </c>
      <c r="C64" s="130" t="s">
        <v>142</v>
      </c>
      <c r="D64" s="25" t="s">
        <v>100</v>
      </c>
      <c r="E64" s="26">
        <v>1E-3</v>
      </c>
      <c r="F64" s="27">
        <v>9942.61</v>
      </c>
      <c r="G64" s="27">
        <v>2758.18</v>
      </c>
      <c r="H64" s="27">
        <v>42.05</v>
      </c>
      <c r="I64" s="27">
        <v>2.73</v>
      </c>
      <c r="J64" s="32">
        <v>10</v>
      </c>
      <c r="K64" s="28">
        <v>3</v>
      </c>
      <c r="L64" s="28"/>
      <c r="M64" s="28"/>
      <c r="N64" s="28">
        <v>215.82</v>
      </c>
      <c r="O64" s="28">
        <v>0.22</v>
      </c>
      <c r="P64" s="28">
        <v>0.15</v>
      </c>
      <c r="Q64" s="28"/>
    </row>
    <row r="65" spans="1:17" ht="108" x14ac:dyDescent="0.2">
      <c r="A65" s="20">
        <v>35</v>
      </c>
      <c r="B65" s="24" t="s">
        <v>140</v>
      </c>
      <c r="C65" s="130" t="s">
        <v>139</v>
      </c>
      <c r="D65" s="25" t="s">
        <v>100</v>
      </c>
      <c r="E65" s="26">
        <v>0.14460000000000001</v>
      </c>
      <c r="F65" s="27">
        <v>7463.03</v>
      </c>
      <c r="G65" s="27">
        <v>278.60000000000002</v>
      </c>
      <c r="H65" s="27">
        <v>42.05</v>
      </c>
      <c r="I65" s="27">
        <v>2.73</v>
      </c>
      <c r="J65" s="32">
        <v>1079</v>
      </c>
      <c r="K65" s="28">
        <v>40</v>
      </c>
      <c r="L65" s="28">
        <v>6</v>
      </c>
      <c r="M65" s="28"/>
      <c r="N65" s="28">
        <v>21.8</v>
      </c>
      <c r="O65" s="28">
        <v>3.15</v>
      </c>
      <c r="P65" s="28">
        <v>0.15</v>
      </c>
      <c r="Q65" s="28">
        <v>0.02</v>
      </c>
    </row>
    <row r="66" spans="1:17" ht="19.149999999999999" customHeight="1" x14ac:dyDescent="0.2">
      <c r="A66" s="155" t="s">
        <v>144</v>
      </c>
      <c r="B66" s="152"/>
      <c r="C66" s="152"/>
      <c r="D66" s="152"/>
      <c r="E66" s="152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52"/>
    </row>
    <row r="67" spans="1:17" ht="108" x14ac:dyDescent="0.2">
      <c r="A67" s="20">
        <v>36</v>
      </c>
      <c r="B67" s="24" t="s">
        <v>143</v>
      </c>
      <c r="C67" s="130" t="s">
        <v>142</v>
      </c>
      <c r="D67" s="25" t="s">
        <v>100</v>
      </c>
      <c r="E67" s="26">
        <v>4.1000000000000003E-3</v>
      </c>
      <c r="F67" s="27">
        <v>9942.61</v>
      </c>
      <c r="G67" s="27">
        <v>2758.18</v>
      </c>
      <c r="H67" s="27">
        <v>42.05</v>
      </c>
      <c r="I67" s="27">
        <v>2.73</v>
      </c>
      <c r="J67" s="32">
        <v>41</v>
      </c>
      <c r="K67" s="28">
        <v>11</v>
      </c>
      <c r="L67" s="28"/>
      <c r="M67" s="28"/>
      <c r="N67" s="28">
        <v>215.82</v>
      </c>
      <c r="O67" s="28">
        <v>0.88</v>
      </c>
      <c r="P67" s="28">
        <v>0.15</v>
      </c>
      <c r="Q67" s="28"/>
    </row>
    <row r="68" spans="1:17" ht="19.149999999999999" customHeight="1" x14ac:dyDescent="0.2">
      <c r="A68" s="155" t="s">
        <v>141</v>
      </c>
      <c r="B68" s="152"/>
      <c r="C68" s="152"/>
      <c r="D68" s="152"/>
      <c r="E68" s="152"/>
      <c r="F68" s="152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</row>
    <row r="69" spans="1:17" ht="108" x14ac:dyDescent="0.2">
      <c r="A69" s="20">
        <v>37</v>
      </c>
      <c r="B69" s="24" t="s">
        <v>140</v>
      </c>
      <c r="C69" s="130" t="s">
        <v>139</v>
      </c>
      <c r="D69" s="25" t="s">
        <v>100</v>
      </c>
      <c r="E69" s="26">
        <v>6.54E-2</v>
      </c>
      <c r="F69" s="27">
        <v>7463.03</v>
      </c>
      <c r="G69" s="27">
        <v>278.60000000000002</v>
      </c>
      <c r="H69" s="27">
        <v>42.05</v>
      </c>
      <c r="I69" s="27">
        <v>2.73</v>
      </c>
      <c r="J69" s="32">
        <v>488</v>
      </c>
      <c r="K69" s="28">
        <v>18</v>
      </c>
      <c r="L69" s="28">
        <v>3</v>
      </c>
      <c r="M69" s="28"/>
      <c r="N69" s="28">
        <v>21.8</v>
      </c>
      <c r="O69" s="28">
        <v>1.43</v>
      </c>
      <c r="P69" s="28">
        <v>0.15</v>
      </c>
      <c r="Q69" s="28">
        <v>0.01</v>
      </c>
    </row>
    <row r="70" spans="1:17" x14ac:dyDescent="0.2">
      <c r="A70" s="151" t="s">
        <v>138</v>
      </c>
      <c r="B70" s="152"/>
      <c r="C70" s="152"/>
      <c r="D70" s="152"/>
      <c r="E70" s="152"/>
      <c r="F70" s="152"/>
      <c r="G70" s="152"/>
      <c r="H70" s="152"/>
      <c r="I70" s="152"/>
      <c r="J70" s="34">
        <v>222704</v>
      </c>
      <c r="K70" s="28"/>
      <c r="L70" s="28"/>
      <c r="M70" s="28"/>
      <c r="N70" s="28"/>
      <c r="O70" s="29">
        <v>280.29000000000002</v>
      </c>
      <c r="P70" s="28"/>
      <c r="Q70" s="29">
        <v>15.23</v>
      </c>
    </row>
    <row r="71" spans="1:17" x14ac:dyDescent="0.2">
      <c r="A71" s="156" t="s">
        <v>123</v>
      </c>
      <c r="B71" s="157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</row>
    <row r="72" spans="1:17" x14ac:dyDescent="0.2">
      <c r="A72" s="155" t="s">
        <v>45</v>
      </c>
      <c r="B72" s="152"/>
      <c r="C72" s="152"/>
      <c r="D72" s="152"/>
      <c r="E72" s="152"/>
      <c r="F72" s="152"/>
      <c r="G72" s="152"/>
      <c r="H72" s="152"/>
      <c r="I72" s="152"/>
      <c r="J72" s="33">
        <v>215287</v>
      </c>
      <c r="K72" s="27">
        <v>2793</v>
      </c>
      <c r="L72" s="27">
        <v>2071</v>
      </c>
      <c r="M72" s="27">
        <v>215</v>
      </c>
      <c r="N72" s="28"/>
      <c r="O72" s="27">
        <v>233.58</v>
      </c>
      <c r="P72" s="28"/>
      <c r="Q72" s="27">
        <v>12.69</v>
      </c>
    </row>
    <row r="73" spans="1:17" x14ac:dyDescent="0.2">
      <c r="A73" s="155" t="s">
        <v>102</v>
      </c>
      <c r="B73" s="152"/>
      <c r="C73" s="152"/>
      <c r="D73" s="152"/>
      <c r="E73" s="152"/>
      <c r="F73" s="152"/>
      <c r="G73" s="152"/>
      <c r="H73" s="152"/>
      <c r="I73" s="152"/>
      <c r="J73" s="33">
        <v>216260</v>
      </c>
      <c r="K73" s="27">
        <v>3352</v>
      </c>
      <c r="L73" s="27">
        <v>2485</v>
      </c>
      <c r="M73" s="27">
        <v>258</v>
      </c>
      <c r="N73" s="28"/>
      <c r="O73" s="27">
        <v>280.29000000000002</v>
      </c>
      <c r="P73" s="28"/>
      <c r="Q73" s="27">
        <v>15.23</v>
      </c>
    </row>
    <row r="74" spans="1:17" x14ac:dyDescent="0.2">
      <c r="A74" s="155" t="s">
        <v>101</v>
      </c>
      <c r="B74" s="152"/>
      <c r="C74" s="152"/>
      <c r="D74" s="152"/>
      <c r="E74" s="152"/>
      <c r="F74" s="152"/>
      <c r="G74" s="152"/>
      <c r="H74" s="152"/>
      <c r="I74" s="152"/>
      <c r="J74" s="32"/>
      <c r="K74" s="28"/>
      <c r="L74" s="28"/>
      <c r="M74" s="28"/>
      <c r="N74" s="28"/>
      <c r="O74" s="28"/>
      <c r="P74" s="28"/>
      <c r="Q74" s="28"/>
    </row>
    <row r="75" spans="1:17" ht="51.95" customHeight="1" x14ac:dyDescent="0.2">
      <c r="A75" s="155" t="s">
        <v>137</v>
      </c>
      <c r="B75" s="152"/>
      <c r="C75" s="152"/>
      <c r="D75" s="152"/>
      <c r="E75" s="152"/>
      <c r="F75" s="152"/>
      <c r="G75" s="152"/>
      <c r="H75" s="152"/>
      <c r="I75" s="152"/>
      <c r="J75" s="33">
        <v>973</v>
      </c>
      <c r="K75" s="27">
        <v>559</v>
      </c>
      <c r="L75" s="27">
        <v>414</v>
      </c>
      <c r="M75" s="27">
        <v>43</v>
      </c>
      <c r="N75" s="28"/>
      <c r="O75" s="27">
        <v>46.716000000000001</v>
      </c>
      <c r="P75" s="28"/>
      <c r="Q75" s="27">
        <v>2.5379999999999998</v>
      </c>
    </row>
    <row r="76" spans="1:17" x14ac:dyDescent="0.2">
      <c r="A76" s="155" t="s">
        <v>46</v>
      </c>
      <c r="B76" s="152"/>
      <c r="C76" s="152"/>
      <c r="D76" s="152"/>
      <c r="E76" s="152"/>
      <c r="F76" s="152"/>
      <c r="G76" s="152"/>
      <c r="H76" s="152"/>
      <c r="I76" s="152"/>
      <c r="J76" s="33">
        <v>3942</v>
      </c>
      <c r="K76" s="28"/>
      <c r="L76" s="28"/>
      <c r="M76" s="28"/>
      <c r="N76" s="28"/>
      <c r="O76" s="28"/>
      <c r="P76" s="28"/>
      <c r="Q76" s="28"/>
    </row>
    <row r="77" spans="1:17" x14ac:dyDescent="0.2">
      <c r="A77" s="155" t="s">
        <v>101</v>
      </c>
      <c r="B77" s="152"/>
      <c r="C77" s="152"/>
      <c r="D77" s="152"/>
      <c r="E77" s="152"/>
      <c r="F77" s="152"/>
      <c r="G77" s="152"/>
      <c r="H77" s="152"/>
      <c r="I77" s="152"/>
      <c r="J77" s="32"/>
      <c r="K77" s="28"/>
      <c r="L77" s="28"/>
      <c r="M77" s="28"/>
      <c r="N77" s="28"/>
      <c r="O77" s="28"/>
      <c r="P77" s="28"/>
      <c r="Q77" s="28"/>
    </row>
    <row r="78" spans="1:17" x14ac:dyDescent="0.2">
      <c r="A78" s="155" t="s">
        <v>136</v>
      </c>
      <c r="B78" s="152"/>
      <c r="C78" s="152"/>
      <c r="D78" s="152"/>
      <c r="E78" s="152"/>
      <c r="F78" s="152"/>
      <c r="G78" s="152"/>
      <c r="H78" s="152"/>
      <c r="I78" s="152"/>
      <c r="J78" s="33">
        <v>27</v>
      </c>
      <c r="K78" s="28"/>
      <c r="L78" s="28"/>
      <c r="M78" s="28"/>
      <c r="N78" s="28"/>
      <c r="O78" s="28"/>
      <c r="P78" s="28"/>
      <c r="Q78" s="28"/>
    </row>
    <row r="79" spans="1:17" x14ac:dyDescent="0.2">
      <c r="A79" s="155" t="s">
        <v>135</v>
      </c>
      <c r="B79" s="152"/>
      <c r="C79" s="152"/>
      <c r="D79" s="152"/>
      <c r="E79" s="152"/>
      <c r="F79" s="152"/>
      <c r="G79" s="152"/>
      <c r="H79" s="152"/>
      <c r="I79" s="152"/>
      <c r="J79" s="33">
        <v>220</v>
      </c>
      <c r="K79" s="28"/>
      <c r="L79" s="28"/>
      <c r="M79" s="28"/>
      <c r="N79" s="28"/>
      <c r="O79" s="28"/>
      <c r="P79" s="28"/>
      <c r="Q79" s="28"/>
    </row>
    <row r="80" spans="1:17" x14ac:dyDescent="0.2">
      <c r="A80" s="155" t="s">
        <v>134</v>
      </c>
      <c r="B80" s="152"/>
      <c r="C80" s="152"/>
      <c r="D80" s="152"/>
      <c r="E80" s="152"/>
      <c r="F80" s="152"/>
      <c r="G80" s="152"/>
      <c r="H80" s="152"/>
      <c r="I80" s="152"/>
      <c r="J80" s="33">
        <v>2376</v>
      </c>
      <c r="K80" s="28"/>
      <c r="L80" s="28"/>
      <c r="M80" s="28"/>
      <c r="N80" s="28"/>
      <c r="O80" s="28"/>
      <c r="P80" s="28"/>
      <c r="Q80" s="28"/>
    </row>
    <row r="81" spans="1:17" x14ac:dyDescent="0.2">
      <c r="A81" s="155" t="s">
        <v>133</v>
      </c>
      <c r="B81" s="152"/>
      <c r="C81" s="152"/>
      <c r="D81" s="152"/>
      <c r="E81" s="152"/>
      <c r="F81" s="152"/>
      <c r="G81" s="152"/>
      <c r="H81" s="152"/>
      <c r="I81" s="152"/>
      <c r="J81" s="33">
        <v>140</v>
      </c>
      <c r="K81" s="28"/>
      <c r="L81" s="28"/>
      <c r="M81" s="28"/>
      <c r="N81" s="28"/>
      <c r="O81" s="28"/>
      <c r="P81" s="28"/>
      <c r="Q81" s="28"/>
    </row>
    <row r="82" spans="1:17" x14ac:dyDescent="0.2">
      <c r="A82" s="155" t="s">
        <v>132</v>
      </c>
      <c r="B82" s="152"/>
      <c r="C82" s="152"/>
      <c r="D82" s="152"/>
      <c r="E82" s="152"/>
      <c r="F82" s="152"/>
      <c r="G82" s="152"/>
      <c r="H82" s="152"/>
      <c r="I82" s="152"/>
      <c r="J82" s="33">
        <v>1179</v>
      </c>
      <c r="K82" s="28"/>
      <c r="L82" s="28"/>
      <c r="M82" s="28"/>
      <c r="N82" s="28"/>
      <c r="O82" s="28"/>
      <c r="P82" s="28"/>
      <c r="Q82" s="28"/>
    </row>
    <row r="83" spans="1:17" x14ac:dyDescent="0.2">
      <c r="A83" s="155" t="s">
        <v>47</v>
      </c>
      <c r="B83" s="152"/>
      <c r="C83" s="152"/>
      <c r="D83" s="152"/>
      <c r="E83" s="152"/>
      <c r="F83" s="152"/>
      <c r="G83" s="152"/>
      <c r="H83" s="152"/>
      <c r="I83" s="152"/>
      <c r="J83" s="33">
        <v>2502</v>
      </c>
      <c r="K83" s="28"/>
      <c r="L83" s="28"/>
      <c r="M83" s="28"/>
      <c r="N83" s="28"/>
      <c r="O83" s="28"/>
      <c r="P83" s="28"/>
      <c r="Q83" s="28"/>
    </row>
    <row r="84" spans="1:17" x14ac:dyDescent="0.2">
      <c r="A84" s="155" t="s">
        <v>101</v>
      </c>
      <c r="B84" s="152"/>
      <c r="C84" s="152"/>
      <c r="D84" s="152"/>
      <c r="E84" s="152"/>
      <c r="F84" s="152"/>
      <c r="G84" s="152"/>
      <c r="H84" s="152"/>
      <c r="I84" s="152"/>
      <c r="J84" s="32"/>
      <c r="K84" s="28"/>
      <c r="L84" s="28"/>
      <c r="M84" s="28"/>
      <c r="N84" s="28"/>
      <c r="O84" s="28"/>
      <c r="P84" s="28"/>
      <c r="Q84" s="28"/>
    </row>
    <row r="85" spans="1:17" x14ac:dyDescent="0.2">
      <c r="A85" s="155" t="s">
        <v>131</v>
      </c>
      <c r="B85" s="152"/>
      <c r="C85" s="152"/>
      <c r="D85" s="152"/>
      <c r="E85" s="152"/>
      <c r="F85" s="152"/>
      <c r="G85" s="152"/>
      <c r="H85" s="152"/>
      <c r="I85" s="152"/>
      <c r="J85" s="33">
        <v>15</v>
      </c>
      <c r="K85" s="28"/>
      <c r="L85" s="28"/>
      <c r="M85" s="28"/>
      <c r="N85" s="28"/>
      <c r="O85" s="28"/>
      <c r="P85" s="28"/>
      <c r="Q85" s="28"/>
    </row>
    <row r="86" spans="1:17" x14ac:dyDescent="0.2">
      <c r="A86" s="155" t="s">
        <v>130</v>
      </c>
      <c r="B86" s="152"/>
      <c r="C86" s="152"/>
      <c r="D86" s="152"/>
      <c r="E86" s="152"/>
      <c r="F86" s="152"/>
      <c r="G86" s="152"/>
      <c r="H86" s="152"/>
      <c r="I86" s="152"/>
      <c r="J86" s="33">
        <v>1471</v>
      </c>
      <c r="K86" s="28"/>
      <c r="L86" s="28"/>
      <c r="M86" s="28"/>
      <c r="N86" s="28"/>
      <c r="O86" s="28"/>
      <c r="P86" s="28"/>
      <c r="Q86" s="28"/>
    </row>
    <row r="87" spans="1:17" x14ac:dyDescent="0.2">
      <c r="A87" s="155" t="s">
        <v>129</v>
      </c>
      <c r="B87" s="152"/>
      <c r="C87" s="152"/>
      <c r="D87" s="152"/>
      <c r="E87" s="152"/>
      <c r="F87" s="152"/>
      <c r="G87" s="152"/>
      <c r="H87" s="152"/>
      <c r="I87" s="152"/>
      <c r="J87" s="33">
        <v>243</v>
      </c>
      <c r="K87" s="28"/>
      <c r="L87" s="28"/>
      <c r="M87" s="28"/>
      <c r="N87" s="28"/>
      <c r="O87" s="28"/>
      <c r="P87" s="28"/>
      <c r="Q87" s="28"/>
    </row>
    <row r="88" spans="1:17" x14ac:dyDescent="0.2">
      <c r="A88" s="155" t="s">
        <v>128</v>
      </c>
      <c r="B88" s="152"/>
      <c r="C88" s="152"/>
      <c r="D88" s="152"/>
      <c r="E88" s="152"/>
      <c r="F88" s="152"/>
      <c r="G88" s="152"/>
      <c r="H88" s="152"/>
      <c r="I88" s="152"/>
      <c r="J88" s="33">
        <v>773</v>
      </c>
      <c r="K88" s="28"/>
      <c r="L88" s="28"/>
      <c r="M88" s="28"/>
      <c r="N88" s="28"/>
      <c r="O88" s="28"/>
      <c r="P88" s="28"/>
      <c r="Q88" s="28"/>
    </row>
    <row r="89" spans="1:17" x14ac:dyDescent="0.2">
      <c r="A89" s="151" t="s">
        <v>48</v>
      </c>
      <c r="B89" s="152"/>
      <c r="C89" s="152"/>
      <c r="D89" s="152"/>
      <c r="E89" s="152"/>
      <c r="F89" s="152"/>
      <c r="G89" s="152"/>
      <c r="H89" s="152"/>
      <c r="I89" s="152"/>
      <c r="J89" s="32"/>
      <c r="K89" s="28"/>
      <c r="L89" s="28"/>
      <c r="M89" s="28"/>
      <c r="N89" s="28"/>
      <c r="O89" s="28"/>
      <c r="P89" s="28"/>
      <c r="Q89" s="28"/>
    </row>
    <row r="90" spans="1:17" ht="26.1" customHeight="1" x14ac:dyDescent="0.2">
      <c r="A90" s="155" t="s">
        <v>110</v>
      </c>
      <c r="B90" s="152"/>
      <c r="C90" s="152"/>
      <c r="D90" s="152"/>
      <c r="E90" s="152"/>
      <c r="F90" s="152"/>
      <c r="G90" s="152"/>
      <c r="H90" s="152"/>
      <c r="I90" s="152"/>
      <c r="J90" s="33">
        <v>34901</v>
      </c>
      <c r="K90" s="28"/>
      <c r="L90" s="28"/>
      <c r="M90" s="28"/>
      <c r="N90" s="28"/>
      <c r="O90" s="27">
        <v>176.92</v>
      </c>
      <c r="P90" s="28"/>
      <c r="Q90" s="27">
        <v>7.66</v>
      </c>
    </row>
    <row r="91" spans="1:17" x14ac:dyDescent="0.2">
      <c r="A91" s="155" t="s">
        <v>91</v>
      </c>
      <c r="B91" s="152"/>
      <c r="C91" s="152"/>
      <c r="D91" s="152"/>
      <c r="E91" s="152"/>
      <c r="F91" s="152"/>
      <c r="G91" s="152"/>
      <c r="H91" s="152"/>
      <c r="I91" s="152"/>
      <c r="J91" s="33">
        <v>5216</v>
      </c>
      <c r="K91" s="28"/>
      <c r="L91" s="28"/>
      <c r="M91" s="28"/>
      <c r="N91" s="28"/>
      <c r="O91" s="27">
        <v>76.459999999999994</v>
      </c>
      <c r="P91" s="28"/>
      <c r="Q91" s="27">
        <v>3.89</v>
      </c>
    </row>
    <row r="92" spans="1:17" x14ac:dyDescent="0.2">
      <c r="A92" s="155" t="s">
        <v>127</v>
      </c>
      <c r="B92" s="152"/>
      <c r="C92" s="152"/>
      <c r="D92" s="152"/>
      <c r="E92" s="152"/>
      <c r="F92" s="152"/>
      <c r="G92" s="152"/>
      <c r="H92" s="152"/>
      <c r="I92" s="152"/>
      <c r="J92" s="33">
        <v>4782</v>
      </c>
      <c r="K92" s="28"/>
      <c r="L92" s="28"/>
      <c r="M92" s="28"/>
      <c r="N92" s="28"/>
      <c r="O92" s="28"/>
      <c r="P92" s="28"/>
      <c r="Q92" s="28"/>
    </row>
    <row r="93" spans="1:17" x14ac:dyDescent="0.2">
      <c r="A93" s="155" t="s">
        <v>108</v>
      </c>
      <c r="B93" s="152"/>
      <c r="C93" s="152"/>
      <c r="D93" s="152"/>
      <c r="E93" s="152"/>
      <c r="F93" s="152"/>
      <c r="G93" s="152"/>
      <c r="H93" s="152"/>
      <c r="I93" s="152"/>
      <c r="J93" s="33">
        <v>175648</v>
      </c>
      <c r="K93" s="28"/>
      <c r="L93" s="28"/>
      <c r="M93" s="28"/>
      <c r="N93" s="28"/>
      <c r="O93" s="27">
        <v>18.010000000000002</v>
      </c>
      <c r="P93" s="28"/>
      <c r="Q93" s="28"/>
    </row>
    <row r="94" spans="1:17" x14ac:dyDescent="0.2">
      <c r="A94" s="155" t="s">
        <v>111</v>
      </c>
      <c r="B94" s="152"/>
      <c r="C94" s="152"/>
      <c r="D94" s="152"/>
      <c r="E94" s="152"/>
      <c r="F94" s="152"/>
      <c r="G94" s="152"/>
      <c r="H94" s="152"/>
      <c r="I94" s="152"/>
      <c r="J94" s="33">
        <v>76</v>
      </c>
      <c r="K94" s="28"/>
      <c r="L94" s="28"/>
      <c r="M94" s="28"/>
      <c r="N94" s="28"/>
      <c r="O94" s="27">
        <v>3.19</v>
      </c>
      <c r="P94" s="28"/>
      <c r="Q94" s="28"/>
    </row>
    <row r="95" spans="1:17" x14ac:dyDescent="0.2">
      <c r="A95" s="155" t="s">
        <v>92</v>
      </c>
      <c r="B95" s="152"/>
      <c r="C95" s="152"/>
      <c r="D95" s="152"/>
      <c r="E95" s="152"/>
      <c r="F95" s="152"/>
      <c r="G95" s="152"/>
      <c r="H95" s="152"/>
      <c r="I95" s="152"/>
      <c r="J95" s="33">
        <v>439</v>
      </c>
      <c r="K95" s="28"/>
      <c r="L95" s="28"/>
      <c r="M95" s="28"/>
      <c r="N95" s="28"/>
      <c r="O95" s="28"/>
      <c r="P95" s="28"/>
      <c r="Q95" s="28"/>
    </row>
    <row r="96" spans="1:17" x14ac:dyDescent="0.2">
      <c r="A96" s="155" t="s">
        <v>107</v>
      </c>
      <c r="B96" s="152"/>
      <c r="C96" s="152"/>
      <c r="D96" s="152"/>
      <c r="E96" s="152"/>
      <c r="F96" s="152"/>
      <c r="G96" s="152"/>
      <c r="H96" s="152"/>
      <c r="I96" s="152"/>
      <c r="J96" s="33">
        <v>811</v>
      </c>
      <c r="K96" s="28"/>
      <c r="L96" s="28"/>
      <c r="M96" s="28"/>
      <c r="N96" s="28"/>
      <c r="O96" s="28"/>
      <c r="P96" s="28"/>
      <c r="Q96" s="28"/>
    </row>
    <row r="97" spans="1:17" ht="26.1" customHeight="1" x14ac:dyDescent="0.2">
      <c r="A97" s="155" t="s">
        <v>126</v>
      </c>
      <c r="B97" s="152"/>
      <c r="C97" s="152"/>
      <c r="D97" s="152"/>
      <c r="E97" s="152"/>
      <c r="F97" s="152"/>
      <c r="G97" s="152"/>
      <c r="H97" s="152"/>
      <c r="I97" s="152"/>
      <c r="J97" s="33">
        <v>831</v>
      </c>
      <c r="K97" s="28"/>
      <c r="L97" s="28"/>
      <c r="M97" s="28"/>
      <c r="N97" s="28"/>
      <c r="O97" s="27">
        <v>5.71</v>
      </c>
      <c r="P97" s="28"/>
      <c r="Q97" s="27">
        <v>3.68</v>
      </c>
    </row>
    <row r="98" spans="1:17" x14ac:dyDescent="0.2">
      <c r="A98" s="155" t="s">
        <v>51</v>
      </c>
      <c r="B98" s="152"/>
      <c r="C98" s="152"/>
      <c r="D98" s="152"/>
      <c r="E98" s="152"/>
      <c r="F98" s="152"/>
      <c r="G98" s="152"/>
      <c r="H98" s="152"/>
      <c r="I98" s="152"/>
      <c r="J98" s="33">
        <v>222704</v>
      </c>
      <c r="K98" s="28"/>
      <c r="L98" s="28"/>
      <c r="M98" s="28"/>
      <c r="N98" s="28"/>
      <c r="O98" s="27">
        <v>280.29000000000002</v>
      </c>
      <c r="P98" s="28"/>
      <c r="Q98" s="27">
        <v>15.23</v>
      </c>
    </row>
    <row r="99" spans="1:17" x14ac:dyDescent="0.2">
      <c r="A99" s="155" t="s">
        <v>52</v>
      </c>
      <c r="B99" s="152"/>
      <c r="C99" s="152"/>
      <c r="D99" s="152"/>
      <c r="E99" s="152"/>
      <c r="F99" s="152"/>
      <c r="G99" s="152"/>
      <c r="H99" s="152"/>
      <c r="I99" s="152"/>
      <c r="J99" s="32"/>
      <c r="K99" s="28"/>
      <c r="L99" s="28"/>
      <c r="M99" s="28"/>
      <c r="N99" s="28"/>
      <c r="O99" s="28"/>
      <c r="P99" s="28"/>
      <c r="Q99" s="28"/>
    </row>
    <row r="100" spans="1:17" x14ac:dyDescent="0.2">
      <c r="A100" s="155" t="s">
        <v>53</v>
      </c>
      <c r="B100" s="152"/>
      <c r="C100" s="152"/>
      <c r="D100" s="152"/>
      <c r="E100" s="152"/>
      <c r="F100" s="152"/>
      <c r="G100" s="152"/>
      <c r="H100" s="152"/>
      <c r="I100" s="152"/>
      <c r="J100" s="33">
        <v>35056</v>
      </c>
      <c r="K100" s="28"/>
      <c r="L100" s="28"/>
      <c r="M100" s="28"/>
      <c r="N100" s="28"/>
      <c r="O100" s="28"/>
      <c r="P100" s="28"/>
      <c r="Q100" s="28"/>
    </row>
    <row r="101" spans="1:17" x14ac:dyDescent="0.2">
      <c r="A101" s="155" t="s">
        <v>54</v>
      </c>
      <c r="B101" s="152"/>
      <c r="C101" s="152"/>
      <c r="D101" s="152"/>
      <c r="E101" s="152"/>
      <c r="F101" s="152"/>
      <c r="G101" s="152"/>
      <c r="H101" s="152"/>
      <c r="I101" s="152"/>
      <c r="J101" s="33">
        <v>2485</v>
      </c>
      <c r="K101" s="28"/>
      <c r="L101" s="28"/>
      <c r="M101" s="28"/>
      <c r="N101" s="28"/>
      <c r="O101" s="28"/>
      <c r="P101" s="28"/>
      <c r="Q101" s="28"/>
    </row>
    <row r="102" spans="1:17" x14ac:dyDescent="0.2">
      <c r="A102" s="155" t="s">
        <v>55</v>
      </c>
      <c r="B102" s="152"/>
      <c r="C102" s="152"/>
      <c r="D102" s="152"/>
      <c r="E102" s="152"/>
      <c r="F102" s="152"/>
      <c r="G102" s="152"/>
      <c r="H102" s="152"/>
      <c r="I102" s="152"/>
      <c r="J102" s="33">
        <v>3610</v>
      </c>
      <c r="K102" s="28"/>
      <c r="L102" s="28"/>
      <c r="M102" s="28"/>
      <c r="N102" s="28"/>
      <c r="O102" s="28"/>
      <c r="P102" s="28"/>
      <c r="Q102" s="28"/>
    </row>
    <row r="103" spans="1:17" x14ac:dyDescent="0.2">
      <c r="A103" s="155" t="s">
        <v>56</v>
      </c>
      <c r="B103" s="152"/>
      <c r="C103" s="152"/>
      <c r="D103" s="152"/>
      <c r="E103" s="152"/>
      <c r="F103" s="152"/>
      <c r="G103" s="152"/>
      <c r="H103" s="152"/>
      <c r="I103" s="152"/>
      <c r="J103" s="33">
        <v>3942</v>
      </c>
      <c r="K103" s="28"/>
      <c r="L103" s="28"/>
      <c r="M103" s="28"/>
      <c r="N103" s="28"/>
      <c r="O103" s="28"/>
      <c r="P103" s="28"/>
      <c r="Q103" s="28"/>
    </row>
    <row r="104" spans="1:17" x14ac:dyDescent="0.2">
      <c r="A104" s="155" t="s">
        <v>57</v>
      </c>
      <c r="B104" s="152"/>
      <c r="C104" s="152"/>
      <c r="D104" s="152"/>
      <c r="E104" s="152"/>
      <c r="F104" s="152"/>
      <c r="G104" s="152"/>
      <c r="H104" s="152"/>
      <c r="I104" s="152"/>
      <c r="J104" s="33">
        <v>2502</v>
      </c>
      <c r="K104" s="28"/>
      <c r="L104" s="28"/>
      <c r="M104" s="28"/>
      <c r="N104" s="28"/>
      <c r="O104" s="28"/>
      <c r="P104" s="28"/>
      <c r="Q104" s="28"/>
    </row>
    <row r="105" spans="1:17" x14ac:dyDescent="0.2">
      <c r="A105" s="151" t="s">
        <v>58</v>
      </c>
      <c r="B105" s="152"/>
      <c r="C105" s="152"/>
      <c r="D105" s="152"/>
      <c r="E105" s="152"/>
      <c r="F105" s="152"/>
      <c r="G105" s="152"/>
      <c r="H105" s="152"/>
      <c r="I105" s="152"/>
      <c r="J105" s="34">
        <v>222704</v>
      </c>
      <c r="K105" s="28"/>
      <c r="L105" s="28"/>
      <c r="M105" s="28"/>
      <c r="N105" s="28"/>
      <c r="O105" s="29">
        <v>280.29000000000002</v>
      </c>
      <c r="P105" s="28"/>
      <c r="Q105" s="29">
        <v>15.23</v>
      </c>
    </row>
    <row r="106" spans="1:17" x14ac:dyDescent="0.2">
      <c r="F106" s="22"/>
      <c r="G106" s="22"/>
      <c r="H106" s="22"/>
      <c r="I106" s="22"/>
      <c r="J106" s="35"/>
      <c r="K106" s="22"/>
      <c r="L106" s="22"/>
      <c r="M106" s="22"/>
      <c r="N106" s="22"/>
      <c r="O106" s="22"/>
      <c r="P106" s="22"/>
      <c r="Q106" s="22"/>
    </row>
    <row r="107" spans="1:17" x14ac:dyDescent="0.2">
      <c r="F107" s="22"/>
      <c r="G107" s="22"/>
      <c r="H107" s="22"/>
      <c r="I107" s="22"/>
      <c r="J107" s="35"/>
      <c r="K107" s="22"/>
      <c r="L107" s="22"/>
      <c r="M107" s="22"/>
      <c r="N107" s="22"/>
      <c r="O107" s="22"/>
      <c r="P107" s="22"/>
      <c r="Q107" s="22"/>
    </row>
  </sheetData>
  <mergeCells count="60">
    <mergeCell ref="A23:A25"/>
    <mergeCell ref="C23:C25"/>
    <mergeCell ref="D23:D25"/>
    <mergeCell ref="E23:E25"/>
    <mergeCell ref="B23:B25"/>
    <mergeCell ref="F24:F25"/>
    <mergeCell ref="F23:I23"/>
    <mergeCell ref="G24:I24"/>
    <mergeCell ref="O23:O25"/>
    <mergeCell ref="N23:N25"/>
    <mergeCell ref="Q23:Q25"/>
    <mergeCell ref="J24:J25"/>
    <mergeCell ref="K24:M24"/>
    <mergeCell ref="J23:M23"/>
    <mergeCell ref="P23:P25"/>
    <mergeCell ref="A66:Q66"/>
    <mergeCell ref="A68:Q68"/>
    <mergeCell ref="A70:I70"/>
    <mergeCell ref="A71:Q71"/>
    <mergeCell ref="A27:Q27"/>
    <mergeCell ref="A43:Q43"/>
    <mergeCell ref="A54:Q54"/>
    <mergeCell ref="A60:Q60"/>
    <mergeCell ref="A76:I76"/>
    <mergeCell ref="A77:I77"/>
    <mergeCell ref="A78:I78"/>
    <mergeCell ref="A79:I79"/>
    <mergeCell ref="A72:I72"/>
    <mergeCell ref="A73:I73"/>
    <mergeCell ref="A74:I74"/>
    <mergeCell ref="A75:I75"/>
    <mergeCell ref="A84:I84"/>
    <mergeCell ref="A85:I85"/>
    <mergeCell ref="A86:I86"/>
    <mergeCell ref="A87:I87"/>
    <mergeCell ref="A80:I80"/>
    <mergeCell ref="A81:I81"/>
    <mergeCell ref="A82:I82"/>
    <mergeCell ref="A83:I83"/>
    <mergeCell ref="A99:I99"/>
    <mergeCell ref="A88:I88"/>
    <mergeCell ref="A89:I89"/>
    <mergeCell ref="A90:I90"/>
    <mergeCell ref="A91:I91"/>
    <mergeCell ref="A105:I105"/>
    <mergeCell ref="J17:K17"/>
    <mergeCell ref="J18:K18"/>
    <mergeCell ref="J19:K19"/>
    <mergeCell ref="A100:I100"/>
    <mergeCell ref="A101:I101"/>
    <mergeCell ref="A102:I102"/>
    <mergeCell ref="A92:I92"/>
    <mergeCell ref="A93:I93"/>
    <mergeCell ref="A94:I94"/>
    <mergeCell ref="A95:I95"/>
    <mergeCell ref="A104:I104"/>
    <mergeCell ref="A103:I103"/>
    <mergeCell ref="A96:I96"/>
    <mergeCell ref="A97:I97"/>
    <mergeCell ref="A98:I98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70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125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460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204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240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479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239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97</v>
      </c>
      <c r="E16" s="4"/>
      <c r="F16" s="5"/>
      <c r="G16" s="5"/>
      <c r="H16" s="5"/>
      <c r="I16" s="16"/>
      <c r="J16" s="153" t="s">
        <v>238</v>
      </c>
      <c r="K16" s="154"/>
      <c r="L16" s="10" t="s">
        <v>59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6" t="s">
        <v>96</v>
      </c>
      <c r="E17" s="4"/>
      <c r="F17" s="5"/>
      <c r="G17" s="5"/>
      <c r="H17" s="5"/>
      <c r="I17" s="16"/>
      <c r="J17" s="153" t="s">
        <v>237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60</v>
      </c>
      <c r="E18" s="4"/>
      <c r="F18" s="5"/>
      <c r="G18" s="5"/>
      <c r="H18" s="5"/>
      <c r="I18" s="16"/>
      <c r="J18" s="153" t="s">
        <v>236</v>
      </c>
      <c r="K18" s="154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32" t="s">
        <v>199</v>
      </c>
      <c r="E19" s="4"/>
      <c r="F19" s="5"/>
      <c r="G19" s="5"/>
      <c r="H19" s="5"/>
      <c r="I19" s="5"/>
      <c r="J19" s="30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30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59" t="s">
        <v>24</v>
      </c>
      <c r="B22" s="164" t="s">
        <v>198</v>
      </c>
      <c r="C22" s="159" t="s">
        <v>25</v>
      </c>
      <c r="D22" s="159" t="s">
        <v>26</v>
      </c>
      <c r="E22" s="159" t="s">
        <v>27</v>
      </c>
      <c r="F22" s="159" t="s">
        <v>37</v>
      </c>
      <c r="G22" s="162"/>
      <c r="H22" s="162"/>
      <c r="I22" s="162"/>
      <c r="J22" s="159" t="s">
        <v>38</v>
      </c>
      <c r="K22" s="162"/>
      <c r="L22" s="162"/>
      <c r="M22" s="162"/>
      <c r="N22" s="159" t="s">
        <v>32</v>
      </c>
      <c r="O22" s="159" t="s">
        <v>33</v>
      </c>
      <c r="P22" s="159" t="s">
        <v>95</v>
      </c>
      <c r="Q22" s="159" t="s">
        <v>94</v>
      </c>
    </row>
    <row r="23" spans="1:17" ht="15.75" customHeight="1" x14ac:dyDescent="0.2">
      <c r="A23" s="162"/>
      <c r="B23" s="165"/>
      <c r="C23" s="163"/>
      <c r="D23" s="159"/>
      <c r="E23" s="162"/>
      <c r="F23" s="159" t="s">
        <v>28</v>
      </c>
      <c r="G23" s="159" t="s">
        <v>30</v>
      </c>
      <c r="H23" s="162"/>
      <c r="I23" s="162"/>
      <c r="J23" s="160" t="s">
        <v>28</v>
      </c>
      <c r="K23" s="159" t="s">
        <v>30</v>
      </c>
      <c r="L23" s="162"/>
      <c r="M23" s="162"/>
      <c r="N23" s="159"/>
      <c r="O23" s="159"/>
      <c r="P23" s="159"/>
      <c r="Q23" s="159"/>
    </row>
    <row r="24" spans="1:17" ht="15.75" customHeight="1" x14ac:dyDescent="0.2">
      <c r="A24" s="162"/>
      <c r="B24" s="165"/>
      <c r="C24" s="163"/>
      <c r="D24" s="159"/>
      <c r="E24" s="162"/>
      <c r="F24" s="162"/>
      <c r="G24" s="126" t="s">
        <v>29</v>
      </c>
      <c r="H24" s="126" t="s">
        <v>34</v>
      </c>
      <c r="I24" s="126" t="s">
        <v>31</v>
      </c>
      <c r="J24" s="161"/>
      <c r="K24" s="126" t="s">
        <v>29</v>
      </c>
      <c r="L24" s="126" t="s">
        <v>34</v>
      </c>
      <c r="M24" s="126" t="s">
        <v>31</v>
      </c>
      <c r="N24" s="159"/>
      <c r="O24" s="159"/>
      <c r="P24" s="159"/>
      <c r="Q24" s="159"/>
    </row>
    <row r="25" spans="1:17" x14ac:dyDescent="0.2">
      <c r="A25" s="20">
        <v>1</v>
      </c>
      <c r="B25" s="129">
        <v>2</v>
      </c>
      <c r="C25" s="126">
        <v>3</v>
      </c>
      <c r="D25" s="126">
        <v>4</v>
      </c>
      <c r="E25" s="20">
        <v>5</v>
      </c>
      <c r="F25" s="127">
        <v>6</v>
      </c>
      <c r="G25" s="127">
        <v>7</v>
      </c>
      <c r="H25" s="127">
        <v>8</v>
      </c>
      <c r="I25" s="127">
        <v>9</v>
      </c>
      <c r="J25" s="128">
        <v>10</v>
      </c>
      <c r="K25" s="127">
        <v>11</v>
      </c>
      <c r="L25" s="127">
        <v>12</v>
      </c>
      <c r="M25" s="127">
        <v>13</v>
      </c>
      <c r="N25" s="127">
        <v>14</v>
      </c>
      <c r="O25" s="127">
        <v>15</v>
      </c>
      <c r="P25" s="127">
        <v>16</v>
      </c>
      <c r="Q25" s="127">
        <v>17</v>
      </c>
    </row>
    <row r="26" spans="1:17" ht="19.149999999999999" customHeight="1" x14ac:dyDescent="0.2">
      <c r="A26" s="158" t="s">
        <v>121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ht="108" x14ac:dyDescent="0.2">
      <c r="A27" s="20">
        <v>1</v>
      </c>
      <c r="B27" s="24" t="s">
        <v>235</v>
      </c>
      <c r="C27" s="130" t="s">
        <v>234</v>
      </c>
      <c r="D27" s="25" t="s">
        <v>124</v>
      </c>
      <c r="E27" s="26">
        <v>1.3480000000000001</v>
      </c>
      <c r="F27" s="27">
        <v>524.12</v>
      </c>
      <c r="G27" s="27">
        <v>135.47999999999999</v>
      </c>
      <c r="H27" s="27">
        <v>333.46</v>
      </c>
      <c r="I27" s="27">
        <v>34.950000000000003</v>
      </c>
      <c r="J27" s="32">
        <v>707</v>
      </c>
      <c r="K27" s="28">
        <v>183</v>
      </c>
      <c r="L27" s="28">
        <v>450</v>
      </c>
      <c r="M27" s="28">
        <v>47</v>
      </c>
      <c r="N27" s="28">
        <v>10.47</v>
      </c>
      <c r="O27" s="28">
        <v>14.11</v>
      </c>
      <c r="P27" s="28">
        <v>1.91</v>
      </c>
      <c r="Q27" s="28">
        <v>2.57</v>
      </c>
    </row>
    <row r="28" spans="1:17" ht="108" x14ac:dyDescent="0.2">
      <c r="A28" s="20">
        <v>2</v>
      </c>
      <c r="B28" s="24" t="s">
        <v>231</v>
      </c>
      <c r="C28" s="130" t="s">
        <v>230</v>
      </c>
      <c r="D28" s="25" t="s">
        <v>98</v>
      </c>
      <c r="E28" s="26">
        <v>1.3480000000000001</v>
      </c>
      <c r="F28" s="27">
        <v>11650.16</v>
      </c>
      <c r="G28" s="28"/>
      <c r="H28" s="28"/>
      <c r="I28" s="28"/>
      <c r="J28" s="32">
        <v>15704</v>
      </c>
      <c r="K28" s="28"/>
      <c r="L28" s="28"/>
      <c r="M28" s="28"/>
      <c r="N28" s="28"/>
      <c r="O28" s="28"/>
      <c r="P28" s="28"/>
      <c r="Q28" s="28"/>
    </row>
    <row r="29" spans="1:17" ht="108" x14ac:dyDescent="0.2">
      <c r="A29" s="20">
        <v>3</v>
      </c>
      <c r="B29" s="24" t="s">
        <v>233</v>
      </c>
      <c r="C29" s="130" t="s">
        <v>232</v>
      </c>
      <c r="D29" s="25" t="s">
        <v>124</v>
      </c>
      <c r="E29" s="26">
        <v>0.58899999999999997</v>
      </c>
      <c r="F29" s="27">
        <v>1348.89</v>
      </c>
      <c r="G29" s="27">
        <v>262.44</v>
      </c>
      <c r="H29" s="27">
        <v>933.9</v>
      </c>
      <c r="I29" s="27">
        <v>51.76</v>
      </c>
      <c r="J29" s="32">
        <v>794</v>
      </c>
      <c r="K29" s="28">
        <v>155</v>
      </c>
      <c r="L29" s="28">
        <v>550</v>
      </c>
      <c r="M29" s="28">
        <v>30</v>
      </c>
      <c r="N29" s="28">
        <v>18.25</v>
      </c>
      <c r="O29" s="28">
        <v>10.75</v>
      </c>
      <c r="P29" s="28">
        <v>2.57</v>
      </c>
      <c r="Q29" s="28">
        <v>1.51</v>
      </c>
    </row>
    <row r="30" spans="1:17" ht="108" x14ac:dyDescent="0.2">
      <c r="A30" s="20">
        <v>4</v>
      </c>
      <c r="B30" s="24" t="s">
        <v>231</v>
      </c>
      <c r="C30" s="130" t="s">
        <v>230</v>
      </c>
      <c r="D30" s="25" t="s">
        <v>98</v>
      </c>
      <c r="E30" s="26">
        <v>0.58899999999999997</v>
      </c>
      <c r="F30" s="27">
        <v>11650.16</v>
      </c>
      <c r="G30" s="28"/>
      <c r="H30" s="28"/>
      <c r="I30" s="28"/>
      <c r="J30" s="32">
        <v>6862</v>
      </c>
      <c r="K30" s="28"/>
      <c r="L30" s="28"/>
      <c r="M30" s="28"/>
      <c r="N30" s="28"/>
      <c r="O30" s="28"/>
      <c r="P30" s="28"/>
      <c r="Q30" s="28"/>
    </row>
    <row r="31" spans="1:17" ht="108" x14ac:dyDescent="0.2">
      <c r="A31" s="20">
        <v>5</v>
      </c>
      <c r="B31" s="24" t="s">
        <v>229</v>
      </c>
      <c r="C31" s="130" t="s">
        <v>228</v>
      </c>
      <c r="D31" s="25" t="s">
        <v>124</v>
      </c>
      <c r="E31" s="26">
        <v>8.3000000000000004E-2</v>
      </c>
      <c r="F31" s="27">
        <v>1369.06</v>
      </c>
      <c r="G31" s="27">
        <v>506.34</v>
      </c>
      <c r="H31" s="27">
        <v>754.17</v>
      </c>
      <c r="I31" s="27">
        <v>86.09</v>
      </c>
      <c r="J31" s="32">
        <v>114</v>
      </c>
      <c r="K31" s="28">
        <v>42</v>
      </c>
      <c r="L31" s="28">
        <v>63</v>
      </c>
      <c r="M31" s="28">
        <v>7</v>
      </c>
      <c r="N31" s="28">
        <v>39.130000000000003</v>
      </c>
      <c r="O31" s="28">
        <v>3.25</v>
      </c>
      <c r="P31" s="28">
        <v>4.72</v>
      </c>
      <c r="Q31" s="28">
        <v>0.39</v>
      </c>
    </row>
    <row r="32" spans="1:17" ht="108" x14ac:dyDescent="0.2">
      <c r="A32" s="20">
        <v>6</v>
      </c>
      <c r="B32" s="24" t="s">
        <v>227</v>
      </c>
      <c r="C32" s="130" t="s">
        <v>226</v>
      </c>
      <c r="D32" s="25" t="s">
        <v>98</v>
      </c>
      <c r="E32" s="26">
        <v>8.3000000000000004E-2</v>
      </c>
      <c r="F32" s="27">
        <v>7606.09</v>
      </c>
      <c r="G32" s="28"/>
      <c r="H32" s="28"/>
      <c r="I32" s="28"/>
      <c r="J32" s="32">
        <v>631</v>
      </c>
      <c r="K32" s="28"/>
      <c r="L32" s="28"/>
      <c r="M32" s="28"/>
      <c r="N32" s="28"/>
      <c r="O32" s="28"/>
      <c r="P32" s="28"/>
      <c r="Q32" s="28"/>
    </row>
    <row r="33" spans="1:17" ht="108" x14ac:dyDescent="0.2">
      <c r="A33" s="20">
        <v>7</v>
      </c>
      <c r="B33" s="24" t="s">
        <v>225</v>
      </c>
      <c r="C33" s="130" t="s">
        <v>224</v>
      </c>
      <c r="D33" s="25" t="s">
        <v>124</v>
      </c>
      <c r="E33" s="26">
        <v>0.23499999999999999</v>
      </c>
      <c r="F33" s="27">
        <v>1387.54</v>
      </c>
      <c r="G33" s="27">
        <v>428.9</v>
      </c>
      <c r="H33" s="27">
        <v>850.09</v>
      </c>
      <c r="I33" s="27">
        <v>102.76</v>
      </c>
      <c r="J33" s="32">
        <v>326</v>
      </c>
      <c r="K33" s="28">
        <v>101</v>
      </c>
      <c r="L33" s="28">
        <v>200</v>
      </c>
      <c r="M33" s="28">
        <v>24</v>
      </c>
      <c r="N33" s="28">
        <v>32.369999999999997</v>
      </c>
      <c r="O33" s="28">
        <v>7.61</v>
      </c>
      <c r="P33" s="28">
        <v>5.64</v>
      </c>
      <c r="Q33" s="28">
        <v>1.33</v>
      </c>
    </row>
    <row r="34" spans="1:17" ht="108" x14ac:dyDescent="0.2">
      <c r="A34" s="20">
        <v>8</v>
      </c>
      <c r="B34" s="24" t="s">
        <v>223</v>
      </c>
      <c r="C34" s="130" t="s">
        <v>222</v>
      </c>
      <c r="D34" s="25" t="s">
        <v>98</v>
      </c>
      <c r="E34" s="26">
        <v>0.23499999999999999</v>
      </c>
      <c r="F34" s="27">
        <v>13627.82</v>
      </c>
      <c r="G34" s="28"/>
      <c r="H34" s="28"/>
      <c r="I34" s="28"/>
      <c r="J34" s="32">
        <v>3203</v>
      </c>
      <c r="K34" s="28"/>
      <c r="L34" s="28"/>
      <c r="M34" s="28"/>
      <c r="N34" s="28"/>
      <c r="O34" s="28"/>
      <c r="P34" s="28"/>
      <c r="Q34" s="28"/>
    </row>
    <row r="35" spans="1:17" ht="108" x14ac:dyDescent="0.2">
      <c r="A35" s="20">
        <v>9</v>
      </c>
      <c r="B35" s="24" t="s">
        <v>163</v>
      </c>
      <c r="C35" s="130" t="s">
        <v>221</v>
      </c>
      <c r="D35" s="25" t="s">
        <v>100</v>
      </c>
      <c r="E35" s="26">
        <v>0.01</v>
      </c>
      <c r="F35" s="27">
        <v>14827.9</v>
      </c>
      <c r="G35" s="27">
        <v>3931.32</v>
      </c>
      <c r="H35" s="27">
        <v>72.260000000000005</v>
      </c>
      <c r="I35" s="27">
        <v>4.55</v>
      </c>
      <c r="J35" s="32">
        <v>148</v>
      </c>
      <c r="K35" s="28">
        <v>39</v>
      </c>
      <c r="L35" s="28">
        <v>1</v>
      </c>
      <c r="M35" s="28"/>
      <c r="N35" s="28">
        <v>315.01</v>
      </c>
      <c r="O35" s="28">
        <v>3.15</v>
      </c>
      <c r="P35" s="28">
        <v>0.25</v>
      </c>
      <c r="Q35" s="28"/>
    </row>
    <row r="36" spans="1:17" ht="24" x14ac:dyDescent="0.2">
      <c r="A36" s="20">
        <v>10</v>
      </c>
      <c r="B36" s="24" t="s">
        <v>159</v>
      </c>
      <c r="C36" s="130" t="s">
        <v>220</v>
      </c>
      <c r="D36" s="25" t="s">
        <v>42</v>
      </c>
      <c r="E36" s="26">
        <v>20</v>
      </c>
      <c r="F36" s="27">
        <v>10.36</v>
      </c>
      <c r="G36" s="28"/>
      <c r="H36" s="28"/>
      <c r="I36" s="28"/>
      <c r="J36" s="32">
        <v>207</v>
      </c>
      <c r="K36" s="28"/>
      <c r="L36" s="28"/>
      <c r="M36" s="28"/>
      <c r="N36" s="28"/>
      <c r="O36" s="28"/>
      <c r="P36" s="28"/>
      <c r="Q36" s="28"/>
    </row>
    <row r="37" spans="1:17" ht="108" x14ac:dyDescent="0.2">
      <c r="A37" s="20">
        <v>11</v>
      </c>
      <c r="B37" s="24" t="s">
        <v>157</v>
      </c>
      <c r="C37" s="130" t="s">
        <v>156</v>
      </c>
      <c r="D37" s="25" t="s">
        <v>153</v>
      </c>
      <c r="E37" s="26">
        <v>0.2</v>
      </c>
      <c r="F37" s="27">
        <v>2712.24</v>
      </c>
      <c r="G37" s="27">
        <v>234.42</v>
      </c>
      <c r="H37" s="27">
        <v>872.51</v>
      </c>
      <c r="I37" s="27">
        <v>222.22</v>
      </c>
      <c r="J37" s="32">
        <v>542</v>
      </c>
      <c r="K37" s="28">
        <v>47</v>
      </c>
      <c r="L37" s="28">
        <v>175</v>
      </c>
      <c r="M37" s="28">
        <v>44</v>
      </c>
      <c r="N37" s="28">
        <v>17.3</v>
      </c>
      <c r="O37" s="28">
        <v>3.46</v>
      </c>
      <c r="P37" s="28">
        <v>16.399999999999999</v>
      </c>
      <c r="Q37" s="28">
        <v>3.28</v>
      </c>
    </row>
    <row r="38" spans="1:17" ht="108" x14ac:dyDescent="0.2">
      <c r="A38" s="20">
        <v>12</v>
      </c>
      <c r="B38" s="24" t="s">
        <v>155</v>
      </c>
      <c r="C38" s="130" t="s">
        <v>219</v>
      </c>
      <c r="D38" s="25" t="s">
        <v>153</v>
      </c>
      <c r="E38" s="26">
        <v>-0.2</v>
      </c>
      <c r="F38" s="27">
        <v>1049.67</v>
      </c>
      <c r="G38" s="27">
        <v>23.13</v>
      </c>
      <c r="H38" s="27">
        <v>304.2</v>
      </c>
      <c r="I38" s="27">
        <v>99.99</v>
      </c>
      <c r="J38" s="32">
        <v>-210</v>
      </c>
      <c r="K38" s="28">
        <v>-5</v>
      </c>
      <c r="L38" s="28">
        <v>-61</v>
      </c>
      <c r="M38" s="28">
        <v>-20</v>
      </c>
      <c r="N38" s="28">
        <v>1.71</v>
      </c>
      <c r="O38" s="28">
        <v>-0.34</v>
      </c>
      <c r="P38" s="28">
        <v>7.38</v>
      </c>
      <c r="Q38" s="28">
        <v>-1.48</v>
      </c>
    </row>
    <row r="39" spans="1:17" ht="108" x14ac:dyDescent="0.2">
      <c r="A39" s="20">
        <v>13</v>
      </c>
      <c r="B39" s="24" t="s">
        <v>218</v>
      </c>
      <c r="C39" s="130" t="s">
        <v>217</v>
      </c>
      <c r="D39" s="25" t="s">
        <v>216</v>
      </c>
      <c r="E39" s="26">
        <v>1.65</v>
      </c>
      <c r="F39" s="27">
        <v>275.39999999999998</v>
      </c>
      <c r="G39" s="27">
        <v>69.459999999999994</v>
      </c>
      <c r="H39" s="27">
        <v>15.54</v>
      </c>
      <c r="I39" s="27">
        <v>0.32</v>
      </c>
      <c r="J39" s="32">
        <v>454</v>
      </c>
      <c r="K39" s="28">
        <v>115</v>
      </c>
      <c r="L39" s="28">
        <v>26</v>
      </c>
      <c r="M39" s="28">
        <v>1</v>
      </c>
      <c r="N39" s="28">
        <v>5.44</v>
      </c>
      <c r="O39" s="28">
        <v>8.98</v>
      </c>
      <c r="P39" s="28">
        <v>0.02</v>
      </c>
      <c r="Q39" s="28">
        <v>0.03</v>
      </c>
    </row>
    <row r="40" spans="1:17" ht="24" x14ac:dyDescent="0.2">
      <c r="A40" s="20">
        <v>14</v>
      </c>
      <c r="B40" s="24" t="s">
        <v>159</v>
      </c>
      <c r="C40" s="130" t="s">
        <v>215</v>
      </c>
      <c r="D40" s="25" t="s">
        <v>214</v>
      </c>
      <c r="E40" s="26">
        <v>35</v>
      </c>
      <c r="F40" s="27">
        <v>38.69</v>
      </c>
      <c r="G40" s="28"/>
      <c r="H40" s="28"/>
      <c r="I40" s="28"/>
      <c r="J40" s="32">
        <v>1354</v>
      </c>
      <c r="K40" s="28"/>
      <c r="L40" s="28"/>
      <c r="M40" s="28"/>
      <c r="N40" s="28"/>
      <c r="O40" s="28"/>
      <c r="P40" s="28"/>
      <c r="Q40" s="28"/>
    </row>
    <row r="41" spans="1:17" x14ac:dyDescent="0.2">
      <c r="A41" s="151" t="s">
        <v>213</v>
      </c>
      <c r="B41" s="152"/>
      <c r="C41" s="152"/>
      <c r="D41" s="152"/>
      <c r="E41" s="152"/>
      <c r="F41" s="152"/>
      <c r="G41" s="152"/>
      <c r="H41" s="152"/>
      <c r="I41" s="152"/>
      <c r="J41" s="34">
        <v>32933</v>
      </c>
      <c r="K41" s="28"/>
      <c r="L41" s="28"/>
      <c r="M41" s="28"/>
      <c r="N41" s="28"/>
      <c r="O41" s="29">
        <v>61.16</v>
      </c>
      <c r="P41" s="28"/>
      <c r="Q41" s="29">
        <v>9.16</v>
      </c>
    </row>
    <row r="42" spans="1:17" x14ac:dyDescent="0.2">
      <c r="A42" s="156" t="s">
        <v>123</v>
      </c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</row>
    <row r="43" spans="1:17" x14ac:dyDescent="0.2">
      <c r="A43" s="155" t="s">
        <v>45</v>
      </c>
      <c r="B43" s="152"/>
      <c r="C43" s="152"/>
      <c r="D43" s="152"/>
      <c r="E43" s="152"/>
      <c r="F43" s="152"/>
      <c r="G43" s="152"/>
      <c r="H43" s="152"/>
      <c r="I43" s="152"/>
      <c r="J43" s="33">
        <v>30836</v>
      </c>
      <c r="K43" s="27">
        <v>677</v>
      </c>
      <c r="L43" s="27">
        <v>1404</v>
      </c>
      <c r="M43" s="27">
        <v>133</v>
      </c>
      <c r="N43" s="28"/>
      <c r="O43" s="27">
        <v>50.97</v>
      </c>
      <c r="P43" s="28"/>
      <c r="Q43" s="27">
        <v>7.63</v>
      </c>
    </row>
    <row r="44" spans="1:17" x14ac:dyDescent="0.2">
      <c r="A44" s="155" t="s">
        <v>102</v>
      </c>
      <c r="B44" s="152"/>
      <c r="C44" s="152"/>
      <c r="D44" s="152"/>
      <c r="E44" s="152"/>
      <c r="F44" s="152"/>
      <c r="G44" s="152"/>
      <c r="H44" s="152"/>
      <c r="I44" s="152"/>
      <c r="J44" s="33">
        <v>31252</v>
      </c>
      <c r="K44" s="27">
        <v>812</v>
      </c>
      <c r="L44" s="27">
        <v>1685</v>
      </c>
      <c r="M44" s="27">
        <v>160</v>
      </c>
      <c r="N44" s="28"/>
      <c r="O44" s="27">
        <v>61.16</v>
      </c>
      <c r="P44" s="28"/>
      <c r="Q44" s="27">
        <v>9.16</v>
      </c>
    </row>
    <row r="45" spans="1:17" x14ac:dyDescent="0.2">
      <c r="A45" s="155" t="s">
        <v>101</v>
      </c>
      <c r="B45" s="152"/>
      <c r="C45" s="152"/>
      <c r="D45" s="152"/>
      <c r="E45" s="152"/>
      <c r="F45" s="152"/>
      <c r="G45" s="152"/>
      <c r="H45" s="152"/>
      <c r="I45" s="152"/>
      <c r="J45" s="32"/>
      <c r="K45" s="28"/>
      <c r="L45" s="28"/>
      <c r="M45" s="28"/>
      <c r="N45" s="28"/>
      <c r="O45" s="28"/>
      <c r="P45" s="28"/>
      <c r="Q45" s="28"/>
    </row>
    <row r="46" spans="1:17" ht="51.95" customHeight="1" x14ac:dyDescent="0.2">
      <c r="A46" s="155" t="s">
        <v>212</v>
      </c>
      <c r="B46" s="152"/>
      <c r="C46" s="152"/>
      <c r="D46" s="152"/>
      <c r="E46" s="152"/>
      <c r="F46" s="152"/>
      <c r="G46" s="152"/>
      <c r="H46" s="152"/>
      <c r="I46" s="152"/>
      <c r="J46" s="33">
        <v>416</v>
      </c>
      <c r="K46" s="27">
        <v>135</v>
      </c>
      <c r="L46" s="27">
        <v>281</v>
      </c>
      <c r="M46" s="27">
        <v>27</v>
      </c>
      <c r="N46" s="28"/>
      <c r="O46" s="27">
        <v>10.194000000000001</v>
      </c>
      <c r="P46" s="28"/>
      <c r="Q46" s="27">
        <v>1.526</v>
      </c>
    </row>
    <row r="47" spans="1:17" x14ac:dyDescent="0.2">
      <c r="A47" s="155" t="s">
        <v>46</v>
      </c>
      <c r="B47" s="152"/>
      <c r="C47" s="152"/>
      <c r="D47" s="152"/>
      <c r="E47" s="152"/>
      <c r="F47" s="152"/>
      <c r="G47" s="152"/>
      <c r="H47" s="152"/>
      <c r="I47" s="152"/>
      <c r="J47" s="33">
        <v>897</v>
      </c>
      <c r="K47" s="28"/>
      <c r="L47" s="28"/>
      <c r="M47" s="28"/>
      <c r="N47" s="28"/>
      <c r="O47" s="28"/>
      <c r="P47" s="28"/>
      <c r="Q47" s="28"/>
    </row>
    <row r="48" spans="1:17" x14ac:dyDescent="0.2">
      <c r="A48" s="155" t="s">
        <v>101</v>
      </c>
      <c r="B48" s="152"/>
      <c r="C48" s="152"/>
      <c r="D48" s="152"/>
      <c r="E48" s="152"/>
      <c r="F48" s="152"/>
      <c r="G48" s="152"/>
      <c r="H48" s="152"/>
      <c r="I48" s="152"/>
      <c r="J48" s="32"/>
      <c r="K48" s="28"/>
      <c r="L48" s="28"/>
      <c r="M48" s="28"/>
      <c r="N48" s="28"/>
      <c r="O48" s="28"/>
      <c r="P48" s="28"/>
      <c r="Q48" s="28"/>
    </row>
    <row r="49" spans="1:17" x14ac:dyDescent="0.2">
      <c r="A49" s="155" t="s">
        <v>211</v>
      </c>
      <c r="B49" s="152"/>
      <c r="C49" s="152"/>
      <c r="D49" s="152"/>
      <c r="E49" s="152"/>
      <c r="F49" s="152"/>
      <c r="G49" s="152"/>
      <c r="H49" s="152"/>
      <c r="I49" s="152"/>
      <c r="J49" s="33">
        <v>761</v>
      </c>
      <c r="K49" s="28"/>
      <c r="L49" s="28"/>
      <c r="M49" s="28"/>
      <c r="N49" s="28"/>
      <c r="O49" s="28"/>
      <c r="P49" s="28"/>
      <c r="Q49" s="28"/>
    </row>
    <row r="50" spans="1:17" x14ac:dyDescent="0.2">
      <c r="A50" s="155" t="s">
        <v>210</v>
      </c>
      <c r="B50" s="152"/>
      <c r="C50" s="152"/>
      <c r="D50" s="152"/>
      <c r="E50" s="152"/>
      <c r="F50" s="152"/>
      <c r="G50" s="152"/>
      <c r="H50" s="152"/>
      <c r="I50" s="152"/>
      <c r="J50" s="33">
        <v>49</v>
      </c>
      <c r="K50" s="28"/>
      <c r="L50" s="28"/>
      <c r="M50" s="28"/>
      <c r="N50" s="28"/>
      <c r="O50" s="28"/>
      <c r="P50" s="28"/>
      <c r="Q50" s="28"/>
    </row>
    <row r="51" spans="1:17" x14ac:dyDescent="0.2">
      <c r="A51" s="155" t="s">
        <v>209</v>
      </c>
      <c r="B51" s="152"/>
      <c r="C51" s="152"/>
      <c r="D51" s="152"/>
      <c r="E51" s="152"/>
      <c r="F51" s="152"/>
      <c r="G51" s="152"/>
      <c r="H51" s="152"/>
      <c r="I51" s="152"/>
      <c r="J51" s="33">
        <v>87</v>
      </c>
      <c r="K51" s="28"/>
      <c r="L51" s="28"/>
      <c r="M51" s="28"/>
      <c r="N51" s="28"/>
      <c r="O51" s="28"/>
      <c r="P51" s="28"/>
      <c r="Q51" s="28"/>
    </row>
    <row r="52" spans="1:17" x14ac:dyDescent="0.2">
      <c r="A52" s="155" t="s">
        <v>47</v>
      </c>
      <c r="B52" s="152"/>
      <c r="C52" s="152"/>
      <c r="D52" s="152"/>
      <c r="E52" s="152"/>
      <c r="F52" s="152"/>
      <c r="G52" s="152"/>
      <c r="H52" s="152"/>
      <c r="I52" s="152"/>
      <c r="J52" s="33">
        <v>784</v>
      </c>
      <c r="K52" s="28"/>
      <c r="L52" s="28"/>
      <c r="M52" s="28"/>
      <c r="N52" s="28"/>
      <c r="O52" s="28"/>
      <c r="P52" s="28"/>
      <c r="Q52" s="28"/>
    </row>
    <row r="53" spans="1:17" x14ac:dyDescent="0.2">
      <c r="A53" s="155" t="s">
        <v>101</v>
      </c>
      <c r="B53" s="152"/>
      <c r="C53" s="152"/>
      <c r="D53" s="152"/>
      <c r="E53" s="152"/>
      <c r="F53" s="152"/>
      <c r="G53" s="152"/>
      <c r="H53" s="152"/>
      <c r="I53" s="152"/>
      <c r="J53" s="32"/>
      <c r="K53" s="28"/>
      <c r="L53" s="28"/>
      <c r="M53" s="28"/>
      <c r="N53" s="28"/>
      <c r="O53" s="28"/>
      <c r="P53" s="28"/>
      <c r="Q53" s="28"/>
    </row>
    <row r="54" spans="1:17" x14ac:dyDescent="0.2">
      <c r="A54" s="155" t="s">
        <v>208</v>
      </c>
      <c r="B54" s="152"/>
      <c r="C54" s="152"/>
      <c r="D54" s="152"/>
      <c r="E54" s="152"/>
      <c r="F54" s="152"/>
      <c r="G54" s="152"/>
      <c r="H54" s="152"/>
      <c r="I54" s="152"/>
      <c r="J54" s="33">
        <v>31</v>
      </c>
      <c r="K54" s="28"/>
      <c r="L54" s="28"/>
      <c r="M54" s="28"/>
      <c r="N54" s="28"/>
      <c r="O54" s="28"/>
      <c r="P54" s="28"/>
      <c r="Q54" s="28"/>
    </row>
    <row r="55" spans="1:17" x14ac:dyDescent="0.2">
      <c r="A55" s="155" t="s">
        <v>207</v>
      </c>
      <c r="B55" s="152"/>
      <c r="C55" s="152"/>
      <c r="D55" s="152"/>
      <c r="E55" s="152"/>
      <c r="F55" s="152"/>
      <c r="G55" s="152"/>
      <c r="H55" s="152"/>
      <c r="I55" s="152"/>
      <c r="J55" s="33">
        <v>152</v>
      </c>
      <c r="K55" s="28"/>
      <c r="L55" s="28"/>
      <c r="M55" s="28"/>
      <c r="N55" s="28"/>
      <c r="O55" s="28"/>
      <c r="P55" s="28"/>
      <c r="Q55" s="28"/>
    </row>
    <row r="56" spans="1:17" x14ac:dyDescent="0.2">
      <c r="A56" s="155" t="s">
        <v>206</v>
      </c>
      <c r="B56" s="152"/>
      <c r="C56" s="152"/>
      <c r="D56" s="152"/>
      <c r="E56" s="152"/>
      <c r="F56" s="152"/>
      <c r="G56" s="152"/>
      <c r="H56" s="152"/>
      <c r="I56" s="152"/>
      <c r="J56" s="33">
        <v>601</v>
      </c>
      <c r="K56" s="28"/>
      <c r="L56" s="28"/>
      <c r="M56" s="28"/>
      <c r="N56" s="28"/>
      <c r="O56" s="28"/>
      <c r="P56" s="28"/>
      <c r="Q56" s="28"/>
    </row>
    <row r="57" spans="1:17" x14ac:dyDescent="0.2">
      <c r="A57" s="151" t="s">
        <v>48</v>
      </c>
      <c r="B57" s="152"/>
      <c r="C57" s="152"/>
      <c r="D57" s="152"/>
      <c r="E57" s="152"/>
      <c r="F57" s="152"/>
      <c r="G57" s="152"/>
      <c r="H57" s="152"/>
      <c r="I57" s="152"/>
      <c r="J57" s="32"/>
      <c r="K57" s="28"/>
      <c r="L57" s="28"/>
      <c r="M57" s="28"/>
      <c r="N57" s="28"/>
      <c r="O57" s="28"/>
      <c r="P57" s="28"/>
      <c r="Q57" s="28"/>
    </row>
    <row r="58" spans="1:17" x14ac:dyDescent="0.2">
      <c r="A58" s="155" t="s">
        <v>107</v>
      </c>
      <c r="B58" s="152"/>
      <c r="C58" s="152"/>
      <c r="D58" s="152"/>
      <c r="E58" s="152"/>
      <c r="F58" s="152"/>
      <c r="G58" s="152"/>
      <c r="H58" s="152"/>
      <c r="I58" s="152"/>
      <c r="J58" s="33">
        <v>31488</v>
      </c>
      <c r="K58" s="28"/>
      <c r="L58" s="28"/>
      <c r="M58" s="28"/>
      <c r="N58" s="28"/>
      <c r="O58" s="27">
        <v>42.86</v>
      </c>
      <c r="P58" s="28"/>
      <c r="Q58" s="27">
        <v>6.96</v>
      </c>
    </row>
    <row r="59" spans="1:17" ht="26.1" customHeight="1" x14ac:dyDescent="0.2">
      <c r="A59" s="155" t="s">
        <v>110</v>
      </c>
      <c r="B59" s="152"/>
      <c r="C59" s="152"/>
      <c r="D59" s="152"/>
      <c r="E59" s="152"/>
      <c r="F59" s="152"/>
      <c r="G59" s="152"/>
      <c r="H59" s="152"/>
      <c r="I59" s="152"/>
      <c r="J59" s="33">
        <v>236</v>
      </c>
      <c r="K59" s="28"/>
      <c r="L59" s="28"/>
      <c r="M59" s="28"/>
      <c r="N59" s="28"/>
      <c r="O59" s="27">
        <v>3.78</v>
      </c>
      <c r="P59" s="28"/>
      <c r="Q59" s="28"/>
    </row>
    <row r="60" spans="1:17" ht="26.1" customHeight="1" x14ac:dyDescent="0.2">
      <c r="A60" s="155" t="s">
        <v>126</v>
      </c>
      <c r="B60" s="152"/>
      <c r="C60" s="152"/>
      <c r="D60" s="152"/>
      <c r="E60" s="152"/>
      <c r="F60" s="152"/>
      <c r="G60" s="152"/>
      <c r="H60" s="152"/>
      <c r="I60" s="152"/>
      <c r="J60" s="33">
        <v>505</v>
      </c>
      <c r="K60" s="28"/>
      <c r="L60" s="28"/>
      <c r="M60" s="28"/>
      <c r="N60" s="28"/>
      <c r="O60" s="27">
        <v>3.74</v>
      </c>
      <c r="P60" s="28"/>
      <c r="Q60" s="27">
        <v>2.16</v>
      </c>
    </row>
    <row r="61" spans="1:17" x14ac:dyDescent="0.2">
      <c r="A61" s="155" t="s">
        <v>109</v>
      </c>
      <c r="B61" s="152"/>
      <c r="C61" s="152"/>
      <c r="D61" s="152"/>
      <c r="E61" s="152"/>
      <c r="F61" s="152"/>
      <c r="G61" s="152"/>
      <c r="H61" s="152"/>
      <c r="I61" s="152"/>
      <c r="J61" s="33">
        <v>704</v>
      </c>
      <c r="K61" s="28"/>
      <c r="L61" s="28"/>
      <c r="M61" s="28"/>
      <c r="N61" s="28"/>
      <c r="O61" s="27">
        <v>10.78</v>
      </c>
      <c r="P61" s="28"/>
      <c r="Q61" s="27">
        <v>0.04</v>
      </c>
    </row>
    <row r="62" spans="1:17" x14ac:dyDescent="0.2">
      <c r="A62" s="155" t="s">
        <v>51</v>
      </c>
      <c r="B62" s="152"/>
      <c r="C62" s="152"/>
      <c r="D62" s="152"/>
      <c r="E62" s="152"/>
      <c r="F62" s="152"/>
      <c r="G62" s="152"/>
      <c r="H62" s="152"/>
      <c r="I62" s="152"/>
      <c r="J62" s="33">
        <v>32933</v>
      </c>
      <c r="K62" s="28"/>
      <c r="L62" s="28"/>
      <c r="M62" s="28"/>
      <c r="N62" s="28"/>
      <c r="O62" s="27">
        <v>61.16</v>
      </c>
      <c r="P62" s="28"/>
      <c r="Q62" s="27">
        <v>9.16</v>
      </c>
    </row>
    <row r="63" spans="1:17" x14ac:dyDescent="0.2">
      <c r="A63" s="155" t="s">
        <v>52</v>
      </c>
      <c r="B63" s="152"/>
      <c r="C63" s="152"/>
      <c r="D63" s="152"/>
      <c r="E63" s="152"/>
      <c r="F63" s="152"/>
      <c r="G63" s="152"/>
      <c r="H63" s="152"/>
      <c r="I63" s="152"/>
      <c r="J63" s="32"/>
      <c r="K63" s="28"/>
      <c r="L63" s="28"/>
      <c r="M63" s="28"/>
      <c r="N63" s="28"/>
      <c r="O63" s="28"/>
      <c r="P63" s="28"/>
      <c r="Q63" s="28"/>
    </row>
    <row r="64" spans="1:17" x14ac:dyDescent="0.2">
      <c r="A64" s="155" t="s">
        <v>53</v>
      </c>
      <c r="B64" s="152"/>
      <c r="C64" s="152"/>
      <c r="D64" s="152"/>
      <c r="E64" s="152"/>
      <c r="F64" s="152"/>
      <c r="G64" s="152"/>
      <c r="H64" s="152"/>
      <c r="I64" s="152"/>
      <c r="J64" s="33">
        <v>27194</v>
      </c>
      <c r="K64" s="28"/>
      <c r="L64" s="28"/>
      <c r="M64" s="28"/>
      <c r="N64" s="28"/>
      <c r="O64" s="28"/>
      <c r="P64" s="28"/>
      <c r="Q64" s="28"/>
    </row>
    <row r="65" spans="1:17" x14ac:dyDescent="0.2">
      <c r="A65" s="155" t="s">
        <v>54</v>
      </c>
      <c r="B65" s="152"/>
      <c r="C65" s="152"/>
      <c r="D65" s="152"/>
      <c r="E65" s="152"/>
      <c r="F65" s="152"/>
      <c r="G65" s="152"/>
      <c r="H65" s="152"/>
      <c r="I65" s="152"/>
      <c r="J65" s="33">
        <v>1685</v>
      </c>
      <c r="K65" s="28"/>
      <c r="L65" s="28"/>
      <c r="M65" s="28"/>
      <c r="N65" s="28"/>
      <c r="O65" s="28"/>
      <c r="P65" s="28"/>
      <c r="Q65" s="28"/>
    </row>
    <row r="66" spans="1:17" x14ac:dyDescent="0.2">
      <c r="A66" s="155" t="s">
        <v>55</v>
      </c>
      <c r="B66" s="152"/>
      <c r="C66" s="152"/>
      <c r="D66" s="152"/>
      <c r="E66" s="152"/>
      <c r="F66" s="152"/>
      <c r="G66" s="152"/>
      <c r="H66" s="152"/>
      <c r="I66" s="152"/>
      <c r="J66" s="33">
        <v>972</v>
      </c>
      <c r="K66" s="28"/>
      <c r="L66" s="28"/>
      <c r="M66" s="28"/>
      <c r="N66" s="28"/>
      <c r="O66" s="28"/>
      <c r="P66" s="28"/>
      <c r="Q66" s="28"/>
    </row>
    <row r="67" spans="1:17" x14ac:dyDescent="0.2">
      <c r="A67" s="155" t="s">
        <v>56</v>
      </c>
      <c r="B67" s="152"/>
      <c r="C67" s="152"/>
      <c r="D67" s="152"/>
      <c r="E67" s="152"/>
      <c r="F67" s="152"/>
      <c r="G67" s="152"/>
      <c r="H67" s="152"/>
      <c r="I67" s="152"/>
      <c r="J67" s="33">
        <v>897</v>
      </c>
      <c r="K67" s="28"/>
      <c r="L67" s="28"/>
      <c r="M67" s="28"/>
      <c r="N67" s="28"/>
      <c r="O67" s="28"/>
      <c r="P67" s="28"/>
      <c r="Q67" s="28"/>
    </row>
    <row r="68" spans="1:17" x14ac:dyDescent="0.2">
      <c r="A68" s="155" t="s">
        <v>57</v>
      </c>
      <c r="B68" s="152"/>
      <c r="C68" s="152"/>
      <c r="D68" s="152"/>
      <c r="E68" s="152"/>
      <c r="F68" s="152"/>
      <c r="G68" s="152"/>
      <c r="H68" s="152"/>
      <c r="I68" s="152"/>
      <c r="J68" s="33">
        <v>784</v>
      </c>
      <c r="K68" s="28"/>
      <c r="L68" s="28"/>
      <c r="M68" s="28"/>
      <c r="N68" s="28"/>
      <c r="O68" s="28"/>
      <c r="P68" s="28"/>
      <c r="Q68" s="28"/>
    </row>
    <row r="69" spans="1:17" x14ac:dyDescent="0.2">
      <c r="A69" s="151" t="s">
        <v>58</v>
      </c>
      <c r="B69" s="152"/>
      <c r="C69" s="152"/>
      <c r="D69" s="152"/>
      <c r="E69" s="152"/>
      <c r="F69" s="152"/>
      <c r="G69" s="152"/>
      <c r="H69" s="152"/>
      <c r="I69" s="152"/>
      <c r="J69" s="34">
        <v>32933</v>
      </c>
      <c r="K69" s="28"/>
      <c r="L69" s="28"/>
      <c r="M69" s="28"/>
      <c r="N69" s="28"/>
      <c r="O69" s="29">
        <v>61.16</v>
      </c>
      <c r="P69" s="28"/>
      <c r="Q69" s="29">
        <v>9.16</v>
      </c>
    </row>
    <row r="70" spans="1:17" x14ac:dyDescent="0.2">
      <c r="F70" s="22"/>
      <c r="G70" s="22"/>
      <c r="H70" s="22"/>
      <c r="I70" s="22"/>
      <c r="J70" s="35"/>
      <c r="K70" s="22"/>
      <c r="L70" s="22"/>
      <c r="M70" s="22"/>
      <c r="N70" s="22"/>
      <c r="O70" s="22"/>
      <c r="P70" s="22"/>
      <c r="Q70" s="22"/>
    </row>
  </sheetData>
  <mergeCells count="48"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P22:P24"/>
    <mergeCell ref="A22:A24"/>
    <mergeCell ref="C22:C24"/>
    <mergeCell ref="D22:D24"/>
    <mergeCell ref="E22:E24"/>
    <mergeCell ref="B22:B24"/>
    <mergeCell ref="A26:Q26"/>
    <mergeCell ref="A41:I41"/>
    <mergeCell ref="A42:Q42"/>
    <mergeCell ref="A43:I43"/>
    <mergeCell ref="A44:I44"/>
    <mergeCell ref="A48:I48"/>
    <mergeCell ref="A49:I49"/>
    <mergeCell ref="A50:I50"/>
    <mergeCell ref="A51:I51"/>
    <mergeCell ref="A45:I45"/>
    <mergeCell ref="A46:I46"/>
    <mergeCell ref="A47:I47"/>
    <mergeCell ref="A63:I63"/>
    <mergeCell ref="A52:I52"/>
    <mergeCell ref="A53:I53"/>
    <mergeCell ref="A54:I54"/>
    <mergeCell ref="A55:I55"/>
    <mergeCell ref="A69:I69"/>
    <mergeCell ref="J16:K16"/>
    <mergeCell ref="J17:K17"/>
    <mergeCell ref="J18:K18"/>
    <mergeCell ref="A64:I64"/>
    <mergeCell ref="A65:I65"/>
    <mergeCell ref="A66:I66"/>
    <mergeCell ref="A56:I56"/>
    <mergeCell ref="A57:I57"/>
    <mergeCell ref="A58:I58"/>
    <mergeCell ref="A59:I59"/>
    <mergeCell ref="A68:I68"/>
    <mergeCell ref="A67:I67"/>
    <mergeCell ref="A60:I60"/>
    <mergeCell ref="A61:I61"/>
    <mergeCell ref="A62:I62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01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125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460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204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301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480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300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62</v>
      </c>
      <c r="E16" s="4"/>
      <c r="F16" s="5"/>
      <c r="G16" s="5"/>
      <c r="H16" s="5"/>
      <c r="I16" s="16"/>
      <c r="J16" s="153" t="s">
        <v>299</v>
      </c>
      <c r="K16" s="154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6" t="s">
        <v>64</v>
      </c>
      <c r="E17" s="4"/>
      <c r="F17" s="5"/>
      <c r="G17" s="5"/>
      <c r="H17" s="5"/>
      <c r="I17" s="16"/>
      <c r="J17" s="153" t="s">
        <v>298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63</v>
      </c>
      <c r="E18" s="4"/>
      <c r="F18" s="5"/>
      <c r="G18" s="5"/>
      <c r="H18" s="5"/>
      <c r="I18" s="16"/>
      <c r="J18" s="153" t="s">
        <v>297</v>
      </c>
      <c r="K18" s="154"/>
      <c r="L18" s="10" t="s">
        <v>59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6" t="s">
        <v>96</v>
      </c>
      <c r="E19" s="4"/>
      <c r="F19" s="5"/>
      <c r="G19" s="5"/>
      <c r="H19" s="5"/>
      <c r="I19" s="16"/>
      <c r="J19" s="153" t="s">
        <v>296</v>
      </c>
      <c r="K19" s="154"/>
      <c r="L19" s="10" t="s">
        <v>59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6" t="s">
        <v>60</v>
      </c>
      <c r="E20" s="4"/>
      <c r="F20" s="5"/>
      <c r="G20" s="5"/>
      <c r="H20" s="5"/>
      <c r="I20" s="16"/>
      <c r="J20" s="153" t="s">
        <v>295</v>
      </c>
      <c r="K20" s="154"/>
      <c r="L20" s="10" t="s">
        <v>61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32" t="s">
        <v>199</v>
      </c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0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59" t="s">
        <v>24</v>
      </c>
      <c r="B24" s="164" t="s">
        <v>198</v>
      </c>
      <c r="C24" s="159" t="s">
        <v>25</v>
      </c>
      <c r="D24" s="159" t="s">
        <v>26</v>
      </c>
      <c r="E24" s="159" t="s">
        <v>27</v>
      </c>
      <c r="F24" s="159" t="s">
        <v>37</v>
      </c>
      <c r="G24" s="162"/>
      <c r="H24" s="162"/>
      <c r="I24" s="162"/>
      <c r="J24" s="159" t="s">
        <v>38</v>
      </c>
      <c r="K24" s="162"/>
      <c r="L24" s="162"/>
      <c r="M24" s="162"/>
      <c r="N24" s="159" t="s">
        <v>32</v>
      </c>
      <c r="O24" s="159" t="s">
        <v>33</v>
      </c>
      <c r="P24" s="159" t="s">
        <v>95</v>
      </c>
      <c r="Q24" s="159" t="s">
        <v>94</v>
      </c>
    </row>
    <row r="25" spans="1:17" ht="15.75" customHeight="1" x14ac:dyDescent="0.2">
      <c r="A25" s="162"/>
      <c r="B25" s="165"/>
      <c r="C25" s="163"/>
      <c r="D25" s="159"/>
      <c r="E25" s="162"/>
      <c r="F25" s="159" t="s">
        <v>28</v>
      </c>
      <c r="G25" s="159" t="s">
        <v>30</v>
      </c>
      <c r="H25" s="162"/>
      <c r="I25" s="162"/>
      <c r="J25" s="160" t="s">
        <v>28</v>
      </c>
      <c r="K25" s="159" t="s">
        <v>30</v>
      </c>
      <c r="L25" s="162"/>
      <c r="M25" s="162"/>
      <c r="N25" s="159"/>
      <c r="O25" s="159"/>
      <c r="P25" s="159"/>
      <c r="Q25" s="159"/>
    </row>
    <row r="26" spans="1:17" ht="15.75" customHeight="1" x14ac:dyDescent="0.2">
      <c r="A26" s="162"/>
      <c r="B26" s="165"/>
      <c r="C26" s="163"/>
      <c r="D26" s="159"/>
      <c r="E26" s="162"/>
      <c r="F26" s="162"/>
      <c r="G26" s="126" t="s">
        <v>29</v>
      </c>
      <c r="H26" s="126" t="s">
        <v>34</v>
      </c>
      <c r="I26" s="126" t="s">
        <v>31</v>
      </c>
      <c r="J26" s="161"/>
      <c r="K26" s="126" t="s">
        <v>29</v>
      </c>
      <c r="L26" s="126" t="s">
        <v>34</v>
      </c>
      <c r="M26" s="126" t="s">
        <v>31</v>
      </c>
      <c r="N26" s="159"/>
      <c r="O26" s="159"/>
      <c r="P26" s="159"/>
      <c r="Q26" s="159"/>
    </row>
    <row r="27" spans="1:17" x14ac:dyDescent="0.2">
      <c r="A27" s="20">
        <v>1</v>
      </c>
      <c r="B27" s="129">
        <v>2</v>
      </c>
      <c r="C27" s="126">
        <v>3</v>
      </c>
      <c r="D27" s="126">
        <v>4</v>
      </c>
      <c r="E27" s="20">
        <v>5</v>
      </c>
      <c r="F27" s="127">
        <v>6</v>
      </c>
      <c r="G27" s="127">
        <v>7</v>
      </c>
      <c r="H27" s="127">
        <v>8</v>
      </c>
      <c r="I27" s="127">
        <v>9</v>
      </c>
      <c r="J27" s="128">
        <v>10</v>
      </c>
      <c r="K27" s="127">
        <v>11</v>
      </c>
      <c r="L27" s="127">
        <v>12</v>
      </c>
      <c r="M27" s="127">
        <v>13</v>
      </c>
      <c r="N27" s="127">
        <v>14</v>
      </c>
      <c r="O27" s="127">
        <v>15</v>
      </c>
      <c r="P27" s="127">
        <v>16</v>
      </c>
      <c r="Q27" s="127">
        <v>17</v>
      </c>
    </row>
    <row r="28" spans="1:17" ht="19.149999999999999" customHeight="1" x14ac:dyDescent="0.2">
      <c r="A28" s="158" t="s">
        <v>294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ht="108" x14ac:dyDescent="0.2">
      <c r="A29" s="20">
        <v>1</v>
      </c>
      <c r="B29" s="24" t="s">
        <v>280</v>
      </c>
      <c r="C29" s="130" t="s">
        <v>279</v>
      </c>
      <c r="D29" s="25" t="s">
        <v>124</v>
      </c>
      <c r="E29" s="26">
        <v>0.17</v>
      </c>
      <c r="F29" s="27">
        <v>6876.13</v>
      </c>
      <c r="G29" s="27">
        <v>2570.5</v>
      </c>
      <c r="H29" s="27">
        <v>3760.46</v>
      </c>
      <c r="I29" s="27">
        <v>49.74</v>
      </c>
      <c r="J29" s="32">
        <v>1169</v>
      </c>
      <c r="K29" s="28">
        <v>437</v>
      </c>
      <c r="L29" s="28">
        <v>639</v>
      </c>
      <c r="M29" s="28">
        <v>8</v>
      </c>
      <c r="N29" s="28">
        <v>194</v>
      </c>
      <c r="O29" s="28">
        <v>32.979999999999997</v>
      </c>
      <c r="P29" s="28">
        <v>3.5</v>
      </c>
      <c r="Q29" s="28">
        <v>0.6</v>
      </c>
    </row>
    <row r="30" spans="1:17" ht="108" x14ac:dyDescent="0.2">
      <c r="A30" s="20">
        <v>2</v>
      </c>
      <c r="B30" s="24" t="s">
        <v>278</v>
      </c>
      <c r="C30" s="130" t="s">
        <v>277</v>
      </c>
      <c r="D30" s="25" t="s">
        <v>98</v>
      </c>
      <c r="E30" s="26">
        <v>0.17</v>
      </c>
      <c r="F30" s="27">
        <v>7135.55</v>
      </c>
      <c r="G30" s="28"/>
      <c r="H30" s="28"/>
      <c r="I30" s="28"/>
      <c r="J30" s="32">
        <v>1213</v>
      </c>
      <c r="K30" s="28"/>
      <c r="L30" s="28"/>
      <c r="M30" s="28"/>
      <c r="N30" s="28"/>
      <c r="O30" s="28"/>
      <c r="P30" s="28"/>
      <c r="Q30" s="28"/>
    </row>
    <row r="31" spans="1:17" ht="108" x14ac:dyDescent="0.2">
      <c r="A31" s="20">
        <v>3</v>
      </c>
      <c r="B31" s="24" t="s">
        <v>261</v>
      </c>
      <c r="C31" s="130" t="s">
        <v>276</v>
      </c>
      <c r="D31" s="25" t="s">
        <v>124</v>
      </c>
      <c r="E31" s="26">
        <v>3.2000000000000001E-2</v>
      </c>
      <c r="F31" s="27">
        <v>4258.3999999999996</v>
      </c>
      <c r="G31" s="27">
        <v>1722.5</v>
      </c>
      <c r="H31" s="27">
        <v>2301.71</v>
      </c>
      <c r="I31" s="27">
        <v>19.940000000000001</v>
      </c>
      <c r="J31" s="32">
        <v>136</v>
      </c>
      <c r="K31" s="28">
        <v>55</v>
      </c>
      <c r="L31" s="28">
        <v>74</v>
      </c>
      <c r="M31" s="28">
        <v>1</v>
      </c>
      <c r="N31" s="28">
        <v>130</v>
      </c>
      <c r="O31" s="28">
        <v>4.16</v>
      </c>
      <c r="P31" s="28">
        <v>1.3</v>
      </c>
      <c r="Q31" s="28">
        <v>0.04</v>
      </c>
    </row>
    <row r="32" spans="1:17" ht="108" x14ac:dyDescent="0.2">
      <c r="A32" s="20">
        <v>4</v>
      </c>
      <c r="B32" s="24" t="s">
        <v>257</v>
      </c>
      <c r="C32" s="130" t="s">
        <v>256</v>
      </c>
      <c r="D32" s="25" t="s">
        <v>98</v>
      </c>
      <c r="E32" s="26">
        <v>3.2000000000000001E-2</v>
      </c>
      <c r="F32" s="27">
        <v>7493.82</v>
      </c>
      <c r="G32" s="28"/>
      <c r="H32" s="28"/>
      <c r="I32" s="28"/>
      <c r="J32" s="32">
        <v>240</v>
      </c>
      <c r="K32" s="28"/>
      <c r="L32" s="28"/>
      <c r="M32" s="28"/>
      <c r="N32" s="28"/>
      <c r="O32" s="28"/>
      <c r="P32" s="28"/>
      <c r="Q32" s="28"/>
    </row>
    <row r="33" spans="1:17" ht="120" x14ac:dyDescent="0.2">
      <c r="A33" s="20">
        <v>5</v>
      </c>
      <c r="B33" s="24" t="s">
        <v>273</v>
      </c>
      <c r="C33" s="130" t="s">
        <v>293</v>
      </c>
      <c r="D33" s="25" t="s">
        <v>271</v>
      </c>
      <c r="E33" s="26">
        <v>7.35</v>
      </c>
      <c r="F33" s="27">
        <v>2095.08</v>
      </c>
      <c r="G33" s="27">
        <v>207.36</v>
      </c>
      <c r="H33" s="27">
        <v>97.19</v>
      </c>
      <c r="I33" s="27">
        <v>4.8600000000000003</v>
      </c>
      <c r="J33" s="32">
        <v>15399</v>
      </c>
      <c r="K33" s="28">
        <v>1524</v>
      </c>
      <c r="L33" s="28">
        <v>714</v>
      </c>
      <c r="M33" s="28">
        <v>36</v>
      </c>
      <c r="N33" s="28">
        <v>15.07</v>
      </c>
      <c r="O33" s="28">
        <v>110.76</v>
      </c>
      <c r="P33" s="28">
        <v>0.28000000000000003</v>
      </c>
      <c r="Q33" s="28">
        <v>2.06</v>
      </c>
    </row>
    <row r="34" spans="1:17" x14ac:dyDescent="0.2">
      <c r="A34" s="151" t="s">
        <v>292</v>
      </c>
      <c r="B34" s="152"/>
      <c r="C34" s="152"/>
      <c r="D34" s="152"/>
      <c r="E34" s="152"/>
      <c r="F34" s="152"/>
      <c r="G34" s="152"/>
      <c r="H34" s="152"/>
      <c r="I34" s="152"/>
      <c r="J34" s="34">
        <v>22853</v>
      </c>
      <c r="K34" s="28"/>
      <c r="L34" s="28"/>
      <c r="M34" s="28"/>
      <c r="N34" s="28"/>
      <c r="O34" s="29">
        <v>177.48</v>
      </c>
      <c r="P34" s="28"/>
      <c r="Q34" s="29">
        <v>3.24</v>
      </c>
    </row>
    <row r="35" spans="1:17" ht="19.149999999999999" customHeight="1" x14ac:dyDescent="0.2">
      <c r="A35" s="158" t="s">
        <v>291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</row>
    <row r="36" spans="1:17" ht="108" x14ac:dyDescent="0.2">
      <c r="A36" s="20">
        <v>6</v>
      </c>
      <c r="B36" s="24" t="s">
        <v>280</v>
      </c>
      <c r="C36" s="130" t="s">
        <v>279</v>
      </c>
      <c r="D36" s="25" t="s">
        <v>124</v>
      </c>
      <c r="E36" s="26">
        <v>0.22</v>
      </c>
      <c r="F36" s="27">
        <v>6876.13</v>
      </c>
      <c r="G36" s="27">
        <v>2570.5</v>
      </c>
      <c r="H36" s="27">
        <v>3760.46</v>
      </c>
      <c r="I36" s="27">
        <v>49.74</v>
      </c>
      <c r="J36" s="32">
        <v>1513</v>
      </c>
      <c r="K36" s="28">
        <v>566</v>
      </c>
      <c r="L36" s="28">
        <v>827</v>
      </c>
      <c r="M36" s="28">
        <v>11</v>
      </c>
      <c r="N36" s="28">
        <v>194</v>
      </c>
      <c r="O36" s="28">
        <v>42.68</v>
      </c>
      <c r="P36" s="28">
        <v>3.5</v>
      </c>
      <c r="Q36" s="28">
        <v>0.77</v>
      </c>
    </row>
    <row r="37" spans="1:17" ht="108" x14ac:dyDescent="0.2">
      <c r="A37" s="20">
        <v>7</v>
      </c>
      <c r="B37" s="24" t="s">
        <v>278</v>
      </c>
      <c r="C37" s="130" t="s">
        <v>277</v>
      </c>
      <c r="D37" s="25" t="s">
        <v>98</v>
      </c>
      <c r="E37" s="26">
        <v>0.22</v>
      </c>
      <c r="F37" s="27">
        <v>7135.55</v>
      </c>
      <c r="G37" s="28"/>
      <c r="H37" s="28"/>
      <c r="I37" s="28"/>
      <c r="J37" s="32">
        <v>1570</v>
      </c>
      <c r="K37" s="28"/>
      <c r="L37" s="28"/>
      <c r="M37" s="28"/>
      <c r="N37" s="28"/>
      <c r="O37" s="28"/>
      <c r="P37" s="28"/>
      <c r="Q37" s="28"/>
    </row>
    <row r="38" spans="1:17" ht="108" x14ac:dyDescent="0.2">
      <c r="A38" s="20">
        <v>8</v>
      </c>
      <c r="B38" s="24" t="s">
        <v>261</v>
      </c>
      <c r="C38" s="130" t="s">
        <v>276</v>
      </c>
      <c r="D38" s="25" t="s">
        <v>124</v>
      </c>
      <c r="E38" s="26">
        <v>3.2000000000000001E-2</v>
      </c>
      <c r="F38" s="27">
        <v>4258.3999999999996</v>
      </c>
      <c r="G38" s="27">
        <v>1722.5</v>
      </c>
      <c r="H38" s="27">
        <v>2301.71</v>
      </c>
      <c r="I38" s="27">
        <v>19.940000000000001</v>
      </c>
      <c r="J38" s="32">
        <v>136</v>
      </c>
      <c r="K38" s="28">
        <v>55</v>
      </c>
      <c r="L38" s="28">
        <v>74</v>
      </c>
      <c r="M38" s="28">
        <v>1</v>
      </c>
      <c r="N38" s="28">
        <v>130</v>
      </c>
      <c r="O38" s="28">
        <v>4.16</v>
      </c>
      <c r="P38" s="28">
        <v>1.3</v>
      </c>
      <c r="Q38" s="28">
        <v>0.04</v>
      </c>
    </row>
    <row r="39" spans="1:17" ht="108" x14ac:dyDescent="0.2">
      <c r="A39" s="20">
        <v>9</v>
      </c>
      <c r="B39" s="24" t="s">
        <v>257</v>
      </c>
      <c r="C39" s="130" t="s">
        <v>256</v>
      </c>
      <c r="D39" s="25" t="s">
        <v>98</v>
      </c>
      <c r="E39" s="26">
        <v>3.2000000000000001E-2</v>
      </c>
      <c r="F39" s="27">
        <v>7493.82</v>
      </c>
      <c r="G39" s="28"/>
      <c r="H39" s="28"/>
      <c r="I39" s="28"/>
      <c r="J39" s="32">
        <v>240</v>
      </c>
      <c r="K39" s="28"/>
      <c r="L39" s="28"/>
      <c r="M39" s="28"/>
      <c r="N39" s="28"/>
      <c r="O39" s="28"/>
      <c r="P39" s="28"/>
      <c r="Q39" s="28"/>
    </row>
    <row r="40" spans="1:17" ht="120" x14ac:dyDescent="0.2">
      <c r="A40" s="20">
        <v>10</v>
      </c>
      <c r="B40" s="24" t="s">
        <v>273</v>
      </c>
      <c r="C40" s="130" t="s">
        <v>290</v>
      </c>
      <c r="D40" s="25" t="s">
        <v>271</v>
      </c>
      <c r="E40" s="26">
        <v>8.4</v>
      </c>
      <c r="F40" s="27">
        <v>2095.08</v>
      </c>
      <c r="G40" s="27">
        <v>207.36</v>
      </c>
      <c r="H40" s="27">
        <v>97.19</v>
      </c>
      <c r="I40" s="27">
        <v>4.8600000000000003</v>
      </c>
      <c r="J40" s="32">
        <v>17599</v>
      </c>
      <c r="K40" s="28">
        <v>1742</v>
      </c>
      <c r="L40" s="28">
        <v>816</v>
      </c>
      <c r="M40" s="28">
        <v>41</v>
      </c>
      <c r="N40" s="28">
        <v>15.07</v>
      </c>
      <c r="O40" s="28">
        <v>126.59</v>
      </c>
      <c r="P40" s="28">
        <v>0.28000000000000003</v>
      </c>
      <c r="Q40" s="28">
        <v>2.35</v>
      </c>
    </row>
    <row r="41" spans="1:17" x14ac:dyDescent="0.2">
      <c r="A41" s="151" t="s">
        <v>289</v>
      </c>
      <c r="B41" s="152"/>
      <c r="C41" s="152"/>
      <c r="D41" s="152"/>
      <c r="E41" s="152"/>
      <c r="F41" s="152"/>
      <c r="G41" s="152"/>
      <c r="H41" s="152"/>
      <c r="I41" s="152"/>
      <c r="J41" s="34">
        <v>26528</v>
      </c>
      <c r="K41" s="28"/>
      <c r="L41" s="28"/>
      <c r="M41" s="28"/>
      <c r="N41" s="28"/>
      <c r="O41" s="29">
        <v>208.12</v>
      </c>
      <c r="P41" s="28"/>
      <c r="Q41" s="29">
        <v>3.79</v>
      </c>
    </row>
    <row r="42" spans="1:17" ht="19.149999999999999" customHeight="1" x14ac:dyDescent="0.2">
      <c r="A42" s="158" t="s">
        <v>288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</row>
    <row r="43" spans="1:17" ht="108" x14ac:dyDescent="0.2">
      <c r="A43" s="20">
        <v>11</v>
      </c>
      <c r="B43" s="24" t="s">
        <v>280</v>
      </c>
      <c r="C43" s="130" t="s">
        <v>287</v>
      </c>
      <c r="D43" s="25" t="s">
        <v>124</v>
      </c>
      <c r="E43" s="26">
        <v>0.42</v>
      </c>
      <c r="F43" s="27">
        <v>6876.13</v>
      </c>
      <c r="G43" s="27">
        <v>2570.5</v>
      </c>
      <c r="H43" s="27">
        <v>3760.46</v>
      </c>
      <c r="I43" s="27">
        <v>49.74</v>
      </c>
      <c r="J43" s="32">
        <v>2888</v>
      </c>
      <c r="K43" s="28">
        <v>1080</v>
      </c>
      <c r="L43" s="28">
        <v>1579</v>
      </c>
      <c r="M43" s="28">
        <v>21</v>
      </c>
      <c r="N43" s="28">
        <v>194</v>
      </c>
      <c r="O43" s="28">
        <v>81.48</v>
      </c>
      <c r="P43" s="28">
        <v>3.5</v>
      </c>
      <c r="Q43" s="28">
        <v>1.47</v>
      </c>
    </row>
    <row r="44" spans="1:17" ht="108" x14ac:dyDescent="0.2">
      <c r="A44" s="20">
        <v>12</v>
      </c>
      <c r="B44" s="24" t="s">
        <v>278</v>
      </c>
      <c r="C44" s="130" t="s">
        <v>277</v>
      </c>
      <c r="D44" s="25" t="s">
        <v>98</v>
      </c>
      <c r="E44" s="26">
        <v>0.35599999999999998</v>
      </c>
      <c r="F44" s="27">
        <v>7135.55</v>
      </c>
      <c r="G44" s="28"/>
      <c r="H44" s="28"/>
      <c r="I44" s="28"/>
      <c r="J44" s="32">
        <v>2540</v>
      </c>
      <c r="K44" s="28"/>
      <c r="L44" s="28"/>
      <c r="M44" s="28"/>
      <c r="N44" s="28"/>
      <c r="O44" s="28"/>
      <c r="P44" s="28"/>
      <c r="Q44" s="28"/>
    </row>
    <row r="45" spans="1:17" ht="108" x14ac:dyDescent="0.2">
      <c r="A45" s="20">
        <v>13</v>
      </c>
      <c r="B45" s="24" t="s">
        <v>286</v>
      </c>
      <c r="C45" s="130" t="s">
        <v>285</v>
      </c>
      <c r="D45" s="25" t="s">
        <v>98</v>
      </c>
      <c r="E45" s="26">
        <v>5.6000000000000001E-2</v>
      </c>
      <c r="F45" s="27">
        <v>7038.29</v>
      </c>
      <c r="G45" s="28"/>
      <c r="H45" s="28"/>
      <c r="I45" s="28"/>
      <c r="J45" s="32">
        <v>394</v>
      </c>
      <c r="K45" s="28"/>
      <c r="L45" s="28"/>
      <c r="M45" s="28"/>
      <c r="N45" s="28"/>
      <c r="O45" s="28"/>
      <c r="P45" s="28"/>
      <c r="Q45" s="28"/>
    </row>
    <row r="46" spans="1:17" ht="108" x14ac:dyDescent="0.2">
      <c r="A46" s="20">
        <v>14</v>
      </c>
      <c r="B46" s="24" t="s">
        <v>259</v>
      </c>
      <c r="C46" s="130" t="s">
        <v>258</v>
      </c>
      <c r="D46" s="25" t="s">
        <v>98</v>
      </c>
      <c r="E46" s="26">
        <v>8.0000000000000002E-3</v>
      </c>
      <c r="F46" s="27">
        <v>7061.6</v>
      </c>
      <c r="G46" s="28"/>
      <c r="H46" s="28"/>
      <c r="I46" s="28"/>
      <c r="J46" s="32">
        <v>56</v>
      </c>
      <c r="K46" s="28"/>
      <c r="L46" s="28"/>
      <c r="M46" s="28"/>
      <c r="N46" s="28"/>
      <c r="O46" s="28"/>
      <c r="P46" s="28"/>
      <c r="Q46" s="28"/>
    </row>
    <row r="47" spans="1:17" ht="108" x14ac:dyDescent="0.2">
      <c r="A47" s="20">
        <v>15</v>
      </c>
      <c r="B47" s="24" t="s">
        <v>261</v>
      </c>
      <c r="C47" s="130" t="s">
        <v>284</v>
      </c>
      <c r="D47" s="25" t="s">
        <v>124</v>
      </c>
      <c r="E47" s="26">
        <v>1.7999999999999999E-2</v>
      </c>
      <c r="F47" s="27">
        <v>4258.3999999999996</v>
      </c>
      <c r="G47" s="27">
        <v>1722.5</v>
      </c>
      <c r="H47" s="27">
        <v>2301.71</v>
      </c>
      <c r="I47" s="27">
        <v>19.940000000000001</v>
      </c>
      <c r="J47" s="32">
        <v>77</v>
      </c>
      <c r="K47" s="28">
        <v>31</v>
      </c>
      <c r="L47" s="28">
        <v>41</v>
      </c>
      <c r="M47" s="28"/>
      <c r="N47" s="28">
        <v>130</v>
      </c>
      <c r="O47" s="28">
        <v>2.34</v>
      </c>
      <c r="P47" s="28">
        <v>1.3</v>
      </c>
      <c r="Q47" s="28">
        <v>0.02</v>
      </c>
    </row>
    <row r="48" spans="1:17" ht="108" x14ac:dyDescent="0.2">
      <c r="A48" s="20">
        <v>16</v>
      </c>
      <c r="B48" s="24" t="s">
        <v>257</v>
      </c>
      <c r="C48" s="130" t="s">
        <v>256</v>
      </c>
      <c r="D48" s="25" t="s">
        <v>98</v>
      </c>
      <c r="E48" s="26">
        <v>1.7999999999999999E-2</v>
      </c>
      <c r="F48" s="27">
        <v>7493.82</v>
      </c>
      <c r="G48" s="28"/>
      <c r="H48" s="28"/>
      <c r="I48" s="28"/>
      <c r="J48" s="32">
        <v>135</v>
      </c>
      <c r="K48" s="28"/>
      <c r="L48" s="28"/>
      <c r="M48" s="28"/>
      <c r="N48" s="28"/>
      <c r="O48" s="28"/>
      <c r="P48" s="28"/>
      <c r="Q48" s="28"/>
    </row>
    <row r="49" spans="1:17" ht="120" x14ac:dyDescent="0.2">
      <c r="A49" s="20">
        <v>17</v>
      </c>
      <c r="B49" s="24" t="s">
        <v>273</v>
      </c>
      <c r="C49" s="130" t="s">
        <v>283</v>
      </c>
      <c r="D49" s="25" t="s">
        <v>271</v>
      </c>
      <c r="E49" s="26">
        <v>13.65</v>
      </c>
      <c r="F49" s="27">
        <v>2095.08</v>
      </c>
      <c r="G49" s="27">
        <v>207.36</v>
      </c>
      <c r="H49" s="27">
        <v>97.19</v>
      </c>
      <c r="I49" s="27">
        <v>4.8600000000000003</v>
      </c>
      <c r="J49" s="32">
        <v>28598</v>
      </c>
      <c r="K49" s="28">
        <v>2830</v>
      </c>
      <c r="L49" s="28">
        <v>1327</v>
      </c>
      <c r="M49" s="28">
        <v>66</v>
      </c>
      <c r="N49" s="28">
        <v>15.07</v>
      </c>
      <c r="O49" s="28">
        <v>205.71</v>
      </c>
      <c r="P49" s="28">
        <v>0.28000000000000003</v>
      </c>
      <c r="Q49" s="28">
        <v>3.82</v>
      </c>
    </row>
    <row r="50" spans="1:17" x14ac:dyDescent="0.2">
      <c r="A50" s="151" t="s">
        <v>282</v>
      </c>
      <c r="B50" s="152"/>
      <c r="C50" s="152"/>
      <c r="D50" s="152"/>
      <c r="E50" s="152"/>
      <c r="F50" s="152"/>
      <c r="G50" s="152"/>
      <c r="H50" s="152"/>
      <c r="I50" s="152"/>
      <c r="J50" s="34">
        <v>43759</v>
      </c>
      <c r="K50" s="28"/>
      <c r="L50" s="28"/>
      <c r="M50" s="28"/>
      <c r="N50" s="28"/>
      <c r="O50" s="29">
        <v>347.43</v>
      </c>
      <c r="P50" s="28"/>
      <c r="Q50" s="29">
        <v>6.37</v>
      </c>
    </row>
    <row r="51" spans="1:17" ht="19.149999999999999" customHeight="1" x14ac:dyDescent="0.2">
      <c r="A51" s="158" t="s">
        <v>281</v>
      </c>
      <c r="B51" s="152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</row>
    <row r="52" spans="1:17" ht="108" x14ac:dyDescent="0.2">
      <c r="A52" s="20">
        <v>18</v>
      </c>
      <c r="B52" s="24" t="s">
        <v>280</v>
      </c>
      <c r="C52" s="130" t="s">
        <v>279</v>
      </c>
      <c r="D52" s="25" t="s">
        <v>124</v>
      </c>
      <c r="E52" s="26">
        <v>0.05</v>
      </c>
      <c r="F52" s="27">
        <v>6876.13</v>
      </c>
      <c r="G52" s="27">
        <v>2570.5</v>
      </c>
      <c r="H52" s="27">
        <v>3760.46</v>
      </c>
      <c r="I52" s="27">
        <v>49.74</v>
      </c>
      <c r="J52" s="32">
        <v>344</v>
      </c>
      <c r="K52" s="28">
        <v>129</v>
      </c>
      <c r="L52" s="28">
        <v>188</v>
      </c>
      <c r="M52" s="28">
        <v>2</v>
      </c>
      <c r="N52" s="28">
        <v>194</v>
      </c>
      <c r="O52" s="28">
        <v>9.6999999999999993</v>
      </c>
      <c r="P52" s="28">
        <v>3.5</v>
      </c>
      <c r="Q52" s="28">
        <v>0.18</v>
      </c>
    </row>
    <row r="53" spans="1:17" ht="108" x14ac:dyDescent="0.2">
      <c r="A53" s="20">
        <v>19</v>
      </c>
      <c r="B53" s="24" t="s">
        <v>278</v>
      </c>
      <c r="C53" s="130" t="s">
        <v>277</v>
      </c>
      <c r="D53" s="25" t="s">
        <v>98</v>
      </c>
      <c r="E53" s="26">
        <v>0.05</v>
      </c>
      <c r="F53" s="27">
        <v>7135.55</v>
      </c>
      <c r="G53" s="28"/>
      <c r="H53" s="28"/>
      <c r="I53" s="28"/>
      <c r="J53" s="32">
        <v>357</v>
      </c>
      <c r="K53" s="28"/>
      <c r="L53" s="28"/>
      <c r="M53" s="28"/>
      <c r="N53" s="28"/>
      <c r="O53" s="28"/>
      <c r="P53" s="28"/>
      <c r="Q53" s="28"/>
    </row>
    <row r="54" spans="1:17" ht="108" x14ac:dyDescent="0.2">
      <c r="A54" s="20">
        <v>20</v>
      </c>
      <c r="B54" s="24" t="s">
        <v>261</v>
      </c>
      <c r="C54" s="130" t="s">
        <v>276</v>
      </c>
      <c r="D54" s="25" t="s">
        <v>124</v>
      </c>
      <c r="E54" s="26">
        <v>5.28E-2</v>
      </c>
      <c r="F54" s="27">
        <v>4258.3999999999996</v>
      </c>
      <c r="G54" s="27">
        <v>1722.5</v>
      </c>
      <c r="H54" s="27">
        <v>2301.71</v>
      </c>
      <c r="I54" s="27">
        <v>19.940000000000001</v>
      </c>
      <c r="J54" s="32">
        <v>225</v>
      </c>
      <c r="K54" s="28">
        <v>91</v>
      </c>
      <c r="L54" s="28">
        <v>122</v>
      </c>
      <c r="M54" s="28">
        <v>1</v>
      </c>
      <c r="N54" s="28">
        <v>130</v>
      </c>
      <c r="O54" s="28">
        <v>6.86</v>
      </c>
      <c r="P54" s="28">
        <v>1.3</v>
      </c>
      <c r="Q54" s="28">
        <v>7.0000000000000007E-2</v>
      </c>
    </row>
    <row r="55" spans="1:17" ht="108" x14ac:dyDescent="0.2">
      <c r="A55" s="20">
        <v>21</v>
      </c>
      <c r="B55" s="24" t="s">
        <v>257</v>
      </c>
      <c r="C55" s="130" t="s">
        <v>256</v>
      </c>
      <c r="D55" s="25" t="s">
        <v>98</v>
      </c>
      <c r="E55" s="26">
        <v>5.1999999999999998E-2</v>
      </c>
      <c r="F55" s="27">
        <v>7493.82</v>
      </c>
      <c r="G55" s="28"/>
      <c r="H55" s="28"/>
      <c r="I55" s="28"/>
      <c r="J55" s="32">
        <v>390</v>
      </c>
      <c r="K55" s="28"/>
      <c r="L55" s="28"/>
      <c r="M55" s="28"/>
      <c r="N55" s="28"/>
      <c r="O55" s="28"/>
      <c r="P55" s="28"/>
      <c r="Q55" s="28"/>
    </row>
    <row r="56" spans="1:17" ht="108" x14ac:dyDescent="0.2">
      <c r="A56" s="20">
        <v>22</v>
      </c>
      <c r="B56" s="24" t="s">
        <v>275</v>
      </c>
      <c r="C56" s="130" t="s">
        <v>274</v>
      </c>
      <c r="D56" s="25" t="s">
        <v>98</v>
      </c>
      <c r="E56" s="26">
        <v>8.0000000000000004E-4</v>
      </c>
      <c r="F56" s="27">
        <v>5524</v>
      </c>
      <c r="G56" s="28"/>
      <c r="H56" s="28"/>
      <c r="I56" s="28"/>
      <c r="J56" s="32">
        <v>4</v>
      </c>
      <c r="K56" s="28"/>
      <c r="L56" s="28"/>
      <c r="M56" s="28"/>
      <c r="N56" s="28"/>
      <c r="O56" s="28"/>
      <c r="P56" s="28"/>
      <c r="Q56" s="28"/>
    </row>
    <row r="57" spans="1:17" ht="120" x14ac:dyDescent="0.2">
      <c r="A57" s="20">
        <v>23</v>
      </c>
      <c r="B57" s="24" t="s">
        <v>273</v>
      </c>
      <c r="C57" s="130" t="s">
        <v>272</v>
      </c>
      <c r="D57" s="25" t="s">
        <v>271</v>
      </c>
      <c r="E57" s="26">
        <v>1.68</v>
      </c>
      <c r="F57" s="27">
        <v>2095.08</v>
      </c>
      <c r="G57" s="27">
        <v>207.36</v>
      </c>
      <c r="H57" s="27">
        <v>97.19</v>
      </c>
      <c r="I57" s="27">
        <v>4.8600000000000003</v>
      </c>
      <c r="J57" s="32">
        <v>3520</v>
      </c>
      <c r="K57" s="28">
        <v>348</v>
      </c>
      <c r="L57" s="28">
        <v>163</v>
      </c>
      <c r="M57" s="28">
        <v>8</v>
      </c>
      <c r="N57" s="28">
        <v>15.07</v>
      </c>
      <c r="O57" s="28">
        <v>25.32</v>
      </c>
      <c r="P57" s="28">
        <v>0.28000000000000003</v>
      </c>
      <c r="Q57" s="28">
        <v>0.47</v>
      </c>
    </row>
    <row r="58" spans="1:17" x14ac:dyDescent="0.2">
      <c r="A58" s="151" t="s">
        <v>270</v>
      </c>
      <c r="B58" s="152"/>
      <c r="C58" s="152"/>
      <c r="D58" s="152"/>
      <c r="E58" s="152"/>
      <c r="F58" s="152"/>
      <c r="G58" s="152"/>
      <c r="H58" s="152"/>
      <c r="I58" s="152"/>
      <c r="J58" s="34">
        <v>6103</v>
      </c>
      <c r="K58" s="28"/>
      <c r="L58" s="28"/>
      <c r="M58" s="28"/>
      <c r="N58" s="28"/>
      <c r="O58" s="29">
        <v>50.25</v>
      </c>
      <c r="P58" s="28"/>
      <c r="Q58" s="29">
        <v>0.86</v>
      </c>
    </row>
    <row r="59" spans="1:17" ht="19.149999999999999" customHeight="1" x14ac:dyDescent="0.2">
      <c r="A59" s="158" t="s">
        <v>269</v>
      </c>
      <c r="B59" s="152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</row>
    <row r="60" spans="1:17" ht="108" x14ac:dyDescent="0.2">
      <c r="A60" s="20">
        <v>24</v>
      </c>
      <c r="B60" s="24" t="s">
        <v>268</v>
      </c>
      <c r="C60" s="130" t="s">
        <v>267</v>
      </c>
      <c r="D60" s="25" t="s">
        <v>103</v>
      </c>
      <c r="E60" s="26">
        <v>2</v>
      </c>
      <c r="F60" s="27">
        <v>452.35</v>
      </c>
      <c r="G60" s="27">
        <v>73.3</v>
      </c>
      <c r="H60" s="27">
        <v>8.44</v>
      </c>
      <c r="I60" s="27">
        <v>0.18</v>
      </c>
      <c r="J60" s="32">
        <v>905</v>
      </c>
      <c r="K60" s="28">
        <v>147</v>
      </c>
      <c r="L60" s="28">
        <v>17</v>
      </c>
      <c r="M60" s="28"/>
      <c r="N60" s="28">
        <v>5.95</v>
      </c>
      <c r="O60" s="28">
        <v>11.9</v>
      </c>
      <c r="P60" s="28">
        <v>0.01</v>
      </c>
      <c r="Q60" s="28">
        <v>0.02</v>
      </c>
    </row>
    <row r="61" spans="1:17" ht="24" x14ac:dyDescent="0.2">
      <c r="A61" s="20">
        <v>25</v>
      </c>
      <c r="B61" s="24" t="s">
        <v>159</v>
      </c>
      <c r="C61" s="130" t="s">
        <v>266</v>
      </c>
      <c r="D61" s="25" t="s">
        <v>42</v>
      </c>
      <c r="E61" s="26">
        <v>2</v>
      </c>
      <c r="F61" s="27">
        <v>37560.04</v>
      </c>
      <c r="G61" s="28"/>
      <c r="H61" s="28"/>
      <c r="I61" s="28"/>
      <c r="J61" s="32">
        <v>75120</v>
      </c>
      <c r="K61" s="28"/>
      <c r="L61" s="28"/>
      <c r="M61" s="28"/>
      <c r="N61" s="28"/>
      <c r="O61" s="28"/>
      <c r="P61" s="28"/>
      <c r="Q61" s="28"/>
    </row>
    <row r="62" spans="1:17" ht="108" x14ac:dyDescent="0.2">
      <c r="A62" s="20">
        <v>26</v>
      </c>
      <c r="B62" s="24" t="s">
        <v>265</v>
      </c>
      <c r="C62" s="130" t="s">
        <v>264</v>
      </c>
      <c r="D62" s="25" t="s">
        <v>98</v>
      </c>
      <c r="E62" s="26">
        <v>8.4600000000000005E-3</v>
      </c>
      <c r="F62" s="27">
        <v>14444.22</v>
      </c>
      <c r="G62" s="28"/>
      <c r="H62" s="28"/>
      <c r="I62" s="28"/>
      <c r="J62" s="32">
        <v>122</v>
      </c>
      <c r="K62" s="28"/>
      <c r="L62" s="28"/>
      <c r="M62" s="28"/>
      <c r="N62" s="28"/>
      <c r="O62" s="28"/>
      <c r="P62" s="28"/>
      <c r="Q62" s="28"/>
    </row>
    <row r="63" spans="1:17" ht="108" x14ac:dyDescent="0.2">
      <c r="A63" s="20">
        <v>27</v>
      </c>
      <c r="B63" s="24" t="s">
        <v>263</v>
      </c>
      <c r="C63" s="130" t="s">
        <v>262</v>
      </c>
      <c r="D63" s="25" t="s">
        <v>98</v>
      </c>
      <c r="E63" s="26">
        <v>2.9499999999999999E-3</v>
      </c>
      <c r="F63" s="27">
        <v>19039.990000000002</v>
      </c>
      <c r="G63" s="28"/>
      <c r="H63" s="28"/>
      <c r="I63" s="28"/>
      <c r="J63" s="32">
        <v>56</v>
      </c>
      <c r="K63" s="28"/>
      <c r="L63" s="28"/>
      <c r="M63" s="28"/>
      <c r="N63" s="28"/>
      <c r="O63" s="28"/>
      <c r="P63" s="28"/>
      <c r="Q63" s="28"/>
    </row>
    <row r="64" spans="1:17" ht="108" x14ac:dyDescent="0.2">
      <c r="A64" s="20">
        <v>28</v>
      </c>
      <c r="B64" s="24" t="s">
        <v>261</v>
      </c>
      <c r="C64" s="130" t="s">
        <v>260</v>
      </c>
      <c r="D64" s="25" t="s">
        <v>124</v>
      </c>
      <c r="E64" s="26">
        <v>7.0000000000000007E-2</v>
      </c>
      <c r="F64" s="27">
        <v>4258.3999999999996</v>
      </c>
      <c r="G64" s="27">
        <v>1722.5</v>
      </c>
      <c r="H64" s="27">
        <v>2301.71</v>
      </c>
      <c r="I64" s="27">
        <v>19.940000000000001</v>
      </c>
      <c r="J64" s="32">
        <v>298</v>
      </c>
      <c r="K64" s="28">
        <v>121</v>
      </c>
      <c r="L64" s="28">
        <v>161</v>
      </c>
      <c r="M64" s="28">
        <v>1</v>
      </c>
      <c r="N64" s="28">
        <v>130</v>
      </c>
      <c r="O64" s="28">
        <v>9.1</v>
      </c>
      <c r="P64" s="28">
        <v>1.3</v>
      </c>
      <c r="Q64" s="28">
        <v>0.09</v>
      </c>
    </row>
    <row r="65" spans="1:17" ht="108" x14ac:dyDescent="0.2">
      <c r="A65" s="20">
        <v>29</v>
      </c>
      <c r="B65" s="24" t="s">
        <v>259</v>
      </c>
      <c r="C65" s="130" t="s">
        <v>258</v>
      </c>
      <c r="D65" s="25" t="s">
        <v>98</v>
      </c>
      <c r="E65" s="26">
        <v>1.2E-2</v>
      </c>
      <c r="F65" s="27">
        <v>7061.6</v>
      </c>
      <c r="G65" s="28"/>
      <c r="H65" s="28"/>
      <c r="I65" s="28"/>
      <c r="J65" s="32">
        <v>85</v>
      </c>
      <c r="K65" s="28"/>
      <c r="L65" s="28"/>
      <c r="M65" s="28"/>
      <c r="N65" s="28"/>
      <c r="O65" s="28"/>
      <c r="P65" s="28"/>
      <c r="Q65" s="28"/>
    </row>
    <row r="66" spans="1:17" ht="108" x14ac:dyDescent="0.2">
      <c r="A66" s="20">
        <v>30</v>
      </c>
      <c r="B66" s="24" t="s">
        <v>257</v>
      </c>
      <c r="C66" s="130" t="s">
        <v>256</v>
      </c>
      <c r="D66" s="25" t="s">
        <v>98</v>
      </c>
      <c r="E66" s="26">
        <v>5.8000000000000003E-2</v>
      </c>
      <c r="F66" s="27">
        <v>7493.82</v>
      </c>
      <c r="G66" s="28"/>
      <c r="H66" s="28"/>
      <c r="I66" s="28"/>
      <c r="J66" s="32">
        <v>435</v>
      </c>
      <c r="K66" s="28"/>
      <c r="L66" s="28"/>
      <c r="M66" s="28"/>
      <c r="N66" s="28"/>
      <c r="O66" s="28"/>
      <c r="P66" s="28"/>
      <c r="Q66" s="28"/>
    </row>
    <row r="67" spans="1:17" ht="108" x14ac:dyDescent="0.2">
      <c r="A67" s="20">
        <v>31</v>
      </c>
      <c r="B67" s="24" t="s">
        <v>255</v>
      </c>
      <c r="C67" s="130" t="s">
        <v>254</v>
      </c>
      <c r="D67" s="25" t="s">
        <v>98</v>
      </c>
      <c r="E67" s="26">
        <v>5.9999999999999995E-4</v>
      </c>
      <c r="F67" s="27">
        <v>25704</v>
      </c>
      <c r="G67" s="28"/>
      <c r="H67" s="28"/>
      <c r="I67" s="28"/>
      <c r="J67" s="32">
        <v>15</v>
      </c>
      <c r="K67" s="28"/>
      <c r="L67" s="28"/>
      <c r="M67" s="28"/>
      <c r="N67" s="28"/>
      <c r="O67" s="28"/>
      <c r="P67" s="28"/>
      <c r="Q67" s="28"/>
    </row>
    <row r="68" spans="1:17" ht="108" x14ac:dyDescent="0.2">
      <c r="A68" s="20">
        <v>32</v>
      </c>
      <c r="B68" s="24" t="s">
        <v>253</v>
      </c>
      <c r="C68" s="130" t="s">
        <v>252</v>
      </c>
      <c r="D68" s="25" t="s">
        <v>216</v>
      </c>
      <c r="E68" s="26">
        <v>1.44</v>
      </c>
      <c r="F68" s="27">
        <v>574.33000000000004</v>
      </c>
      <c r="G68" s="27">
        <v>79.95</v>
      </c>
      <c r="H68" s="27">
        <v>11.24</v>
      </c>
      <c r="I68" s="27">
        <v>0.16</v>
      </c>
      <c r="J68" s="32">
        <v>827</v>
      </c>
      <c r="K68" s="28">
        <v>115</v>
      </c>
      <c r="L68" s="28">
        <v>16</v>
      </c>
      <c r="M68" s="28"/>
      <c r="N68" s="28">
        <v>5.33</v>
      </c>
      <c r="O68" s="28">
        <v>7.68</v>
      </c>
      <c r="P68" s="28">
        <v>0.01</v>
      </c>
      <c r="Q68" s="28">
        <v>0.01</v>
      </c>
    </row>
    <row r="69" spans="1:17" ht="108" x14ac:dyDescent="0.2">
      <c r="A69" s="20">
        <v>33</v>
      </c>
      <c r="B69" s="24" t="s">
        <v>218</v>
      </c>
      <c r="C69" s="130" t="s">
        <v>251</v>
      </c>
      <c r="D69" s="25" t="s">
        <v>216</v>
      </c>
      <c r="E69" s="26">
        <v>1.44</v>
      </c>
      <c r="F69" s="27">
        <v>1628.28</v>
      </c>
      <c r="G69" s="27">
        <v>94.71</v>
      </c>
      <c r="H69" s="27">
        <v>23.31</v>
      </c>
      <c r="I69" s="27">
        <v>0.48</v>
      </c>
      <c r="J69" s="32">
        <v>2345</v>
      </c>
      <c r="K69" s="28">
        <v>136</v>
      </c>
      <c r="L69" s="28">
        <v>34</v>
      </c>
      <c r="M69" s="28">
        <v>1</v>
      </c>
      <c r="N69" s="28">
        <v>7.41</v>
      </c>
      <c r="O69" s="28">
        <v>10.67</v>
      </c>
      <c r="P69" s="28">
        <v>0.03</v>
      </c>
      <c r="Q69" s="28">
        <v>0.04</v>
      </c>
    </row>
    <row r="70" spans="1:17" x14ac:dyDescent="0.2">
      <c r="A70" s="151" t="s">
        <v>250</v>
      </c>
      <c r="B70" s="152"/>
      <c r="C70" s="152"/>
      <c r="D70" s="152"/>
      <c r="E70" s="152"/>
      <c r="F70" s="152"/>
      <c r="G70" s="152"/>
      <c r="H70" s="152"/>
      <c r="I70" s="152"/>
      <c r="J70" s="34">
        <v>81364</v>
      </c>
      <c r="K70" s="28"/>
      <c r="L70" s="28"/>
      <c r="M70" s="28"/>
      <c r="N70" s="28"/>
      <c r="O70" s="29">
        <v>47.22</v>
      </c>
      <c r="P70" s="28"/>
      <c r="Q70" s="29">
        <v>0.19</v>
      </c>
    </row>
    <row r="71" spans="1:17" x14ac:dyDescent="0.2">
      <c r="A71" s="156" t="s">
        <v>123</v>
      </c>
      <c r="B71" s="157"/>
      <c r="C71" s="157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</row>
    <row r="72" spans="1:17" x14ac:dyDescent="0.2">
      <c r="A72" s="155" t="s">
        <v>45</v>
      </c>
      <c r="B72" s="152"/>
      <c r="C72" s="152"/>
      <c r="D72" s="152"/>
      <c r="E72" s="152"/>
      <c r="F72" s="152"/>
      <c r="G72" s="152"/>
      <c r="H72" s="152"/>
      <c r="I72" s="152"/>
      <c r="J72" s="33">
        <v>158951</v>
      </c>
      <c r="K72" s="27">
        <v>9407</v>
      </c>
      <c r="L72" s="27">
        <v>6792</v>
      </c>
      <c r="M72" s="27">
        <v>198</v>
      </c>
      <c r="N72" s="28"/>
      <c r="O72" s="27">
        <v>692.09</v>
      </c>
      <c r="P72" s="28"/>
      <c r="Q72" s="27">
        <v>12.05</v>
      </c>
    </row>
    <row r="73" spans="1:17" x14ac:dyDescent="0.2">
      <c r="A73" s="155" t="s">
        <v>102</v>
      </c>
      <c r="B73" s="152"/>
      <c r="C73" s="152"/>
      <c r="D73" s="152"/>
      <c r="E73" s="152"/>
      <c r="F73" s="152"/>
      <c r="G73" s="152"/>
      <c r="H73" s="152"/>
      <c r="I73" s="152"/>
      <c r="J73" s="33">
        <v>162190</v>
      </c>
      <c r="K73" s="27">
        <v>11288</v>
      </c>
      <c r="L73" s="27">
        <v>8150</v>
      </c>
      <c r="M73" s="27">
        <v>237</v>
      </c>
      <c r="N73" s="28"/>
      <c r="O73" s="27">
        <v>830.51</v>
      </c>
      <c r="P73" s="28"/>
      <c r="Q73" s="27">
        <v>14.46</v>
      </c>
    </row>
    <row r="74" spans="1:17" x14ac:dyDescent="0.2">
      <c r="A74" s="155" t="s">
        <v>101</v>
      </c>
      <c r="B74" s="152"/>
      <c r="C74" s="152"/>
      <c r="D74" s="152"/>
      <c r="E74" s="152"/>
      <c r="F74" s="152"/>
      <c r="G74" s="152"/>
      <c r="H74" s="152"/>
      <c r="I74" s="152"/>
      <c r="J74" s="32"/>
      <c r="K74" s="28"/>
      <c r="L74" s="28"/>
      <c r="M74" s="28"/>
      <c r="N74" s="28"/>
      <c r="O74" s="28"/>
      <c r="P74" s="28"/>
      <c r="Q74" s="28"/>
    </row>
    <row r="75" spans="1:17" ht="51.95" customHeight="1" x14ac:dyDescent="0.2">
      <c r="A75" s="155" t="s">
        <v>249</v>
      </c>
      <c r="B75" s="152"/>
      <c r="C75" s="152"/>
      <c r="D75" s="152"/>
      <c r="E75" s="152"/>
      <c r="F75" s="152"/>
      <c r="G75" s="152"/>
      <c r="H75" s="152"/>
      <c r="I75" s="152"/>
      <c r="J75" s="33">
        <v>3239</v>
      </c>
      <c r="K75" s="27">
        <v>1881</v>
      </c>
      <c r="L75" s="27">
        <v>1358</v>
      </c>
      <c r="M75" s="27">
        <v>40</v>
      </c>
      <c r="N75" s="28"/>
      <c r="O75" s="27">
        <v>138.41800000000001</v>
      </c>
      <c r="P75" s="28"/>
      <c r="Q75" s="27">
        <v>2.41</v>
      </c>
    </row>
    <row r="76" spans="1:17" x14ac:dyDescent="0.2">
      <c r="A76" s="155" t="s">
        <v>46</v>
      </c>
      <c r="B76" s="152"/>
      <c r="C76" s="152"/>
      <c r="D76" s="152"/>
      <c r="E76" s="152"/>
      <c r="F76" s="152"/>
      <c r="G76" s="152"/>
      <c r="H76" s="152"/>
      <c r="I76" s="152"/>
      <c r="J76" s="33">
        <v>10875</v>
      </c>
      <c r="K76" s="28"/>
      <c r="L76" s="28"/>
      <c r="M76" s="28"/>
      <c r="N76" s="28"/>
      <c r="O76" s="28"/>
      <c r="P76" s="28"/>
      <c r="Q76" s="28"/>
    </row>
    <row r="77" spans="1:17" x14ac:dyDescent="0.2">
      <c r="A77" s="155" t="s">
        <v>101</v>
      </c>
      <c r="B77" s="152"/>
      <c r="C77" s="152"/>
      <c r="D77" s="152"/>
      <c r="E77" s="152"/>
      <c r="F77" s="152"/>
      <c r="G77" s="152"/>
      <c r="H77" s="152"/>
      <c r="I77" s="152"/>
      <c r="J77" s="32"/>
      <c r="K77" s="28"/>
      <c r="L77" s="28"/>
      <c r="M77" s="28"/>
      <c r="N77" s="28"/>
      <c r="O77" s="28"/>
      <c r="P77" s="28"/>
      <c r="Q77" s="28"/>
    </row>
    <row r="78" spans="1:17" x14ac:dyDescent="0.2">
      <c r="A78" s="155" t="s">
        <v>248</v>
      </c>
      <c r="B78" s="152"/>
      <c r="C78" s="152"/>
      <c r="D78" s="152"/>
      <c r="E78" s="152"/>
      <c r="F78" s="152"/>
      <c r="G78" s="152"/>
      <c r="H78" s="152"/>
      <c r="I78" s="152"/>
      <c r="J78" s="33">
        <v>2068</v>
      </c>
      <c r="K78" s="28"/>
      <c r="L78" s="28"/>
      <c r="M78" s="28"/>
      <c r="N78" s="28"/>
      <c r="O78" s="28"/>
      <c r="P78" s="28"/>
      <c r="Q78" s="28"/>
    </row>
    <row r="79" spans="1:17" x14ac:dyDescent="0.2">
      <c r="A79" s="155" t="s">
        <v>247</v>
      </c>
      <c r="B79" s="152"/>
      <c r="C79" s="152"/>
      <c r="D79" s="152"/>
      <c r="E79" s="152"/>
      <c r="F79" s="152"/>
      <c r="G79" s="152"/>
      <c r="H79" s="152"/>
      <c r="I79" s="152"/>
      <c r="J79" s="33">
        <v>272</v>
      </c>
      <c r="K79" s="28"/>
      <c r="L79" s="28"/>
      <c r="M79" s="28"/>
      <c r="N79" s="28"/>
      <c r="O79" s="28"/>
      <c r="P79" s="28"/>
      <c r="Q79" s="28"/>
    </row>
    <row r="80" spans="1:17" x14ac:dyDescent="0.2">
      <c r="A80" s="155" t="s">
        <v>246</v>
      </c>
      <c r="B80" s="152"/>
      <c r="C80" s="152"/>
      <c r="D80" s="152"/>
      <c r="E80" s="152"/>
      <c r="F80" s="152"/>
      <c r="G80" s="152"/>
      <c r="H80" s="152"/>
      <c r="I80" s="152"/>
      <c r="J80" s="33">
        <v>8310</v>
      </c>
      <c r="K80" s="28"/>
      <c r="L80" s="28"/>
      <c r="M80" s="28"/>
      <c r="N80" s="28"/>
      <c r="O80" s="28"/>
      <c r="P80" s="28"/>
      <c r="Q80" s="28"/>
    </row>
    <row r="81" spans="1:17" x14ac:dyDescent="0.2">
      <c r="A81" s="155" t="s">
        <v>245</v>
      </c>
      <c r="B81" s="152"/>
      <c r="C81" s="152"/>
      <c r="D81" s="152"/>
      <c r="E81" s="152"/>
      <c r="F81" s="152"/>
      <c r="G81" s="152"/>
      <c r="H81" s="152"/>
      <c r="I81" s="152"/>
      <c r="J81" s="33">
        <v>225</v>
      </c>
      <c r="K81" s="28"/>
      <c r="L81" s="28"/>
      <c r="M81" s="28"/>
      <c r="N81" s="28"/>
      <c r="O81" s="28"/>
      <c r="P81" s="28"/>
      <c r="Q81" s="28"/>
    </row>
    <row r="82" spans="1:17" x14ac:dyDescent="0.2">
      <c r="A82" s="155" t="s">
        <v>47</v>
      </c>
      <c r="B82" s="152"/>
      <c r="C82" s="152"/>
      <c r="D82" s="152"/>
      <c r="E82" s="152"/>
      <c r="F82" s="152"/>
      <c r="G82" s="152"/>
      <c r="H82" s="152"/>
      <c r="I82" s="152"/>
      <c r="J82" s="33">
        <v>7546</v>
      </c>
      <c r="K82" s="28"/>
      <c r="L82" s="28"/>
      <c r="M82" s="28"/>
      <c r="N82" s="28"/>
      <c r="O82" s="28"/>
      <c r="P82" s="28"/>
      <c r="Q82" s="28"/>
    </row>
    <row r="83" spans="1:17" x14ac:dyDescent="0.2">
      <c r="A83" s="155" t="s">
        <v>101</v>
      </c>
      <c r="B83" s="152"/>
      <c r="C83" s="152"/>
      <c r="D83" s="152"/>
      <c r="E83" s="152"/>
      <c r="F83" s="152"/>
      <c r="G83" s="152"/>
      <c r="H83" s="152"/>
      <c r="I83" s="152"/>
      <c r="J83" s="32"/>
      <c r="K83" s="28"/>
      <c r="L83" s="28"/>
      <c r="M83" s="28"/>
      <c r="N83" s="28"/>
      <c r="O83" s="28"/>
      <c r="P83" s="28"/>
      <c r="Q83" s="28"/>
    </row>
    <row r="84" spans="1:17" x14ac:dyDescent="0.2">
      <c r="A84" s="155" t="s">
        <v>244</v>
      </c>
      <c r="B84" s="152"/>
      <c r="C84" s="152"/>
      <c r="D84" s="152"/>
      <c r="E84" s="152"/>
      <c r="F84" s="152"/>
      <c r="G84" s="152"/>
      <c r="H84" s="152"/>
      <c r="I84" s="152"/>
      <c r="J84" s="33">
        <v>1253</v>
      </c>
      <c r="K84" s="28"/>
      <c r="L84" s="28"/>
      <c r="M84" s="28"/>
      <c r="N84" s="28"/>
      <c r="O84" s="28"/>
      <c r="P84" s="28"/>
      <c r="Q84" s="28"/>
    </row>
    <row r="85" spans="1:17" x14ac:dyDescent="0.2">
      <c r="A85" s="155" t="s">
        <v>243</v>
      </c>
      <c r="B85" s="152"/>
      <c r="C85" s="152"/>
      <c r="D85" s="152"/>
      <c r="E85" s="152"/>
      <c r="F85" s="152"/>
      <c r="G85" s="152"/>
      <c r="H85" s="152"/>
      <c r="I85" s="152"/>
      <c r="J85" s="33">
        <v>211</v>
      </c>
      <c r="K85" s="28"/>
      <c r="L85" s="28"/>
      <c r="M85" s="28"/>
      <c r="N85" s="28"/>
      <c r="O85" s="28"/>
      <c r="P85" s="28"/>
      <c r="Q85" s="28"/>
    </row>
    <row r="86" spans="1:17" x14ac:dyDescent="0.2">
      <c r="A86" s="155" t="s">
        <v>242</v>
      </c>
      <c r="B86" s="152"/>
      <c r="C86" s="152"/>
      <c r="D86" s="152"/>
      <c r="E86" s="152"/>
      <c r="F86" s="152"/>
      <c r="G86" s="152"/>
      <c r="H86" s="152"/>
      <c r="I86" s="152"/>
      <c r="J86" s="33">
        <v>5936</v>
      </c>
      <c r="K86" s="28"/>
      <c r="L86" s="28"/>
      <c r="M86" s="28"/>
      <c r="N86" s="28"/>
      <c r="O86" s="28"/>
      <c r="P86" s="28"/>
      <c r="Q86" s="28"/>
    </row>
    <row r="87" spans="1:17" x14ac:dyDescent="0.2">
      <c r="A87" s="155" t="s">
        <v>241</v>
      </c>
      <c r="B87" s="152"/>
      <c r="C87" s="152"/>
      <c r="D87" s="152"/>
      <c r="E87" s="152"/>
      <c r="F87" s="152"/>
      <c r="G87" s="152"/>
      <c r="H87" s="152"/>
      <c r="I87" s="152"/>
      <c r="J87" s="33">
        <v>146</v>
      </c>
      <c r="K87" s="28"/>
      <c r="L87" s="28"/>
      <c r="M87" s="28"/>
      <c r="N87" s="28"/>
      <c r="O87" s="28"/>
      <c r="P87" s="28"/>
      <c r="Q87" s="28"/>
    </row>
    <row r="88" spans="1:17" x14ac:dyDescent="0.2">
      <c r="A88" s="151" t="s">
        <v>48</v>
      </c>
      <c r="B88" s="152"/>
      <c r="C88" s="152"/>
      <c r="D88" s="152"/>
      <c r="E88" s="152"/>
      <c r="F88" s="152"/>
      <c r="G88" s="152"/>
      <c r="H88" s="152"/>
      <c r="I88" s="152"/>
      <c r="J88" s="32"/>
      <c r="K88" s="28"/>
      <c r="L88" s="28"/>
      <c r="M88" s="28"/>
      <c r="N88" s="28"/>
      <c r="O88" s="28"/>
      <c r="P88" s="28"/>
      <c r="Q88" s="28"/>
    </row>
    <row r="89" spans="1:17" x14ac:dyDescent="0.2">
      <c r="A89" s="155" t="s">
        <v>49</v>
      </c>
      <c r="B89" s="152"/>
      <c r="C89" s="152"/>
      <c r="D89" s="152"/>
      <c r="E89" s="152"/>
      <c r="F89" s="152"/>
      <c r="G89" s="152"/>
      <c r="H89" s="152"/>
      <c r="I89" s="152"/>
      <c r="J89" s="33">
        <v>161576</v>
      </c>
      <c r="K89" s="28"/>
      <c r="L89" s="28"/>
      <c r="M89" s="28"/>
      <c r="N89" s="28"/>
      <c r="O89" s="27">
        <v>598.36</v>
      </c>
      <c r="P89" s="28"/>
      <c r="Q89" s="27">
        <v>10.52</v>
      </c>
    </row>
    <row r="90" spans="1:17" x14ac:dyDescent="0.2">
      <c r="A90" s="155" t="s">
        <v>50</v>
      </c>
      <c r="B90" s="152"/>
      <c r="C90" s="152"/>
      <c r="D90" s="152"/>
      <c r="E90" s="152"/>
      <c r="F90" s="152"/>
      <c r="G90" s="152"/>
      <c r="H90" s="152"/>
      <c r="I90" s="152"/>
      <c r="J90" s="33">
        <v>19035</v>
      </c>
      <c r="K90" s="28"/>
      <c r="L90" s="28"/>
      <c r="M90" s="28"/>
      <c r="N90" s="28"/>
      <c r="O90" s="27">
        <v>232.15</v>
      </c>
      <c r="P90" s="28"/>
      <c r="Q90" s="27">
        <v>3.94</v>
      </c>
    </row>
    <row r="91" spans="1:17" x14ac:dyDescent="0.2">
      <c r="A91" s="155" t="s">
        <v>51</v>
      </c>
      <c r="B91" s="152"/>
      <c r="C91" s="152"/>
      <c r="D91" s="152"/>
      <c r="E91" s="152"/>
      <c r="F91" s="152"/>
      <c r="G91" s="152"/>
      <c r="H91" s="152"/>
      <c r="I91" s="152"/>
      <c r="J91" s="33">
        <v>180611</v>
      </c>
      <c r="K91" s="28"/>
      <c r="L91" s="28"/>
      <c r="M91" s="28"/>
      <c r="N91" s="28"/>
      <c r="O91" s="27">
        <v>830.51</v>
      </c>
      <c r="P91" s="28"/>
      <c r="Q91" s="27">
        <v>14.46</v>
      </c>
    </row>
    <row r="92" spans="1:17" x14ac:dyDescent="0.2">
      <c r="A92" s="155" t="s">
        <v>52</v>
      </c>
      <c r="B92" s="152"/>
      <c r="C92" s="152"/>
      <c r="D92" s="152"/>
      <c r="E92" s="152"/>
      <c r="F92" s="152"/>
      <c r="G92" s="152"/>
      <c r="H92" s="152"/>
      <c r="I92" s="152"/>
      <c r="J92" s="32"/>
      <c r="K92" s="28"/>
      <c r="L92" s="28"/>
      <c r="M92" s="28"/>
      <c r="N92" s="28"/>
      <c r="O92" s="28"/>
      <c r="P92" s="28"/>
      <c r="Q92" s="28"/>
    </row>
    <row r="93" spans="1:17" x14ac:dyDescent="0.2">
      <c r="A93" s="155" t="s">
        <v>53</v>
      </c>
      <c r="B93" s="152"/>
      <c r="C93" s="152"/>
      <c r="D93" s="152"/>
      <c r="E93" s="152"/>
      <c r="F93" s="152"/>
      <c r="G93" s="152"/>
      <c r="H93" s="152"/>
      <c r="I93" s="152"/>
      <c r="J93" s="33">
        <v>67632</v>
      </c>
      <c r="K93" s="28"/>
      <c r="L93" s="28"/>
      <c r="M93" s="28"/>
      <c r="N93" s="28"/>
      <c r="O93" s="28"/>
      <c r="P93" s="28"/>
      <c r="Q93" s="28"/>
    </row>
    <row r="94" spans="1:17" x14ac:dyDescent="0.2">
      <c r="A94" s="155" t="s">
        <v>54</v>
      </c>
      <c r="B94" s="152"/>
      <c r="C94" s="152"/>
      <c r="D94" s="152"/>
      <c r="E94" s="152"/>
      <c r="F94" s="152"/>
      <c r="G94" s="152"/>
      <c r="H94" s="152"/>
      <c r="I94" s="152"/>
      <c r="J94" s="33">
        <v>8150</v>
      </c>
      <c r="K94" s="28"/>
      <c r="L94" s="28"/>
      <c r="M94" s="28"/>
      <c r="N94" s="28"/>
      <c r="O94" s="28"/>
      <c r="P94" s="28"/>
      <c r="Q94" s="28"/>
    </row>
    <row r="95" spans="1:17" x14ac:dyDescent="0.2">
      <c r="A95" s="155" t="s">
        <v>55</v>
      </c>
      <c r="B95" s="152"/>
      <c r="C95" s="152"/>
      <c r="D95" s="152"/>
      <c r="E95" s="152"/>
      <c r="F95" s="152"/>
      <c r="G95" s="152"/>
      <c r="H95" s="152"/>
      <c r="I95" s="152"/>
      <c r="J95" s="33">
        <v>11525</v>
      </c>
      <c r="K95" s="28"/>
      <c r="L95" s="28"/>
      <c r="M95" s="28"/>
      <c r="N95" s="28"/>
      <c r="O95" s="28"/>
      <c r="P95" s="28"/>
      <c r="Q95" s="28"/>
    </row>
    <row r="96" spans="1:17" x14ac:dyDescent="0.2">
      <c r="A96" s="155" t="s">
        <v>56</v>
      </c>
      <c r="B96" s="152"/>
      <c r="C96" s="152"/>
      <c r="D96" s="152"/>
      <c r="E96" s="152"/>
      <c r="F96" s="152"/>
      <c r="G96" s="152"/>
      <c r="H96" s="152"/>
      <c r="I96" s="152"/>
      <c r="J96" s="33">
        <v>10875</v>
      </c>
      <c r="K96" s="28"/>
      <c r="L96" s="28"/>
      <c r="M96" s="28"/>
      <c r="N96" s="28"/>
      <c r="O96" s="28"/>
      <c r="P96" s="28"/>
      <c r="Q96" s="28"/>
    </row>
    <row r="97" spans="1:17" x14ac:dyDescent="0.2">
      <c r="A97" s="155" t="s">
        <v>57</v>
      </c>
      <c r="B97" s="152"/>
      <c r="C97" s="152"/>
      <c r="D97" s="152"/>
      <c r="E97" s="152"/>
      <c r="F97" s="152"/>
      <c r="G97" s="152"/>
      <c r="H97" s="152"/>
      <c r="I97" s="152"/>
      <c r="J97" s="33">
        <v>7546</v>
      </c>
      <c r="K97" s="28"/>
      <c r="L97" s="28"/>
      <c r="M97" s="28"/>
      <c r="N97" s="28"/>
      <c r="O97" s="28"/>
      <c r="P97" s="28"/>
      <c r="Q97" s="28"/>
    </row>
    <row r="98" spans="1:17" x14ac:dyDescent="0.2">
      <c r="A98" s="151" t="s">
        <v>58</v>
      </c>
      <c r="B98" s="152"/>
      <c r="C98" s="152"/>
      <c r="D98" s="152"/>
      <c r="E98" s="152"/>
      <c r="F98" s="152"/>
      <c r="G98" s="152"/>
      <c r="H98" s="152"/>
      <c r="I98" s="152"/>
      <c r="J98" s="34">
        <v>180611</v>
      </c>
      <c r="K98" s="28"/>
      <c r="L98" s="28"/>
      <c r="M98" s="28"/>
      <c r="N98" s="28"/>
      <c r="O98" s="29">
        <v>830.51</v>
      </c>
      <c r="P98" s="28"/>
      <c r="Q98" s="29">
        <v>14.46</v>
      </c>
    </row>
    <row r="99" spans="1:17" x14ac:dyDescent="0.2">
      <c r="F99" s="22"/>
      <c r="G99" s="22"/>
      <c r="H99" s="22"/>
      <c r="I99" s="22"/>
      <c r="J99" s="35"/>
      <c r="K99" s="22"/>
      <c r="L99" s="22"/>
      <c r="M99" s="22"/>
      <c r="N99" s="22"/>
      <c r="O99" s="22"/>
      <c r="P99" s="22"/>
      <c r="Q99" s="22"/>
    </row>
    <row r="100" spans="1:17" x14ac:dyDescent="0.2">
      <c r="F100" s="22"/>
      <c r="G100" s="22"/>
      <c r="H100" s="22"/>
      <c r="I100" s="22"/>
      <c r="J100" s="35"/>
      <c r="K100" s="22"/>
      <c r="L100" s="22"/>
      <c r="M100" s="22"/>
      <c r="N100" s="22"/>
      <c r="O100" s="22"/>
      <c r="P100" s="22"/>
      <c r="Q100" s="22"/>
    </row>
    <row r="101" spans="1:17" x14ac:dyDescent="0.2">
      <c r="F101" s="22"/>
      <c r="G101" s="22"/>
      <c r="H101" s="22"/>
      <c r="I101" s="22"/>
      <c r="J101" s="35"/>
      <c r="K101" s="22"/>
      <c r="L101" s="22"/>
      <c r="M101" s="22"/>
      <c r="N101" s="22"/>
      <c r="O101" s="22"/>
      <c r="P101" s="22"/>
      <c r="Q101" s="22"/>
    </row>
  </sheetData>
  <mergeCells count="58">
    <mergeCell ref="C24:C26"/>
    <mergeCell ref="D24:D26"/>
    <mergeCell ref="E24:E26"/>
    <mergeCell ref="B24:B26"/>
    <mergeCell ref="A28:Q28"/>
    <mergeCell ref="A34:I34"/>
    <mergeCell ref="A35:Q35"/>
    <mergeCell ref="A41:I41"/>
    <mergeCell ref="Q24:Q26"/>
    <mergeCell ref="J25:J26"/>
    <mergeCell ref="K25:M25"/>
    <mergeCell ref="J24:M24"/>
    <mergeCell ref="P24:P26"/>
    <mergeCell ref="F25:F26"/>
    <mergeCell ref="F24:I24"/>
    <mergeCell ref="G25:I25"/>
    <mergeCell ref="O24:O26"/>
    <mergeCell ref="N24:N26"/>
    <mergeCell ref="A24:A26"/>
    <mergeCell ref="A71:Q71"/>
    <mergeCell ref="A72:I72"/>
    <mergeCell ref="A42:Q42"/>
    <mergeCell ref="A50:I50"/>
    <mergeCell ref="A51:Q51"/>
    <mergeCell ref="A58:I58"/>
    <mergeCell ref="A59:Q59"/>
    <mergeCell ref="A70:I70"/>
    <mergeCell ref="A77:I77"/>
    <mergeCell ref="A78:I78"/>
    <mergeCell ref="A79:I79"/>
    <mergeCell ref="A80:I80"/>
    <mergeCell ref="A73:I73"/>
    <mergeCell ref="A74:I74"/>
    <mergeCell ref="A75:I75"/>
    <mergeCell ref="A76:I76"/>
    <mergeCell ref="A86:I86"/>
    <mergeCell ref="A87:I87"/>
    <mergeCell ref="A88:I88"/>
    <mergeCell ref="A81:I81"/>
    <mergeCell ref="A82:I82"/>
    <mergeCell ref="A83:I83"/>
    <mergeCell ref="A84:I84"/>
    <mergeCell ref="A97:I97"/>
    <mergeCell ref="A98:I98"/>
    <mergeCell ref="J16:K16"/>
    <mergeCell ref="J19:K19"/>
    <mergeCell ref="J20:K20"/>
    <mergeCell ref="J18:K18"/>
    <mergeCell ref="J17:K17"/>
    <mergeCell ref="A93:I93"/>
    <mergeCell ref="A94:I94"/>
    <mergeCell ref="A95:I95"/>
    <mergeCell ref="A96:I96"/>
    <mergeCell ref="A89:I89"/>
    <mergeCell ref="A90:I90"/>
    <mergeCell ref="A91:I91"/>
    <mergeCell ref="A92:I92"/>
    <mergeCell ref="A85:I85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6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125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460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204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317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472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316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62</v>
      </c>
      <c r="E16" s="4"/>
      <c r="F16" s="5"/>
      <c r="G16" s="5"/>
      <c r="H16" s="5"/>
      <c r="I16" s="16"/>
      <c r="J16" s="153" t="s">
        <v>315</v>
      </c>
      <c r="K16" s="154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6" t="s">
        <v>64</v>
      </c>
      <c r="E17" s="4"/>
      <c r="F17" s="5"/>
      <c r="G17" s="5"/>
      <c r="H17" s="5"/>
      <c r="I17" s="16"/>
      <c r="J17" s="153" t="s">
        <v>314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63</v>
      </c>
      <c r="E18" s="4"/>
      <c r="F18" s="5"/>
      <c r="G18" s="5"/>
      <c r="H18" s="5"/>
      <c r="I18" s="16"/>
      <c r="J18" s="153" t="s">
        <v>313</v>
      </c>
      <c r="K18" s="154"/>
      <c r="L18" s="10" t="s">
        <v>59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6" t="s">
        <v>96</v>
      </c>
      <c r="E19" s="4"/>
      <c r="F19" s="5"/>
      <c r="G19" s="5"/>
      <c r="H19" s="5"/>
      <c r="I19" s="16"/>
      <c r="J19" s="153" t="s">
        <v>312</v>
      </c>
      <c r="K19" s="154"/>
      <c r="L19" s="10" t="s">
        <v>59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6" t="s">
        <v>60</v>
      </c>
      <c r="E20" s="4"/>
      <c r="F20" s="5"/>
      <c r="G20" s="5"/>
      <c r="H20" s="5"/>
      <c r="I20" s="16"/>
      <c r="J20" s="153" t="s">
        <v>311</v>
      </c>
      <c r="K20" s="154"/>
      <c r="L20" s="10" t="s">
        <v>61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32" t="s">
        <v>199</v>
      </c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0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59" t="s">
        <v>24</v>
      </c>
      <c r="B24" s="164" t="s">
        <v>198</v>
      </c>
      <c r="C24" s="159" t="s">
        <v>25</v>
      </c>
      <c r="D24" s="159" t="s">
        <v>26</v>
      </c>
      <c r="E24" s="159" t="s">
        <v>27</v>
      </c>
      <c r="F24" s="159" t="s">
        <v>37</v>
      </c>
      <c r="G24" s="162"/>
      <c r="H24" s="162"/>
      <c r="I24" s="162"/>
      <c r="J24" s="159" t="s">
        <v>38</v>
      </c>
      <c r="K24" s="162"/>
      <c r="L24" s="162"/>
      <c r="M24" s="162"/>
      <c r="N24" s="159" t="s">
        <v>32</v>
      </c>
      <c r="O24" s="159" t="s">
        <v>33</v>
      </c>
      <c r="P24" s="159" t="s">
        <v>95</v>
      </c>
      <c r="Q24" s="159" t="s">
        <v>94</v>
      </c>
    </row>
    <row r="25" spans="1:17" ht="15.75" customHeight="1" x14ac:dyDescent="0.2">
      <c r="A25" s="162"/>
      <c r="B25" s="165"/>
      <c r="C25" s="163"/>
      <c r="D25" s="159"/>
      <c r="E25" s="162"/>
      <c r="F25" s="159" t="s">
        <v>28</v>
      </c>
      <c r="G25" s="159" t="s">
        <v>30</v>
      </c>
      <c r="H25" s="162"/>
      <c r="I25" s="162"/>
      <c r="J25" s="160" t="s">
        <v>28</v>
      </c>
      <c r="K25" s="159" t="s">
        <v>30</v>
      </c>
      <c r="L25" s="162"/>
      <c r="M25" s="162"/>
      <c r="N25" s="159"/>
      <c r="O25" s="159"/>
      <c r="P25" s="159"/>
      <c r="Q25" s="159"/>
    </row>
    <row r="26" spans="1:17" ht="15.75" customHeight="1" x14ac:dyDescent="0.2">
      <c r="A26" s="162"/>
      <c r="B26" s="165"/>
      <c r="C26" s="163"/>
      <c r="D26" s="159"/>
      <c r="E26" s="162"/>
      <c r="F26" s="162"/>
      <c r="G26" s="126" t="s">
        <v>29</v>
      </c>
      <c r="H26" s="126" t="s">
        <v>34</v>
      </c>
      <c r="I26" s="126" t="s">
        <v>31</v>
      </c>
      <c r="J26" s="161"/>
      <c r="K26" s="126" t="s">
        <v>29</v>
      </c>
      <c r="L26" s="126" t="s">
        <v>34</v>
      </c>
      <c r="M26" s="126" t="s">
        <v>31</v>
      </c>
      <c r="N26" s="159"/>
      <c r="O26" s="159"/>
      <c r="P26" s="159"/>
      <c r="Q26" s="159"/>
    </row>
    <row r="27" spans="1:17" x14ac:dyDescent="0.2">
      <c r="A27" s="20">
        <v>1</v>
      </c>
      <c r="B27" s="129">
        <v>2</v>
      </c>
      <c r="C27" s="126">
        <v>3</v>
      </c>
      <c r="D27" s="126">
        <v>4</v>
      </c>
      <c r="E27" s="20">
        <v>5</v>
      </c>
      <c r="F27" s="127">
        <v>6</v>
      </c>
      <c r="G27" s="127">
        <v>7</v>
      </c>
      <c r="H27" s="127">
        <v>8</v>
      </c>
      <c r="I27" s="127">
        <v>9</v>
      </c>
      <c r="J27" s="128">
        <v>10</v>
      </c>
      <c r="K27" s="127">
        <v>11</v>
      </c>
      <c r="L27" s="127">
        <v>12</v>
      </c>
      <c r="M27" s="127">
        <v>13</v>
      </c>
      <c r="N27" s="127">
        <v>14</v>
      </c>
      <c r="O27" s="127">
        <v>15</v>
      </c>
      <c r="P27" s="127">
        <v>16</v>
      </c>
      <c r="Q27" s="127">
        <v>17</v>
      </c>
    </row>
    <row r="28" spans="1:17" ht="19.149999999999999" customHeight="1" x14ac:dyDescent="0.2">
      <c r="A28" s="158" t="s">
        <v>197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ht="108" x14ac:dyDescent="0.2">
      <c r="A29" s="20">
        <v>1</v>
      </c>
      <c r="B29" s="24" t="s">
        <v>310</v>
      </c>
      <c r="C29" s="130" t="s">
        <v>309</v>
      </c>
      <c r="D29" s="25" t="s">
        <v>40</v>
      </c>
      <c r="E29" s="26">
        <v>2</v>
      </c>
      <c r="F29" s="27">
        <v>8945.39</v>
      </c>
      <c r="G29" s="27">
        <v>3657</v>
      </c>
      <c r="H29" s="27">
        <v>3933.35</v>
      </c>
      <c r="I29" s="27">
        <v>466.9</v>
      </c>
      <c r="J29" s="32">
        <v>17891</v>
      </c>
      <c r="K29" s="28">
        <v>7314</v>
      </c>
      <c r="L29" s="28">
        <v>7867</v>
      </c>
      <c r="M29" s="28">
        <v>934</v>
      </c>
      <c r="N29" s="28">
        <v>276</v>
      </c>
      <c r="O29" s="28">
        <v>552</v>
      </c>
      <c r="P29" s="28">
        <v>24.89</v>
      </c>
      <c r="Q29" s="28">
        <v>49.78</v>
      </c>
    </row>
    <row r="30" spans="1:17" ht="108" x14ac:dyDescent="0.2">
      <c r="A30" s="20">
        <v>2</v>
      </c>
      <c r="B30" s="24" t="s">
        <v>308</v>
      </c>
      <c r="C30" s="130" t="s">
        <v>307</v>
      </c>
      <c r="D30" s="25" t="s">
        <v>124</v>
      </c>
      <c r="E30" s="26">
        <v>1.925</v>
      </c>
      <c r="F30" s="27">
        <v>2377.2199999999998</v>
      </c>
      <c r="G30" s="27">
        <v>963</v>
      </c>
      <c r="H30" s="27">
        <v>1059.6199999999999</v>
      </c>
      <c r="I30" s="27">
        <v>5.0999999999999996</v>
      </c>
      <c r="J30" s="32">
        <v>4576</v>
      </c>
      <c r="K30" s="28">
        <v>1854</v>
      </c>
      <c r="L30" s="28">
        <v>2040</v>
      </c>
      <c r="M30" s="28">
        <v>10</v>
      </c>
      <c r="N30" s="28">
        <v>71.069999999999993</v>
      </c>
      <c r="O30" s="28">
        <v>136.81</v>
      </c>
      <c r="P30" s="28">
        <v>0.28000000000000003</v>
      </c>
      <c r="Q30" s="28">
        <v>0.54</v>
      </c>
    </row>
    <row r="31" spans="1:17" x14ac:dyDescent="0.2">
      <c r="A31" s="151" t="s">
        <v>138</v>
      </c>
      <c r="B31" s="152"/>
      <c r="C31" s="152"/>
      <c r="D31" s="152"/>
      <c r="E31" s="152"/>
      <c r="F31" s="152"/>
      <c r="G31" s="152"/>
      <c r="H31" s="152"/>
      <c r="I31" s="152"/>
      <c r="J31" s="34">
        <v>44053</v>
      </c>
      <c r="K31" s="28"/>
      <c r="L31" s="28"/>
      <c r="M31" s="28"/>
      <c r="N31" s="28"/>
      <c r="O31" s="29">
        <v>826.57</v>
      </c>
      <c r="P31" s="28"/>
      <c r="Q31" s="29">
        <v>60.39</v>
      </c>
    </row>
    <row r="32" spans="1:17" x14ac:dyDescent="0.2">
      <c r="A32" s="156" t="s">
        <v>123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</row>
    <row r="33" spans="1:17" x14ac:dyDescent="0.2">
      <c r="A33" s="155" t="s">
        <v>45</v>
      </c>
      <c r="B33" s="152"/>
      <c r="C33" s="152"/>
      <c r="D33" s="152"/>
      <c r="E33" s="152"/>
      <c r="F33" s="152"/>
      <c r="G33" s="152"/>
      <c r="H33" s="152"/>
      <c r="I33" s="152"/>
      <c r="J33" s="33">
        <v>22467</v>
      </c>
      <c r="K33" s="27">
        <v>9168</v>
      </c>
      <c r="L33" s="27">
        <v>9907</v>
      </c>
      <c r="M33" s="27">
        <v>944</v>
      </c>
      <c r="N33" s="28"/>
      <c r="O33" s="27">
        <v>688.81</v>
      </c>
      <c r="P33" s="28"/>
      <c r="Q33" s="27">
        <v>50.32</v>
      </c>
    </row>
    <row r="34" spans="1:17" x14ac:dyDescent="0.2">
      <c r="A34" s="155" t="s">
        <v>102</v>
      </c>
      <c r="B34" s="152"/>
      <c r="C34" s="152"/>
      <c r="D34" s="152"/>
      <c r="E34" s="152"/>
      <c r="F34" s="152"/>
      <c r="G34" s="152"/>
      <c r="H34" s="152"/>
      <c r="I34" s="152"/>
      <c r="J34" s="33">
        <v>26282</v>
      </c>
      <c r="K34" s="27">
        <v>11002</v>
      </c>
      <c r="L34" s="27">
        <v>11888</v>
      </c>
      <c r="M34" s="27">
        <v>1133</v>
      </c>
      <c r="N34" s="28"/>
      <c r="O34" s="27">
        <v>826.57</v>
      </c>
      <c r="P34" s="28"/>
      <c r="Q34" s="27">
        <v>60.39</v>
      </c>
    </row>
    <row r="35" spans="1:17" x14ac:dyDescent="0.2">
      <c r="A35" s="155" t="s">
        <v>101</v>
      </c>
      <c r="B35" s="152"/>
      <c r="C35" s="152"/>
      <c r="D35" s="152"/>
      <c r="E35" s="152"/>
      <c r="F35" s="152"/>
      <c r="G35" s="152"/>
      <c r="H35" s="152"/>
      <c r="I35" s="152"/>
      <c r="J35" s="32"/>
      <c r="K35" s="28"/>
      <c r="L35" s="28"/>
      <c r="M35" s="28"/>
      <c r="N35" s="28"/>
      <c r="O35" s="28"/>
      <c r="P35" s="28"/>
      <c r="Q35" s="28"/>
    </row>
    <row r="36" spans="1:17" ht="51.95" customHeight="1" x14ac:dyDescent="0.2">
      <c r="A36" s="155" t="s">
        <v>306</v>
      </c>
      <c r="B36" s="152"/>
      <c r="C36" s="152"/>
      <c r="D36" s="152"/>
      <c r="E36" s="152"/>
      <c r="F36" s="152"/>
      <c r="G36" s="152"/>
      <c r="H36" s="152"/>
      <c r="I36" s="152"/>
      <c r="J36" s="33">
        <v>3815</v>
      </c>
      <c r="K36" s="27">
        <v>1834</v>
      </c>
      <c r="L36" s="27">
        <v>1981</v>
      </c>
      <c r="M36" s="27">
        <v>189</v>
      </c>
      <c r="N36" s="28"/>
      <c r="O36" s="27">
        <v>137.762</v>
      </c>
      <c r="P36" s="28"/>
      <c r="Q36" s="27">
        <v>10.064</v>
      </c>
    </row>
    <row r="37" spans="1:17" x14ac:dyDescent="0.2">
      <c r="A37" s="155" t="s">
        <v>46</v>
      </c>
      <c r="B37" s="152"/>
      <c r="C37" s="152"/>
      <c r="D37" s="152"/>
      <c r="E37" s="152"/>
      <c r="F37" s="152"/>
      <c r="G37" s="152"/>
      <c r="H37" s="152"/>
      <c r="I37" s="152"/>
      <c r="J37" s="33">
        <v>9931</v>
      </c>
      <c r="K37" s="28"/>
      <c r="L37" s="28"/>
      <c r="M37" s="28"/>
      <c r="N37" s="28"/>
      <c r="O37" s="28"/>
      <c r="P37" s="28"/>
      <c r="Q37" s="28"/>
    </row>
    <row r="38" spans="1:17" x14ac:dyDescent="0.2">
      <c r="A38" s="155" t="s">
        <v>101</v>
      </c>
      <c r="B38" s="152"/>
      <c r="C38" s="152"/>
      <c r="D38" s="152"/>
      <c r="E38" s="152"/>
      <c r="F38" s="152"/>
      <c r="G38" s="152"/>
      <c r="H38" s="152"/>
      <c r="I38" s="152"/>
      <c r="J38" s="32"/>
      <c r="K38" s="28"/>
      <c r="L38" s="28"/>
      <c r="M38" s="28"/>
      <c r="N38" s="28"/>
      <c r="O38" s="28"/>
      <c r="P38" s="28"/>
      <c r="Q38" s="28"/>
    </row>
    <row r="39" spans="1:17" x14ac:dyDescent="0.2">
      <c r="A39" s="155" t="s">
        <v>305</v>
      </c>
      <c r="B39" s="152"/>
      <c r="C39" s="152"/>
      <c r="D39" s="152"/>
      <c r="E39" s="152"/>
      <c r="F39" s="152"/>
      <c r="G39" s="152"/>
      <c r="H39" s="152"/>
      <c r="I39" s="152"/>
      <c r="J39" s="33">
        <v>7918</v>
      </c>
      <c r="K39" s="28"/>
      <c r="L39" s="28"/>
      <c r="M39" s="28"/>
      <c r="N39" s="28"/>
      <c r="O39" s="28"/>
      <c r="P39" s="28"/>
      <c r="Q39" s="28"/>
    </row>
    <row r="40" spans="1:17" x14ac:dyDescent="0.2">
      <c r="A40" s="155" t="s">
        <v>304</v>
      </c>
      <c r="B40" s="152"/>
      <c r="C40" s="152"/>
      <c r="D40" s="152"/>
      <c r="E40" s="152"/>
      <c r="F40" s="152"/>
      <c r="G40" s="152"/>
      <c r="H40" s="152"/>
      <c r="I40" s="152"/>
      <c r="J40" s="33">
        <v>2013</v>
      </c>
      <c r="K40" s="28"/>
      <c r="L40" s="28"/>
      <c r="M40" s="28"/>
      <c r="N40" s="28"/>
      <c r="O40" s="28"/>
      <c r="P40" s="28"/>
      <c r="Q40" s="28"/>
    </row>
    <row r="41" spans="1:17" x14ac:dyDescent="0.2">
      <c r="A41" s="155" t="s">
        <v>47</v>
      </c>
      <c r="B41" s="152"/>
      <c r="C41" s="152"/>
      <c r="D41" s="152"/>
      <c r="E41" s="152"/>
      <c r="F41" s="152"/>
      <c r="G41" s="152"/>
      <c r="H41" s="152"/>
      <c r="I41" s="152"/>
      <c r="J41" s="33">
        <v>7840</v>
      </c>
      <c r="K41" s="28"/>
      <c r="L41" s="28"/>
      <c r="M41" s="28"/>
      <c r="N41" s="28"/>
      <c r="O41" s="28"/>
      <c r="P41" s="28"/>
      <c r="Q41" s="28"/>
    </row>
    <row r="42" spans="1:17" x14ac:dyDescent="0.2">
      <c r="A42" s="155" t="s">
        <v>101</v>
      </c>
      <c r="B42" s="152"/>
      <c r="C42" s="152"/>
      <c r="D42" s="152"/>
      <c r="E42" s="152"/>
      <c r="F42" s="152"/>
      <c r="G42" s="152"/>
      <c r="H42" s="152"/>
      <c r="I42" s="152"/>
      <c r="J42" s="32"/>
      <c r="K42" s="28"/>
      <c r="L42" s="28"/>
      <c r="M42" s="28"/>
      <c r="N42" s="28"/>
      <c r="O42" s="28"/>
      <c r="P42" s="28"/>
      <c r="Q42" s="28"/>
    </row>
    <row r="43" spans="1:17" x14ac:dyDescent="0.2">
      <c r="A43" s="155" t="s">
        <v>303</v>
      </c>
      <c r="B43" s="152"/>
      <c r="C43" s="152"/>
      <c r="D43" s="152"/>
      <c r="E43" s="152"/>
      <c r="F43" s="152"/>
      <c r="G43" s="152"/>
      <c r="H43" s="152"/>
      <c r="I43" s="152"/>
      <c r="J43" s="33">
        <v>5939</v>
      </c>
      <c r="K43" s="28"/>
      <c r="L43" s="28"/>
      <c r="M43" s="28"/>
      <c r="N43" s="28"/>
      <c r="O43" s="28"/>
      <c r="P43" s="28"/>
      <c r="Q43" s="28"/>
    </row>
    <row r="44" spans="1:17" x14ac:dyDescent="0.2">
      <c r="A44" s="155" t="s">
        <v>302</v>
      </c>
      <c r="B44" s="152"/>
      <c r="C44" s="152"/>
      <c r="D44" s="152"/>
      <c r="E44" s="152"/>
      <c r="F44" s="152"/>
      <c r="G44" s="152"/>
      <c r="H44" s="152"/>
      <c r="I44" s="152"/>
      <c r="J44" s="33">
        <v>1901</v>
      </c>
      <c r="K44" s="28"/>
      <c r="L44" s="28"/>
      <c r="M44" s="28"/>
      <c r="N44" s="28"/>
      <c r="O44" s="28"/>
      <c r="P44" s="28"/>
      <c r="Q44" s="28"/>
    </row>
    <row r="45" spans="1:17" x14ac:dyDescent="0.2">
      <c r="A45" s="151" t="s">
        <v>48</v>
      </c>
      <c r="B45" s="152"/>
      <c r="C45" s="152"/>
      <c r="D45" s="152"/>
      <c r="E45" s="152"/>
      <c r="F45" s="152"/>
      <c r="G45" s="152"/>
      <c r="H45" s="152"/>
      <c r="I45" s="152"/>
      <c r="J45" s="32"/>
      <c r="K45" s="28"/>
      <c r="L45" s="28"/>
      <c r="M45" s="28"/>
      <c r="N45" s="28"/>
      <c r="O45" s="28"/>
      <c r="P45" s="28"/>
      <c r="Q45" s="28"/>
    </row>
    <row r="46" spans="1:17" x14ac:dyDescent="0.2">
      <c r="A46" s="155" t="s">
        <v>49</v>
      </c>
      <c r="B46" s="152"/>
      <c r="C46" s="152"/>
      <c r="D46" s="152"/>
      <c r="E46" s="152"/>
      <c r="F46" s="152"/>
      <c r="G46" s="152"/>
      <c r="H46" s="152"/>
      <c r="I46" s="152"/>
      <c r="J46" s="33">
        <v>9269</v>
      </c>
      <c r="K46" s="28"/>
      <c r="L46" s="28"/>
      <c r="M46" s="28"/>
      <c r="N46" s="28"/>
      <c r="O46" s="27">
        <v>164.17</v>
      </c>
      <c r="P46" s="28"/>
      <c r="Q46" s="27">
        <v>0.65</v>
      </c>
    </row>
    <row r="47" spans="1:17" x14ac:dyDescent="0.2">
      <c r="A47" s="155" t="s">
        <v>50</v>
      </c>
      <c r="B47" s="152"/>
      <c r="C47" s="152"/>
      <c r="D47" s="152"/>
      <c r="E47" s="152"/>
      <c r="F47" s="152"/>
      <c r="G47" s="152"/>
      <c r="H47" s="152"/>
      <c r="I47" s="152"/>
      <c r="J47" s="33">
        <v>34784</v>
      </c>
      <c r="K47" s="28"/>
      <c r="L47" s="28"/>
      <c r="M47" s="28"/>
      <c r="N47" s="28"/>
      <c r="O47" s="27">
        <v>662.4</v>
      </c>
      <c r="P47" s="28"/>
      <c r="Q47" s="27">
        <v>59.74</v>
      </c>
    </row>
    <row r="48" spans="1:17" x14ac:dyDescent="0.2">
      <c r="A48" s="155" t="s">
        <v>51</v>
      </c>
      <c r="B48" s="152"/>
      <c r="C48" s="152"/>
      <c r="D48" s="152"/>
      <c r="E48" s="152"/>
      <c r="F48" s="152"/>
      <c r="G48" s="152"/>
      <c r="H48" s="152"/>
      <c r="I48" s="152"/>
      <c r="J48" s="33">
        <v>44053</v>
      </c>
      <c r="K48" s="28"/>
      <c r="L48" s="28"/>
      <c r="M48" s="28"/>
      <c r="N48" s="28"/>
      <c r="O48" s="27">
        <v>826.57</v>
      </c>
      <c r="P48" s="28"/>
      <c r="Q48" s="27">
        <v>60.39</v>
      </c>
    </row>
    <row r="49" spans="1:17" x14ac:dyDescent="0.2">
      <c r="A49" s="155" t="s">
        <v>52</v>
      </c>
      <c r="B49" s="152"/>
      <c r="C49" s="152"/>
      <c r="D49" s="152"/>
      <c r="E49" s="152"/>
      <c r="F49" s="152"/>
      <c r="G49" s="152"/>
      <c r="H49" s="152"/>
      <c r="I49" s="152"/>
      <c r="J49" s="32"/>
      <c r="K49" s="28"/>
      <c r="L49" s="28"/>
      <c r="M49" s="28"/>
      <c r="N49" s="28"/>
      <c r="O49" s="28"/>
      <c r="P49" s="28"/>
      <c r="Q49" s="28"/>
    </row>
    <row r="50" spans="1:17" x14ac:dyDescent="0.2">
      <c r="A50" s="155" t="s">
        <v>53</v>
      </c>
      <c r="B50" s="152"/>
      <c r="C50" s="152"/>
      <c r="D50" s="152"/>
      <c r="E50" s="152"/>
      <c r="F50" s="152"/>
      <c r="G50" s="152"/>
      <c r="H50" s="152"/>
      <c r="I50" s="152"/>
      <c r="J50" s="33">
        <v>3392</v>
      </c>
      <c r="K50" s="28"/>
      <c r="L50" s="28"/>
      <c r="M50" s="28"/>
      <c r="N50" s="28"/>
      <c r="O50" s="28"/>
      <c r="P50" s="28"/>
      <c r="Q50" s="28"/>
    </row>
    <row r="51" spans="1:17" x14ac:dyDescent="0.2">
      <c r="A51" s="155" t="s">
        <v>54</v>
      </c>
      <c r="B51" s="152"/>
      <c r="C51" s="152"/>
      <c r="D51" s="152"/>
      <c r="E51" s="152"/>
      <c r="F51" s="152"/>
      <c r="G51" s="152"/>
      <c r="H51" s="152"/>
      <c r="I51" s="152"/>
      <c r="J51" s="33">
        <v>11888</v>
      </c>
      <c r="K51" s="28"/>
      <c r="L51" s="28"/>
      <c r="M51" s="28"/>
      <c r="N51" s="28"/>
      <c r="O51" s="28"/>
      <c r="P51" s="28"/>
      <c r="Q51" s="28"/>
    </row>
    <row r="52" spans="1:17" x14ac:dyDescent="0.2">
      <c r="A52" s="155" t="s">
        <v>55</v>
      </c>
      <c r="B52" s="152"/>
      <c r="C52" s="152"/>
      <c r="D52" s="152"/>
      <c r="E52" s="152"/>
      <c r="F52" s="152"/>
      <c r="G52" s="152"/>
      <c r="H52" s="152"/>
      <c r="I52" s="152"/>
      <c r="J52" s="33">
        <v>12135</v>
      </c>
      <c r="K52" s="28"/>
      <c r="L52" s="28"/>
      <c r="M52" s="28"/>
      <c r="N52" s="28"/>
      <c r="O52" s="28"/>
      <c r="P52" s="28"/>
      <c r="Q52" s="28"/>
    </row>
    <row r="53" spans="1:17" x14ac:dyDescent="0.2">
      <c r="A53" s="155" t="s">
        <v>56</v>
      </c>
      <c r="B53" s="152"/>
      <c r="C53" s="152"/>
      <c r="D53" s="152"/>
      <c r="E53" s="152"/>
      <c r="F53" s="152"/>
      <c r="G53" s="152"/>
      <c r="H53" s="152"/>
      <c r="I53" s="152"/>
      <c r="J53" s="33">
        <v>9931</v>
      </c>
      <c r="K53" s="28"/>
      <c r="L53" s="28"/>
      <c r="M53" s="28"/>
      <c r="N53" s="28"/>
      <c r="O53" s="28"/>
      <c r="P53" s="28"/>
      <c r="Q53" s="28"/>
    </row>
    <row r="54" spans="1:17" x14ac:dyDescent="0.2">
      <c r="A54" s="155" t="s">
        <v>57</v>
      </c>
      <c r="B54" s="152"/>
      <c r="C54" s="152"/>
      <c r="D54" s="152"/>
      <c r="E54" s="152"/>
      <c r="F54" s="152"/>
      <c r="G54" s="152"/>
      <c r="H54" s="152"/>
      <c r="I54" s="152"/>
      <c r="J54" s="33">
        <v>7840</v>
      </c>
      <c r="K54" s="28"/>
      <c r="L54" s="28"/>
      <c r="M54" s="28"/>
      <c r="N54" s="28"/>
      <c r="O54" s="28"/>
      <c r="P54" s="28"/>
      <c r="Q54" s="28"/>
    </row>
    <row r="55" spans="1:17" x14ac:dyDescent="0.2">
      <c r="A55" s="151" t="s">
        <v>58</v>
      </c>
      <c r="B55" s="152"/>
      <c r="C55" s="152"/>
      <c r="D55" s="152"/>
      <c r="E55" s="152"/>
      <c r="F55" s="152"/>
      <c r="G55" s="152"/>
      <c r="H55" s="152"/>
      <c r="I55" s="152"/>
      <c r="J55" s="34">
        <v>44053</v>
      </c>
      <c r="K55" s="28"/>
      <c r="L55" s="28"/>
      <c r="M55" s="28"/>
      <c r="N55" s="28"/>
      <c r="O55" s="29">
        <v>826.57</v>
      </c>
      <c r="P55" s="28"/>
      <c r="Q55" s="29">
        <v>60.39</v>
      </c>
    </row>
    <row r="56" spans="1:17" x14ac:dyDescent="0.2">
      <c r="F56" s="22"/>
      <c r="G56" s="22"/>
      <c r="H56" s="22"/>
      <c r="I56" s="22"/>
      <c r="J56" s="35"/>
      <c r="K56" s="22"/>
      <c r="L56" s="22"/>
      <c r="M56" s="22"/>
      <c r="N56" s="22"/>
      <c r="O56" s="22"/>
      <c r="P56" s="22"/>
      <c r="Q56" s="22"/>
    </row>
  </sheetData>
  <mergeCells count="46">
    <mergeCell ref="F25:F26"/>
    <mergeCell ref="F24:I24"/>
    <mergeCell ref="G25:I25"/>
    <mergeCell ref="O24:O26"/>
    <mergeCell ref="N24:N26"/>
    <mergeCell ref="Q24:Q26"/>
    <mergeCell ref="J25:J26"/>
    <mergeCell ref="K25:M25"/>
    <mergeCell ref="J24:M24"/>
    <mergeCell ref="P24:P26"/>
    <mergeCell ref="A24:A26"/>
    <mergeCell ref="C24:C26"/>
    <mergeCell ref="D24:D26"/>
    <mergeCell ref="E24:E26"/>
    <mergeCell ref="B24:B26"/>
    <mergeCell ref="A35:I35"/>
    <mergeCell ref="A36:I36"/>
    <mergeCell ref="A37:I37"/>
    <mergeCell ref="A28:Q28"/>
    <mergeCell ref="A31:I31"/>
    <mergeCell ref="A32:Q32"/>
    <mergeCell ref="A33:I33"/>
    <mergeCell ref="A34:I34"/>
    <mergeCell ref="A43:I43"/>
    <mergeCell ref="A44:I44"/>
    <mergeCell ref="A45:I45"/>
    <mergeCell ref="A38:I38"/>
    <mergeCell ref="A39:I39"/>
    <mergeCell ref="A40:I40"/>
    <mergeCell ref="A41:I41"/>
    <mergeCell ref="A54:I54"/>
    <mergeCell ref="A55:I55"/>
    <mergeCell ref="J16:K16"/>
    <mergeCell ref="J19:K19"/>
    <mergeCell ref="J20:K20"/>
    <mergeCell ref="J18:K18"/>
    <mergeCell ref="J17:K17"/>
    <mergeCell ref="A50:I50"/>
    <mergeCell ref="A51:I51"/>
    <mergeCell ref="A52:I52"/>
    <mergeCell ref="A53:I53"/>
    <mergeCell ref="A46:I46"/>
    <mergeCell ref="A47:I47"/>
    <mergeCell ref="A48:I48"/>
    <mergeCell ref="A49:I49"/>
    <mergeCell ref="A42:I42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2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125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460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204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349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481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348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97</v>
      </c>
      <c r="E16" s="4"/>
      <c r="F16" s="5"/>
      <c r="G16" s="5"/>
      <c r="H16" s="5"/>
      <c r="I16" s="16"/>
      <c r="J16" s="153" t="s">
        <v>347</v>
      </c>
      <c r="K16" s="154"/>
      <c r="L16" s="10" t="s">
        <v>59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6" t="s">
        <v>96</v>
      </c>
      <c r="E17" s="4"/>
      <c r="F17" s="5"/>
      <c r="G17" s="5"/>
      <c r="H17" s="5"/>
      <c r="I17" s="16"/>
      <c r="J17" s="153" t="s">
        <v>346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60</v>
      </c>
      <c r="E18" s="4"/>
      <c r="F18" s="5"/>
      <c r="G18" s="5"/>
      <c r="H18" s="5"/>
      <c r="I18" s="16"/>
      <c r="J18" s="153" t="s">
        <v>345</v>
      </c>
      <c r="K18" s="154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32" t="s">
        <v>344</v>
      </c>
      <c r="E19" s="4"/>
      <c r="F19" s="5"/>
      <c r="G19" s="5"/>
      <c r="H19" s="5"/>
      <c r="I19" s="5"/>
      <c r="J19" s="30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30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59" t="s">
        <v>24</v>
      </c>
      <c r="B22" s="164" t="s">
        <v>198</v>
      </c>
      <c r="C22" s="159" t="s">
        <v>25</v>
      </c>
      <c r="D22" s="159" t="s">
        <v>26</v>
      </c>
      <c r="E22" s="159" t="s">
        <v>27</v>
      </c>
      <c r="F22" s="159" t="s">
        <v>37</v>
      </c>
      <c r="G22" s="162"/>
      <c r="H22" s="162"/>
      <c r="I22" s="162"/>
      <c r="J22" s="159" t="s">
        <v>38</v>
      </c>
      <c r="K22" s="162"/>
      <c r="L22" s="162"/>
      <c r="M22" s="162"/>
      <c r="N22" s="159" t="s">
        <v>32</v>
      </c>
      <c r="O22" s="159" t="s">
        <v>33</v>
      </c>
      <c r="P22" s="159" t="s">
        <v>95</v>
      </c>
      <c r="Q22" s="159" t="s">
        <v>94</v>
      </c>
    </row>
    <row r="23" spans="1:17" ht="15.75" customHeight="1" x14ac:dyDescent="0.2">
      <c r="A23" s="162"/>
      <c r="B23" s="165"/>
      <c r="C23" s="163"/>
      <c r="D23" s="159"/>
      <c r="E23" s="162"/>
      <c r="F23" s="159" t="s">
        <v>28</v>
      </c>
      <c r="G23" s="159" t="s">
        <v>30</v>
      </c>
      <c r="H23" s="162"/>
      <c r="I23" s="162"/>
      <c r="J23" s="160" t="s">
        <v>28</v>
      </c>
      <c r="K23" s="159" t="s">
        <v>30</v>
      </c>
      <c r="L23" s="162"/>
      <c r="M23" s="162"/>
      <c r="N23" s="159"/>
      <c r="O23" s="159"/>
      <c r="P23" s="159"/>
      <c r="Q23" s="159"/>
    </row>
    <row r="24" spans="1:17" ht="15.75" customHeight="1" x14ac:dyDescent="0.2">
      <c r="A24" s="162"/>
      <c r="B24" s="165"/>
      <c r="C24" s="163"/>
      <c r="D24" s="159"/>
      <c r="E24" s="162"/>
      <c r="F24" s="162"/>
      <c r="G24" s="126" t="s">
        <v>29</v>
      </c>
      <c r="H24" s="126" t="s">
        <v>34</v>
      </c>
      <c r="I24" s="126" t="s">
        <v>31</v>
      </c>
      <c r="J24" s="161"/>
      <c r="K24" s="126" t="s">
        <v>29</v>
      </c>
      <c r="L24" s="126" t="s">
        <v>34</v>
      </c>
      <c r="M24" s="126" t="s">
        <v>31</v>
      </c>
      <c r="N24" s="159"/>
      <c r="O24" s="159"/>
      <c r="P24" s="159"/>
      <c r="Q24" s="159"/>
    </row>
    <row r="25" spans="1:17" x14ac:dyDescent="0.2">
      <c r="A25" s="20">
        <v>1</v>
      </c>
      <c r="B25" s="129">
        <v>2</v>
      </c>
      <c r="C25" s="126">
        <v>3</v>
      </c>
      <c r="D25" s="126">
        <v>4</v>
      </c>
      <c r="E25" s="20">
        <v>5</v>
      </c>
      <c r="F25" s="127">
        <v>6</v>
      </c>
      <c r="G25" s="127">
        <v>7</v>
      </c>
      <c r="H25" s="127">
        <v>8</v>
      </c>
      <c r="I25" s="127">
        <v>9</v>
      </c>
      <c r="J25" s="128">
        <v>10</v>
      </c>
      <c r="K25" s="127">
        <v>11</v>
      </c>
      <c r="L25" s="127">
        <v>12</v>
      </c>
      <c r="M25" s="127">
        <v>13</v>
      </c>
      <c r="N25" s="127">
        <v>14</v>
      </c>
      <c r="O25" s="127">
        <v>15</v>
      </c>
      <c r="P25" s="127">
        <v>16</v>
      </c>
      <c r="Q25" s="127">
        <v>17</v>
      </c>
    </row>
    <row r="26" spans="1:17" ht="19.149999999999999" customHeight="1" x14ac:dyDescent="0.2">
      <c r="A26" s="158" t="s">
        <v>121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ht="108" x14ac:dyDescent="0.2">
      <c r="A27" s="20">
        <v>1</v>
      </c>
      <c r="B27" s="24" t="s">
        <v>343</v>
      </c>
      <c r="C27" s="130" t="s">
        <v>342</v>
      </c>
      <c r="D27" s="25" t="s">
        <v>339</v>
      </c>
      <c r="E27" s="26">
        <v>0.2261</v>
      </c>
      <c r="F27" s="27">
        <v>2358.7800000000002</v>
      </c>
      <c r="G27" s="27">
        <v>1736.61</v>
      </c>
      <c r="H27" s="27">
        <v>127.29</v>
      </c>
      <c r="I27" s="27">
        <v>6.92</v>
      </c>
      <c r="J27" s="32">
        <v>533</v>
      </c>
      <c r="K27" s="28">
        <v>393</v>
      </c>
      <c r="L27" s="28">
        <v>29</v>
      </c>
      <c r="M27" s="28">
        <v>2</v>
      </c>
      <c r="N27" s="28">
        <v>140.96</v>
      </c>
      <c r="O27" s="28">
        <v>31.87</v>
      </c>
      <c r="P27" s="28">
        <v>0.38</v>
      </c>
      <c r="Q27" s="28">
        <v>0.09</v>
      </c>
    </row>
    <row r="28" spans="1:17" ht="108" x14ac:dyDescent="0.2">
      <c r="A28" s="20">
        <v>2</v>
      </c>
      <c r="B28" s="24" t="s">
        <v>341</v>
      </c>
      <c r="C28" s="130" t="s">
        <v>340</v>
      </c>
      <c r="D28" s="25" t="s">
        <v>339</v>
      </c>
      <c r="E28" s="26">
        <v>0.2198</v>
      </c>
      <c r="F28" s="27">
        <v>2379.09</v>
      </c>
      <c r="G28" s="27">
        <v>1736.61</v>
      </c>
      <c r="H28" s="27">
        <v>147.6</v>
      </c>
      <c r="I28" s="27">
        <v>4.91</v>
      </c>
      <c r="J28" s="32">
        <v>523</v>
      </c>
      <c r="K28" s="28">
        <v>382</v>
      </c>
      <c r="L28" s="28">
        <v>32</v>
      </c>
      <c r="M28" s="28">
        <v>1</v>
      </c>
      <c r="N28" s="28">
        <v>140.96</v>
      </c>
      <c r="O28" s="28">
        <v>30.98</v>
      </c>
      <c r="P28" s="28">
        <v>0.27</v>
      </c>
      <c r="Q28" s="28">
        <v>0.06</v>
      </c>
    </row>
    <row r="29" spans="1:17" ht="108" x14ac:dyDescent="0.2">
      <c r="A29" s="20">
        <v>3</v>
      </c>
      <c r="B29" s="24" t="s">
        <v>338</v>
      </c>
      <c r="C29" s="130" t="s">
        <v>337</v>
      </c>
      <c r="D29" s="25" t="s">
        <v>93</v>
      </c>
      <c r="E29" s="26">
        <v>44.59</v>
      </c>
      <c r="F29" s="27">
        <v>272.20999999999998</v>
      </c>
      <c r="G29" s="28"/>
      <c r="H29" s="28"/>
      <c r="I29" s="28"/>
      <c r="J29" s="32">
        <v>12138</v>
      </c>
      <c r="K29" s="28"/>
      <c r="L29" s="28"/>
      <c r="M29" s="28"/>
      <c r="N29" s="28"/>
      <c r="O29" s="28"/>
      <c r="P29" s="28"/>
      <c r="Q29" s="28"/>
    </row>
    <row r="30" spans="1:17" ht="108" x14ac:dyDescent="0.2">
      <c r="A30" s="20">
        <v>4</v>
      </c>
      <c r="B30" s="24" t="s">
        <v>336</v>
      </c>
      <c r="C30" s="130" t="s">
        <v>335</v>
      </c>
      <c r="D30" s="25" t="s">
        <v>216</v>
      </c>
      <c r="E30" s="26">
        <v>0.44590000000000002</v>
      </c>
      <c r="F30" s="27">
        <v>131.32</v>
      </c>
      <c r="G30" s="27">
        <v>97.9</v>
      </c>
      <c r="H30" s="27">
        <v>13.36</v>
      </c>
      <c r="I30" s="27">
        <v>0.32</v>
      </c>
      <c r="J30" s="32">
        <v>59</v>
      </c>
      <c r="K30" s="28">
        <v>44</v>
      </c>
      <c r="L30" s="28">
        <v>6</v>
      </c>
      <c r="M30" s="28"/>
      <c r="N30" s="28">
        <v>7.66</v>
      </c>
      <c r="O30" s="28">
        <v>3.42</v>
      </c>
      <c r="P30" s="28">
        <v>0.02</v>
      </c>
      <c r="Q30" s="28">
        <v>0.01</v>
      </c>
    </row>
    <row r="31" spans="1:17" ht="36" x14ac:dyDescent="0.2">
      <c r="A31" s="20">
        <v>5</v>
      </c>
      <c r="B31" s="24" t="s">
        <v>159</v>
      </c>
      <c r="C31" s="130" t="s">
        <v>334</v>
      </c>
      <c r="D31" s="25" t="s">
        <v>214</v>
      </c>
      <c r="E31" s="26">
        <v>13.4</v>
      </c>
      <c r="F31" s="27">
        <v>51.12</v>
      </c>
      <c r="G31" s="28"/>
      <c r="H31" s="28"/>
      <c r="I31" s="28"/>
      <c r="J31" s="32">
        <v>685</v>
      </c>
      <c r="K31" s="28"/>
      <c r="L31" s="28"/>
      <c r="M31" s="28"/>
      <c r="N31" s="28"/>
      <c r="O31" s="28"/>
      <c r="P31" s="28"/>
      <c r="Q31" s="28"/>
    </row>
    <row r="32" spans="1:17" ht="108" x14ac:dyDescent="0.2">
      <c r="A32" s="20">
        <v>6</v>
      </c>
      <c r="B32" s="24" t="s">
        <v>333</v>
      </c>
      <c r="C32" s="130" t="s">
        <v>332</v>
      </c>
      <c r="D32" s="25" t="s">
        <v>331</v>
      </c>
      <c r="E32" s="26">
        <v>0.63270000000000004</v>
      </c>
      <c r="F32" s="27">
        <v>76.62</v>
      </c>
      <c r="G32" s="27">
        <v>52.6</v>
      </c>
      <c r="H32" s="27">
        <v>10.92</v>
      </c>
      <c r="I32" s="28"/>
      <c r="J32" s="32">
        <v>48</v>
      </c>
      <c r="K32" s="28">
        <v>33</v>
      </c>
      <c r="L32" s="28">
        <v>7</v>
      </c>
      <c r="M32" s="28"/>
      <c r="N32" s="28">
        <v>3.97</v>
      </c>
      <c r="O32" s="28">
        <v>2.5099999999999998</v>
      </c>
      <c r="P32" s="28"/>
      <c r="Q32" s="28"/>
    </row>
    <row r="33" spans="1:17" ht="108" x14ac:dyDescent="0.2">
      <c r="A33" s="20">
        <v>7</v>
      </c>
      <c r="B33" s="24" t="s">
        <v>330</v>
      </c>
      <c r="C33" s="130" t="s">
        <v>329</v>
      </c>
      <c r="D33" s="25" t="s">
        <v>214</v>
      </c>
      <c r="E33" s="26">
        <v>63.27</v>
      </c>
      <c r="F33" s="27">
        <v>39.28</v>
      </c>
      <c r="G33" s="28"/>
      <c r="H33" s="28"/>
      <c r="I33" s="28"/>
      <c r="J33" s="32">
        <v>2485</v>
      </c>
      <c r="K33" s="28"/>
      <c r="L33" s="28"/>
      <c r="M33" s="28"/>
      <c r="N33" s="28"/>
      <c r="O33" s="28"/>
      <c r="P33" s="28"/>
      <c r="Q33" s="28"/>
    </row>
    <row r="34" spans="1:17" ht="108" x14ac:dyDescent="0.2">
      <c r="A34" s="20">
        <v>8</v>
      </c>
      <c r="B34" s="24" t="s">
        <v>328</v>
      </c>
      <c r="C34" s="130" t="s">
        <v>327</v>
      </c>
      <c r="D34" s="25" t="s">
        <v>98</v>
      </c>
      <c r="E34" s="26">
        <v>1.14E-3</v>
      </c>
      <c r="F34" s="27">
        <v>12914.62</v>
      </c>
      <c r="G34" s="28"/>
      <c r="H34" s="28"/>
      <c r="I34" s="28"/>
      <c r="J34" s="32">
        <v>15</v>
      </c>
      <c r="K34" s="28"/>
      <c r="L34" s="28"/>
      <c r="M34" s="28"/>
      <c r="N34" s="28"/>
      <c r="O34" s="28"/>
      <c r="P34" s="28"/>
      <c r="Q34" s="28"/>
    </row>
    <row r="35" spans="1:17" ht="108" x14ac:dyDescent="0.2">
      <c r="A35" s="20">
        <v>9</v>
      </c>
      <c r="B35" s="24" t="s">
        <v>326</v>
      </c>
      <c r="C35" s="130" t="s">
        <v>325</v>
      </c>
      <c r="D35" s="25" t="s">
        <v>98</v>
      </c>
      <c r="E35" s="26">
        <v>9.4299999999999991E-3</v>
      </c>
      <c r="F35" s="27">
        <v>29485</v>
      </c>
      <c r="G35" s="28"/>
      <c r="H35" s="28"/>
      <c r="I35" s="28"/>
      <c r="J35" s="32">
        <v>278</v>
      </c>
      <c r="K35" s="28"/>
      <c r="L35" s="28"/>
      <c r="M35" s="28"/>
      <c r="N35" s="28"/>
      <c r="O35" s="28"/>
      <c r="P35" s="28"/>
      <c r="Q35" s="28"/>
    </row>
    <row r="36" spans="1:17" x14ac:dyDescent="0.2">
      <c r="A36" s="151" t="s">
        <v>213</v>
      </c>
      <c r="B36" s="152"/>
      <c r="C36" s="152"/>
      <c r="D36" s="152"/>
      <c r="E36" s="152"/>
      <c r="F36" s="152"/>
      <c r="G36" s="152"/>
      <c r="H36" s="152"/>
      <c r="I36" s="152"/>
      <c r="J36" s="34">
        <v>19249</v>
      </c>
      <c r="K36" s="28"/>
      <c r="L36" s="28"/>
      <c r="M36" s="28"/>
      <c r="N36" s="28"/>
      <c r="O36" s="29">
        <v>82.53</v>
      </c>
      <c r="P36" s="28"/>
      <c r="Q36" s="29">
        <v>0.19</v>
      </c>
    </row>
    <row r="37" spans="1:17" x14ac:dyDescent="0.2">
      <c r="A37" s="156" t="s">
        <v>123</v>
      </c>
      <c r="B37" s="157"/>
      <c r="C37" s="157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57"/>
    </row>
    <row r="38" spans="1:17" x14ac:dyDescent="0.2">
      <c r="A38" s="155" t="s">
        <v>45</v>
      </c>
      <c r="B38" s="152"/>
      <c r="C38" s="152"/>
      <c r="D38" s="152"/>
      <c r="E38" s="152"/>
      <c r="F38" s="152"/>
      <c r="G38" s="152"/>
      <c r="H38" s="152"/>
      <c r="I38" s="152"/>
      <c r="J38" s="33">
        <v>16764</v>
      </c>
      <c r="K38" s="27">
        <v>852</v>
      </c>
      <c r="L38" s="27">
        <v>74</v>
      </c>
      <c r="M38" s="27">
        <v>3</v>
      </c>
      <c r="N38" s="28"/>
      <c r="O38" s="27">
        <v>68.78</v>
      </c>
      <c r="P38" s="28"/>
      <c r="Q38" s="27">
        <v>0.16</v>
      </c>
    </row>
    <row r="39" spans="1:17" x14ac:dyDescent="0.2">
      <c r="A39" s="155" t="s">
        <v>102</v>
      </c>
      <c r="B39" s="152"/>
      <c r="C39" s="152"/>
      <c r="D39" s="152"/>
      <c r="E39" s="152"/>
      <c r="F39" s="152"/>
      <c r="G39" s="152"/>
      <c r="H39" s="152"/>
      <c r="I39" s="152"/>
      <c r="J39" s="33">
        <v>17004</v>
      </c>
      <c r="K39" s="27">
        <v>1073</v>
      </c>
      <c r="L39" s="27">
        <v>92</v>
      </c>
      <c r="M39" s="27">
        <v>4</v>
      </c>
      <c r="N39" s="28"/>
      <c r="O39" s="27">
        <v>82.53</v>
      </c>
      <c r="P39" s="28"/>
      <c r="Q39" s="27">
        <v>0.19</v>
      </c>
    </row>
    <row r="40" spans="1:17" x14ac:dyDescent="0.2">
      <c r="A40" s="155" t="s">
        <v>101</v>
      </c>
      <c r="B40" s="152"/>
      <c r="C40" s="152"/>
      <c r="D40" s="152"/>
      <c r="E40" s="152"/>
      <c r="F40" s="152"/>
      <c r="G40" s="152"/>
      <c r="H40" s="152"/>
      <c r="I40" s="152"/>
      <c r="J40" s="32"/>
      <c r="K40" s="28"/>
      <c r="L40" s="28"/>
      <c r="M40" s="28"/>
      <c r="N40" s="28"/>
      <c r="O40" s="28"/>
      <c r="P40" s="28"/>
      <c r="Q40" s="28"/>
    </row>
    <row r="41" spans="1:17" ht="26.1" customHeight="1" x14ac:dyDescent="0.2">
      <c r="A41" s="155" t="s">
        <v>324</v>
      </c>
      <c r="B41" s="152"/>
      <c r="C41" s="152"/>
      <c r="D41" s="152"/>
      <c r="E41" s="152"/>
      <c r="F41" s="152"/>
      <c r="G41" s="152"/>
      <c r="H41" s="152"/>
      <c r="I41" s="152"/>
      <c r="J41" s="33">
        <v>46</v>
      </c>
      <c r="K41" s="27">
        <v>43</v>
      </c>
      <c r="L41" s="27">
        <v>4</v>
      </c>
      <c r="M41" s="28"/>
      <c r="N41" s="28"/>
      <c r="O41" s="28"/>
      <c r="P41" s="28"/>
      <c r="Q41" s="28"/>
    </row>
    <row r="42" spans="1:17" ht="51.95" customHeight="1" x14ac:dyDescent="0.2">
      <c r="A42" s="155" t="s">
        <v>323</v>
      </c>
      <c r="B42" s="152"/>
      <c r="C42" s="152"/>
      <c r="D42" s="152"/>
      <c r="E42" s="152"/>
      <c r="F42" s="152"/>
      <c r="G42" s="152"/>
      <c r="H42" s="152"/>
      <c r="I42" s="152"/>
      <c r="J42" s="33">
        <v>194</v>
      </c>
      <c r="K42" s="27">
        <v>179</v>
      </c>
      <c r="L42" s="27">
        <v>15</v>
      </c>
      <c r="M42" s="27">
        <v>1</v>
      </c>
      <c r="N42" s="28"/>
      <c r="O42" s="27">
        <v>13.756</v>
      </c>
      <c r="P42" s="28"/>
      <c r="Q42" s="27">
        <v>3.2000000000000001E-2</v>
      </c>
    </row>
    <row r="43" spans="1:17" x14ac:dyDescent="0.2">
      <c r="A43" s="155" t="s">
        <v>46</v>
      </c>
      <c r="B43" s="152"/>
      <c r="C43" s="152"/>
      <c r="D43" s="152"/>
      <c r="E43" s="152"/>
      <c r="F43" s="152"/>
      <c r="G43" s="152"/>
      <c r="H43" s="152"/>
      <c r="I43" s="152"/>
      <c r="J43" s="33">
        <v>1358</v>
      </c>
      <c r="K43" s="28"/>
      <c r="L43" s="28"/>
      <c r="M43" s="28"/>
      <c r="N43" s="28"/>
      <c r="O43" s="28"/>
      <c r="P43" s="28"/>
      <c r="Q43" s="28"/>
    </row>
    <row r="44" spans="1:17" x14ac:dyDescent="0.2">
      <c r="A44" s="155" t="s">
        <v>101</v>
      </c>
      <c r="B44" s="152"/>
      <c r="C44" s="152"/>
      <c r="D44" s="152"/>
      <c r="E44" s="152"/>
      <c r="F44" s="152"/>
      <c r="G44" s="152"/>
      <c r="H44" s="152"/>
      <c r="I44" s="152"/>
      <c r="J44" s="32"/>
      <c r="K44" s="28"/>
      <c r="L44" s="28"/>
      <c r="M44" s="28"/>
      <c r="N44" s="28"/>
      <c r="O44" s="28"/>
      <c r="P44" s="28"/>
      <c r="Q44" s="28"/>
    </row>
    <row r="45" spans="1:17" x14ac:dyDescent="0.2">
      <c r="A45" s="155" t="s">
        <v>322</v>
      </c>
      <c r="B45" s="152"/>
      <c r="C45" s="152"/>
      <c r="D45" s="152"/>
      <c r="E45" s="152"/>
      <c r="F45" s="152"/>
      <c r="G45" s="152"/>
      <c r="H45" s="152"/>
      <c r="I45" s="152"/>
      <c r="J45" s="33">
        <v>50</v>
      </c>
      <c r="K45" s="28"/>
      <c r="L45" s="28"/>
      <c r="M45" s="28"/>
      <c r="N45" s="28"/>
      <c r="O45" s="28"/>
      <c r="P45" s="28"/>
      <c r="Q45" s="28"/>
    </row>
    <row r="46" spans="1:17" x14ac:dyDescent="0.2">
      <c r="A46" s="155" t="s">
        <v>321</v>
      </c>
      <c r="B46" s="152"/>
      <c r="C46" s="152"/>
      <c r="D46" s="152"/>
      <c r="E46" s="152"/>
      <c r="F46" s="152"/>
      <c r="G46" s="152"/>
      <c r="H46" s="152"/>
      <c r="I46" s="152"/>
      <c r="J46" s="33">
        <v>1308</v>
      </c>
      <c r="K46" s="28"/>
      <c r="L46" s="28"/>
      <c r="M46" s="28"/>
      <c r="N46" s="28"/>
      <c r="O46" s="28"/>
      <c r="P46" s="28"/>
      <c r="Q46" s="28"/>
    </row>
    <row r="47" spans="1:17" x14ac:dyDescent="0.2">
      <c r="A47" s="155" t="s">
        <v>47</v>
      </c>
      <c r="B47" s="152"/>
      <c r="C47" s="152"/>
      <c r="D47" s="152"/>
      <c r="E47" s="152"/>
      <c r="F47" s="152"/>
      <c r="G47" s="152"/>
      <c r="H47" s="152"/>
      <c r="I47" s="152"/>
      <c r="J47" s="33">
        <v>887</v>
      </c>
      <c r="K47" s="28"/>
      <c r="L47" s="28"/>
      <c r="M47" s="28"/>
      <c r="N47" s="28"/>
      <c r="O47" s="28"/>
      <c r="P47" s="28"/>
      <c r="Q47" s="28"/>
    </row>
    <row r="48" spans="1:17" x14ac:dyDescent="0.2">
      <c r="A48" s="155" t="s">
        <v>101</v>
      </c>
      <c r="B48" s="152"/>
      <c r="C48" s="152"/>
      <c r="D48" s="152"/>
      <c r="E48" s="152"/>
      <c r="F48" s="152"/>
      <c r="G48" s="152"/>
      <c r="H48" s="152"/>
      <c r="I48" s="152"/>
      <c r="J48" s="32"/>
      <c r="K48" s="28"/>
      <c r="L48" s="28"/>
      <c r="M48" s="28"/>
      <c r="N48" s="28"/>
      <c r="O48" s="28"/>
      <c r="P48" s="28"/>
      <c r="Q48" s="28"/>
    </row>
    <row r="49" spans="1:17" x14ac:dyDescent="0.2">
      <c r="A49" s="155" t="s">
        <v>320</v>
      </c>
      <c r="B49" s="152"/>
      <c r="C49" s="152"/>
      <c r="D49" s="152"/>
      <c r="E49" s="152"/>
      <c r="F49" s="152"/>
      <c r="G49" s="152"/>
      <c r="H49" s="152"/>
      <c r="I49" s="152"/>
      <c r="J49" s="33">
        <v>39</v>
      </c>
      <c r="K49" s="28"/>
      <c r="L49" s="28"/>
      <c r="M49" s="28"/>
      <c r="N49" s="28"/>
      <c r="O49" s="28"/>
      <c r="P49" s="28"/>
      <c r="Q49" s="28"/>
    </row>
    <row r="50" spans="1:17" x14ac:dyDescent="0.2">
      <c r="A50" s="155" t="s">
        <v>319</v>
      </c>
      <c r="B50" s="152"/>
      <c r="C50" s="152"/>
      <c r="D50" s="152"/>
      <c r="E50" s="152"/>
      <c r="F50" s="152"/>
      <c r="G50" s="152"/>
      <c r="H50" s="152"/>
      <c r="I50" s="152"/>
      <c r="J50" s="33">
        <v>848</v>
      </c>
      <c r="K50" s="28"/>
      <c r="L50" s="28"/>
      <c r="M50" s="28"/>
      <c r="N50" s="28"/>
      <c r="O50" s="28"/>
      <c r="P50" s="28"/>
      <c r="Q50" s="28"/>
    </row>
    <row r="51" spans="1:17" x14ac:dyDescent="0.2">
      <c r="A51" s="151" t="s">
        <v>48</v>
      </c>
      <c r="B51" s="152"/>
      <c r="C51" s="152"/>
      <c r="D51" s="152"/>
      <c r="E51" s="152"/>
      <c r="F51" s="152"/>
      <c r="G51" s="152"/>
      <c r="H51" s="152"/>
      <c r="I51" s="152"/>
      <c r="J51" s="32"/>
      <c r="K51" s="28"/>
      <c r="L51" s="28"/>
      <c r="M51" s="28"/>
      <c r="N51" s="28"/>
      <c r="O51" s="28"/>
      <c r="P51" s="28"/>
      <c r="Q51" s="28"/>
    </row>
    <row r="52" spans="1:17" ht="26.1" customHeight="1" x14ac:dyDescent="0.2">
      <c r="A52" s="155" t="s">
        <v>318</v>
      </c>
      <c r="B52" s="152"/>
      <c r="C52" s="152"/>
      <c r="D52" s="152"/>
      <c r="E52" s="152"/>
      <c r="F52" s="152"/>
      <c r="G52" s="152"/>
      <c r="H52" s="152"/>
      <c r="I52" s="152"/>
      <c r="J52" s="33">
        <v>18403</v>
      </c>
      <c r="K52" s="28"/>
      <c r="L52" s="28"/>
      <c r="M52" s="28"/>
      <c r="N52" s="28"/>
      <c r="O52" s="27">
        <v>78.430000000000007</v>
      </c>
      <c r="P52" s="28"/>
      <c r="Q52" s="27">
        <v>0.18</v>
      </c>
    </row>
    <row r="53" spans="1:17" x14ac:dyDescent="0.2">
      <c r="A53" s="155" t="s">
        <v>109</v>
      </c>
      <c r="B53" s="152"/>
      <c r="C53" s="152"/>
      <c r="D53" s="152"/>
      <c r="E53" s="152"/>
      <c r="F53" s="152"/>
      <c r="G53" s="152"/>
      <c r="H53" s="152"/>
      <c r="I53" s="152"/>
      <c r="J53" s="33">
        <v>846</v>
      </c>
      <c r="K53" s="28"/>
      <c r="L53" s="28"/>
      <c r="M53" s="28"/>
      <c r="N53" s="28"/>
      <c r="O53" s="27">
        <v>4.0999999999999996</v>
      </c>
      <c r="P53" s="28"/>
      <c r="Q53" s="27">
        <v>0.01</v>
      </c>
    </row>
    <row r="54" spans="1:17" x14ac:dyDescent="0.2">
      <c r="A54" s="155" t="s">
        <v>51</v>
      </c>
      <c r="B54" s="152"/>
      <c r="C54" s="152"/>
      <c r="D54" s="152"/>
      <c r="E54" s="152"/>
      <c r="F54" s="152"/>
      <c r="G54" s="152"/>
      <c r="H54" s="152"/>
      <c r="I54" s="152"/>
      <c r="J54" s="33">
        <v>19249</v>
      </c>
      <c r="K54" s="28"/>
      <c r="L54" s="28"/>
      <c r="M54" s="28"/>
      <c r="N54" s="28"/>
      <c r="O54" s="27">
        <v>82.53</v>
      </c>
      <c r="P54" s="28"/>
      <c r="Q54" s="27">
        <v>0.19</v>
      </c>
    </row>
    <row r="55" spans="1:17" x14ac:dyDescent="0.2">
      <c r="A55" s="155" t="s">
        <v>52</v>
      </c>
      <c r="B55" s="152"/>
      <c r="C55" s="152"/>
      <c r="D55" s="152"/>
      <c r="E55" s="152"/>
      <c r="F55" s="152"/>
      <c r="G55" s="152"/>
      <c r="H55" s="152"/>
      <c r="I55" s="152"/>
      <c r="J55" s="32"/>
      <c r="K55" s="28"/>
      <c r="L55" s="28"/>
      <c r="M55" s="28"/>
      <c r="N55" s="28"/>
      <c r="O55" s="28"/>
      <c r="P55" s="28"/>
      <c r="Q55" s="28"/>
    </row>
    <row r="56" spans="1:17" x14ac:dyDescent="0.2">
      <c r="A56" s="155" t="s">
        <v>53</v>
      </c>
      <c r="B56" s="152"/>
      <c r="C56" s="152"/>
      <c r="D56" s="152"/>
      <c r="E56" s="152"/>
      <c r="F56" s="152"/>
      <c r="G56" s="152"/>
      <c r="H56" s="152"/>
      <c r="I56" s="152"/>
      <c r="J56" s="33">
        <v>15153</v>
      </c>
      <c r="K56" s="28"/>
      <c r="L56" s="28"/>
      <c r="M56" s="28"/>
      <c r="N56" s="28"/>
      <c r="O56" s="28"/>
      <c r="P56" s="28"/>
      <c r="Q56" s="28"/>
    </row>
    <row r="57" spans="1:17" x14ac:dyDescent="0.2">
      <c r="A57" s="155" t="s">
        <v>54</v>
      </c>
      <c r="B57" s="152"/>
      <c r="C57" s="152"/>
      <c r="D57" s="152"/>
      <c r="E57" s="152"/>
      <c r="F57" s="152"/>
      <c r="G57" s="152"/>
      <c r="H57" s="152"/>
      <c r="I57" s="152"/>
      <c r="J57" s="33">
        <v>92</v>
      </c>
      <c r="K57" s="28"/>
      <c r="L57" s="28"/>
      <c r="M57" s="28"/>
      <c r="N57" s="28"/>
      <c r="O57" s="28"/>
      <c r="P57" s="28"/>
      <c r="Q57" s="28"/>
    </row>
    <row r="58" spans="1:17" x14ac:dyDescent="0.2">
      <c r="A58" s="155" t="s">
        <v>55</v>
      </c>
      <c r="B58" s="152"/>
      <c r="C58" s="152"/>
      <c r="D58" s="152"/>
      <c r="E58" s="152"/>
      <c r="F58" s="152"/>
      <c r="G58" s="152"/>
      <c r="H58" s="152"/>
      <c r="I58" s="152"/>
      <c r="J58" s="33">
        <v>1077</v>
      </c>
      <c r="K58" s="28"/>
      <c r="L58" s="28"/>
      <c r="M58" s="28"/>
      <c r="N58" s="28"/>
      <c r="O58" s="28"/>
      <c r="P58" s="28"/>
      <c r="Q58" s="28"/>
    </row>
    <row r="59" spans="1:17" x14ac:dyDescent="0.2">
      <c r="A59" s="155" t="s">
        <v>56</v>
      </c>
      <c r="B59" s="152"/>
      <c r="C59" s="152"/>
      <c r="D59" s="152"/>
      <c r="E59" s="152"/>
      <c r="F59" s="152"/>
      <c r="G59" s="152"/>
      <c r="H59" s="152"/>
      <c r="I59" s="152"/>
      <c r="J59" s="33">
        <v>1358</v>
      </c>
      <c r="K59" s="28"/>
      <c r="L59" s="28"/>
      <c r="M59" s="28"/>
      <c r="N59" s="28"/>
      <c r="O59" s="28"/>
      <c r="P59" s="28"/>
      <c r="Q59" s="28"/>
    </row>
    <row r="60" spans="1:17" x14ac:dyDescent="0.2">
      <c r="A60" s="155" t="s">
        <v>57</v>
      </c>
      <c r="B60" s="152"/>
      <c r="C60" s="152"/>
      <c r="D60" s="152"/>
      <c r="E60" s="152"/>
      <c r="F60" s="152"/>
      <c r="G60" s="152"/>
      <c r="H60" s="152"/>
      <c r="I60" s="152"/>
      <c r="J60" s="33">
        <v>887</v>
      </c>
      <c r="K60" s="28"/>
      <c r="L60" s="28"/>
      <c r="M60" s="28"/>
      <c r="N60" s="28"/>
      <c r="O60" s="28"/>
      <c r="P60" s="28"/>
      <c r="Q60" s="28"/>
    </row>
    <row r="61" spans="1:17" x14ac:dyDescent="0.2">
      <c r="A61" s="151" t="s">
        <v>58</v>
      </c>
      <c r="B61" s="152"/>
      <c r="C61" s="152"/>
      <c r="D61" s="152"/>
      <c r="E61" s="152"/>
      <c r="F61" s="152"/>
      <c r="G61" s="152"/>
      <c r="H61" s="152"/>
      <c r="I61" s="152"/>
      <c r="J61" s="34">
        <v>19249</v>
      </c>
      <c r="K61" s="28"/>
      <c r="L61" s="28"/>
      <c r="M61" s="28"/>
      <c r="N61" s="28"/>
      <c r="O61" s="29">
        <v>82.53</v>
      </c>
      <c r="P61" s="28"/>
      <c r="Q61" s="29">
        <v>0.19</v>
      </c>
    </row>
    <row r="62" spans="1:17" x14ac:dyDescent="0.2">
      <c r="F62" s="22"/>
      <c r="G62" s="22"/>
      <c r="H62" s="22"/>
      <c r="I62" s="22"/>
      <c r="J62" s="35"/>
      <c r="K62" s="22"/>
      <c r="L62" s="22"/>
      <c r="M62" s="22"/>
      <c r="N62" s="22"/>
      <c r="O62" s="22"/>
      <c r="P62" s="22"/>
      <c r="Q62" s="22"/>
    </row>
  </sheetData>
  <mergeCells count="45">
    <mergeCell ref="F23:F24"/>
    <mergeCell ref="F22:I22"/>
    <mergeCell ref="G23:I23"/>
    <mergeCell ref="O22:O24"/>
    <mergeCell ref="N22:N24"/>
    <mergeCell ref="Q22:Q24"/>
    <mergeCell ref="J23:J24"/>
    <mergeCell ref="K23:M23"/>
    <mergeCell ref="J22:M22"/>
    <mergeCell ref="P22:P24"/>
    <mergeCell ref="A22:A24"/>
    <mergeCell ref="C22:C24"/>
    <mergeCell ref="D22:D24"/>
    <mergeCell ref="E22:E24"/>
    <mergeCell ref="B22:B24"/>
    <mergeCell ref="A40:I40"/>
    <mergeCell ref="A41:I41"/>
    <mergeCell ref="A42:I42"/>
    <mergeCell ref="A26:Q26"/>
    <mergeCell ref="A36:I36"/>
    <mergeCell ref="A37:Q37"/>
    <mergeCell ref="A38:I38"/>
    <mergeCell ref="A39:I39"/>
    <mergeCell ref="A49:I49"/>
    <mergeCell ref="A50:I50"/>
    <mergeCell ref="A43:I43"/>
    <mergeCell ref="A44:I44"/>
    <mergeCell ref="A45:I45"/>
    <mergeCell ref="A46:I46"/>
    <mergeCell ref="A59:I59"/>
    <mergeCell ref="A60:I60"/>
    <mergeCell ref="A61:I61"/>
    <mergeCell ref="J16:K16"/>
    <mergeCell ref="J17:K17"/>
    <mergeCell ref="J18:K18"/>
    <mergeCell ref="A55:I55"/>
    <mergeCell ref="A56:I56"/>
    <mergeCell ref="A57:I57"/>
    <mergeCell ref="A58:I58"/>
    <mergeCell ref="A51:I51"/>
    <mergeCell ref="A52:I52"/>
    <mergeCell ref="A53:I53"/>
    <mergeCell ref="A54:I54"/>
    <mergeCell ref="A47:I47"/>
    <mergeCell ref="A48:I48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7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125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460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204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382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474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381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62</v>
      </c>
      <c r="E16" s="4"/>
      <c r="F16" s="5"/>
      <c r="G16" s="5"/>
      <c r="H16" s="5"/>
      <c r="I16" s="16"/>
      <c r="J16" s="153" t="s">
        <v>380</v>
      </c>
      <c r="K16" s="154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6" t="s">
        <v>64</v>
      </c>
      <c r="E17" s="4"/>
      <c r="F17" s="5"/>
      <c r="G17" s="5"/>
      <c r="H17" s="5"/>
      <c r="I17" s="16"/>
      <c r="J17" s="153" t="s">
        <v>379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63</v>
      </c>
      <c r="E18" s="4"/>
      <c r="F18" s="5"/>
      <c r="G18" s="5"/>
      <c r="H18" s="5"/>
      <c r="I18" s="16"/>
      <c r="J18" s="153" t="s">
        <v>378</v>
      </c>
      <c r="K18" s="154"/>
      <c r="L18" s="10" t="s">
        <v>59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6" t="s">
        <v>96</v>
      </c>
      <c r="E19" s="4"/>
      <c r="F19" s="5"/>
      <c r="G19" s="5"/>
      <c r="H19" s="5"/>
      <c r="I19" s="16"/>
      <c r="J19" s="153" t="s">
        <v>377</v>
      </c>
      <c r="K19" s="154"/>
      <c r="L19" s="10" t="s">
        <v>59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6" t="s">
        <v>60</v>
      </c>
      <c r="E20" s="4"/>
      <c r="F20" s="5"/>
      <c r="G20" s="5"/>
      <c r="H20" s="5"/>
      <c r="I20" s="16"/>
      <c r="J20" s="153" t="s">
        <v>376</v>
      </c>
      <c r="K20" s="154"/>
      <c r="L20" s="10" t="s">
        <v>61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32" t="s">
        <v>199</v>
      </c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0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59" t="s">
        <v>24</v>
      </c>
      <c r="B24" s="164" t="s">
        <v>198</v>
      </c>
      <c r="C24" s="159" t="s">
        <v>25</v>
      </c>
      <c r="D24" s="159" t="s">
        <v>26</v>
      </c>
      <c r="E24" s="159" t="s">
        <v>27</v>
      </c>
      <c r="F24" s="159" t="s">
        <v>37</v>
      </c>
      <c r="G24" s="162"/>
      <c r="H24" s="162"/>
      <c r="I24" s="162"/>
      <c r="J24" s="159" t="s">
        <v>38</v>
      </c>
      <c r="K24" s="162"/>
      <c r="L24" s="162"/>
      <c r="M24" s="162"/>
      <c r="N24" s="159" t="s">
        <v>32</v>
      </c>
      <c r="O24" s="159" t="s">
        <v>33</v>
      </c>
      <c r="P24" s="159" t="s">
        <v>95</v>
      </c>
      <c r="Q24" s="159" t="s">
        <v>94</v>
      </c>
    </row>
    <row r="25" spans="1:17" ht="15.75" customHeight="1" x14ac:dyDescent="0.2">
      <c r="A25" s="162"/>
      <c r="B25" s="165"/>
      <c r="C25" s="163"/>
      <c r="D25" s="159"/>
      <c r="E25" s="162"/>
      <c r="F25" s="159" t="s">
        <v>28</v>
      </c>
      <c r="G25" s="159" t="s">
        <v>30</v>
      </c>
      <c r="H25" s="162"/>
      <c r="I25" s="162"/>
      <c r="J25" s="160" t="s">
        <v>28</v>
      </c>
      <c r="K25" s="159" t="s">
        <v>30</v>
      </c>
      <c r="L25" s="162"/>
      <c r="M25" s="162"/>
      <c r="N25" s="159"/>
      <c r="O25" s="159"/>
      <c r="P25" s="159"/>
      <c r="Q25" s="159"/>
    </row>
    <row r="26" spans="1:17" ht="15.75" customHeight="1" x14ac:dyDescent="0.2">
      <c r="A26" s="162"/>
      <c r="B26" s="165"/>
      <c r="C26" s="163"/>
      <c r="D26" s="159"/>
      <c r="E26" s="162"/>
      <c r="F26" s="162"/>
      <c r="G26" s="126" t="s">
        <v>29</v>
      </c>
      <c r="H26" s="126" t="s">
        <v>34</v>
      </c>
      <c r="I26" s="126" t="s">
        <v>31</v>
      </c>
      <c r="J26" s="161"/>
      <c r="K26" s="126" t="s">
        <v>29</v>
      </c>
      <c r="L26" s="126" t="s">
        <v>34</v>
      </c>
      <c r="M26" s="126" t="s">
        <v>31</v>
      </c>
      <c r="N26" s="159"/>
      <c r="O26" s="159"/>
      <c r="P26" s="159"/>
      <c r="Q26" s="159"/>
    </row>
    <row r="27" spans="1:17" x14ac:dyDescent="0.2">
      <c r="A27" s="20">
        <v>1</v>
      </c>
      <c r="B27" s="129">
        <v>2</v>
      </c>
      <c r="C27" s="126">
        <v>3</v>
      </c>
      <c r="D27" s="126">
        <v>4</v>
      </c>
      <c r="E27" s="20">
        <v>5</v>
      </c>
      <c r="F27" s="127">
        <v>6</v>
      </c>
      <c r="G27" s="127">
        <v>7</v>
      </c>
      <c r="H27" s="127">
        <v>8</v>
      </c>
      <c r="I27" s="127">
        <v>9</v>
      </c>
      <c r="J27" s="128">
        <v>10</v>
      </c>
      <c r="K27" s="127">
        <v>11</v>
      </c>
      <c r="L27" s="127">
        <v>12</v>
      </c>
      <c r="M27" s="127">
        <v>13</v>
      </c>
      <c r="N27" s="127">
        <v>14</v>
      </c>
      <c r="O27" s="127">
        <v>15</v>
      </c>
      <c r="P27" s="127">
        <v>16</v>
      </c>
      <c r="Q27" s="127">
        <v>17</v>
      </c>
    </row>
    <row r="28" spans="1:17" ht="19.149999999999999" customHeight="1" x14ac:dyDescent="0.2">
      <c r="A28" s="158" t="s">
        <v>121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ht="108" x14ac:dyDescent="0.2">
      <c r="A29" s="20">
        <v>1</v>
      </c>
      <c r="B29" s="24" t="s">
        <v>375</v>
      </c>
      <c r="C29" s="130" t="s">
        <v>374</v>
      </c>
      <c r="D29" s="25" t="s">
        <v>40</v>
      </c>
      <c r="E29" s="26">
        <v>2</v>
      </c>
      <c r="F29" s="27">
        <v>67.489999999999995</v>
      </c>
      <c r="G29" s="27">
        <v>52.85</v>
      </c>
      <c r="H29" s="27">
        <v>5.47</v>
      </c>
      <c r="I29" s="28"/>
      <c r="J29" s="32">
        <v>135</v>
      </c>
      <c r="K29" s="28">
        <v>106</v>
      </c>
      <c r="L29" s="28">
        <v>11</v>
      </c>
      <c r="M29" s="28"/>
      <c r="N29" s="28">
        <v>3.9</v>
      </c>
      <c r="O29" s="28">
        <v>7.8</v>
      </c>
      <c r="P29" s="28"/>
      <c r="Q29" s="28"/>
    </row>
    <row r="30" spans="1:17" ht="36" x14ac:dyDescent="0.2">
      <c r="A30" s="20">
        <v>12</v>
      </c>
      <c r="B30" s="24" t="s">
        <v>159</v>
      </c>
      <c r="C30" s="130" t="s">
        <v>373</v>
      </c>
      <c r="D30" s="25" t="s">
        <v>42</v>
      </c>
      <c r="E30" s="26">
        <v>2</v>
      </c>
      <c r="F30" s="27">
        <v>254.79</v>
      </c>
      <c r="G30" s="28"/>
      <c r="H30" s="28"/>
      <c r="I30" s="28"/>
      <c r="J30" s="32">
        <v>510</v>
      </c>
      <c r="K30" s="28"/>
      <c r="L30" s="28"/>
      <c r="M30" s="28"/>
      <c r="N30" s="28"/>
      <c r="O30" s="28"/>
      <c r="P30" s="28"/>
      <c r="Q30" s="28"/>
    </row>
    <row r="31" spans="1:17" ht="108" x14ac:dyDescent="0.2">
      <c r="A31" s="20">
        <v>2</v>
      </c>
      <c r="B31" s="24" t="s">
        <v>372</v>
      </c>
      <c r="C31" s="130" t="s">
        <v>371</v>
      </c>
      <c r="D31" s="25" t="s">
        <v>40</v>
      </c>
      <c r="E31" s="26">
        <v>2</v>
      </c>
      <c r="F31" s="27">
        <v>61.44</v>
      </c>
      <c r="G31" s="27">
        <v>50.14</v>
      </c>
      <c r="H31" s="27">
        <v>5.0199999999999996</v>
      </c>
      <c r="I31" s="28"/>
      <c r="J31" s="32">
        <v>123</v>
      </c>
      <c r="K31" s="28">
        <v>100</v>
      </c>
      <c r="L31" s="28">
        <v>10</v>
      </c>
      <c r="M31" s="28"/>
      <c r="N31" s="28">
        <v>3.7</v>
      </c>
      <c r="O31" s="28">
        <v>7.4</v>
      </c>
      <c r="P31" s="28"/>
      <c r="Q31" s="28"/>
    </row>
    <row r="32" spans="1:17" ht="36" x14ac:dyDescent="0.2">
      <c r="A32" s="20">
        <v>14</v>
      </c>
      <c r="B32" s="24" t="s">
        <v>159</v>
      </c>
      <c r="C32" s="130" t="s">
        <v>370</v>
      </c>
      <c r="D32" s="25" t="s">
        <v>42</v>
      </c>
      <c r="E32" s="26">
        <v>2</v>
      </c>
      <c r="F32" s="27">
        <v>239.95</v>
      </c>
      <c r="G32" s="28"/>
      <c r="H32" s="28"/>
      <c r="I32" s="28"/>
      <c r="J32" s="32">
        <v>480</v>
      </c>
      <c r="K32" s="28"/>
      <c r="L32" s="28"/>
      <c r="M32" s="28"/>
      <c r="N32" s="28"/>
      <c r="O32" s="28"/>
      <c r="P32" s="28"/>
      <c r="Q32" s="28"/>
    </row>
    <row r="33" spans="1:17" ht="108" x14ac:dyDescent="0.2">
      <c r="A33" s="20">
        <v>3</v>
      </c>
      <c r="B33" s="24" t="s">
        <v>369</v>
      </c>
      <c r="C33" s="130" t="s">
        <v>368</v>
      </c>
      <c r="D33" s="25" t="s">
        <v>40</v>
      </c>
      <c r="E33" s="26">
        <v>2</v>
      </c>
      <c r="F33" s="27">
        <v>76.64</v>
      </c>
      <c r="G33" s="27">
        <v>65.040000000000006</v>
      </c>
      <c r="H33" s="27">
        <v>5.0199999999999996</v>
      </c>
      <c r="I33" s="28"/>
      <c r="J33" s="32">
        <v>153</v>
      </c>
      <c r="K33" s="28">
        <v>130</v>
      </c>
      <c r="L33" s="28">
        <v>10</v>
      </c>
      <c r="M33" s="28"/>
      <c r="N33" s="28">
        <v>4.8</v>
      </c>
      <c r="O33" s="28">
        <v>9.6</v>
      </c>
      <c r="P33" s="28"/>
      <c r="Q33" s="28"/>
    </row>
    <row r="34" spans="1:17" ht="36" x14ac:dyDescent="0.2">
      <c r="A34" s="20">
        <v>13</v>
      </c>
      <c r="B34" s="24" t="s">
        <v>159</v>
      </c>
      <c r="C34" s="130" t="s">
        <v>367</v>
      </c>
      <c r="D34" s="25" t="s">
        <v>42</v>
      </c>
      <c r="E34" s="26">
        <v>2</v>
      </c>
      <c r="F34" s="27">
        <v>245.77</v>
      </c>
      <c r="G34" s="28"/>
      <c r="H34" s="28"/>
      <c r="I34" s="28"/>
      <c r="J34" s="32">
        <v>492</v>
      </c>
      <c r="K34" s="28"/>
      <c r="L34" s="28"/>
      <c r="M34" s="28"/>
      <c r="N34" s="28"/>
      <c r="O34" s="28"/>
      <c r="P34" s="28"/>
      <c r="Q34" s="28"/>
    </row>
    <row r="35" spans="1:17" ht="108" x14ac:dyDescent="0.2">
      <c r="A35" s="20">
        <v>4</v>
      </c>
      <c r="B35" s="24" t="s">
        <v>366</v>
      </c>
      <c r="C35" s="130" t="s">
        <v>365</v>
      </c>
      <c r="D35" s="25" t="s">
        <v>364</v>
      </c>
      <c r="E35" s="26">
        <v>0.32</v>
      </c>
      <c r="F35" s="27">
        <v>7249.68</v>
      </c>
      <c r="G35" s="27">
        <v>837.02</v>
      </c>
      <c r="H35" s="27">
        <v>157.47999999999999</v>
      </c>
      <c r="I35" s="27">
        <v>3.46</v>
      </c>
      <c r="J35" s="32">
        <v>2320</v>
      </c>
      <c r="K35" s="28">
        <v>268</v>
      </c>
      <c r="L35" s="28">
        <v>50</v>
      </c>
      <c r="M35" s="28">
        <v>1</v>
      </c>
      <c r="N35" s="28">
        <v>60.83</v>
      </c>
      <c r="O35" s="28">
        <v>19.47</v>
      </c>
      <c r="P35" s="28">
        <v>0.19</v>
      </c>
      <c r="Q35" s="28">
        <v>0.06</v>
      </c>
    </row>
    <row r="36" spans="1:17" ht="108" x14ac:dyDescent="0.2">
      <c r="A36" s="20">
        <v>5</v>
      </c>
      <c r="B36" s="24" t="s">
        <v>363</v>
      </c>
      <c r="C36" s="130" t="s">
        <v>362</v>
      </c>
      <c r="D36" s="25" t="s">
        <v>214</v>
      </c>
      <c r="E36" s="26">
        <v>2.98</v>
      </c>
      <c r="F36" s="27">
        <v>17.02</v>
      </c>
      <c r="G36" s="28"/>
      <c r="H36" s="28"/>
      <c r="I36" s="28"/>
      <c r="J36" s="32">
        <v>51</v>
      </c>
      <c r="K36" s="28"/>
      <c r="L36" s="28"/>
      <c r="M36" s="28"/>
      <c r="N36" s="28"/>
      <c r="O36" s="28"/>
      <c r="P36" s="28"/>
      <c r="Q36" s="28"/>
    </row>
    <row r="37" spans="1:17" ht="108" x14ac:dyDescent="0.2">
      <c r="A37" s="20">
        <v>6</v>
      </c>
      <c r="B37" s="24" t="s">
        <v>361</v>
      </c>
      <c r="C37" s="130" t="s">
        <v>360</v>
      </c>
      <c r="D37" s="25" t="s">
        <v>359</v>
      </c>
      <c r="E37" s="26">
        <v>0.32</v>
      </c>
      <c r="F37" s="27">
        <v>618.13</v>
      </c>
      <c r="G37" s="27">
        <v>554.21</v>
      </c>
      <c r="H37" s="28"/>
      <c r="I37" s="28"/>
      <c r="J37" s="32">
        <v>198</v>
      </c>
      <c r="K37" s="28">
        <v>177</v>
      </c>
      <c r="L37" s="28"/>
      <c r="M37" s="28"/>
      <c r="N37" s="28">
        <v>34.9</v>
      </c>
      <c r="O37" s="28">
        <v>11.17</v>
      </c>
      <c r="P37" s="28"/>
      <c r="Q37" s="28"/>
    </row>
    <row r="38" spans="1:17" ht="108" x14ac:dyDescent="0.2">
      <c r="A38" s="20">
        <v>7</v>
      </c>
      <c r="B38" s="24" t="s">
        <v>358</v>
      </c>
      <c r="C38" s="130" t="s">
        <v>113</v>
      </c>
      <c r="D38" s="25" t="s">
        <v>216</v>
      </c>
      <c r="E38" s="26">
        <v>3.44E-2</v>
      </c>
      <c r="F38" s="27">
        <v>417.46</v>
      </c>
      <c r="G38" s="27">
        <v>79.650000000000006</v>
      </c>
      <c r="H38" s="27">
        <v>10.15</v>
      </c>
      <c r="I38" s="27">
        <v>0.16</v>
      </c>
      <c r="J38" s="32">
        <v>14</v>
      </c>
      <c r="K38" s="28">
        <v>3</v>
      </c>
      <c r="L38" s="28"/>
      <c r="M38" s="28"/>
      <c r="N38" s="28">
        <v>5.31</v>
      </c>
      <c r="O38" s="28">
        <v>0.18</v>
      </c>
      <c r="P38" s="28">
        <v>0.01</v>
      </c>
      <c r="Q38" s="28"/>
    </row>
    <row r="39" spans="1:17" ht="108" x14ac:dyDescent="0.2">
      <c r="A39" s="20">
        <v>8</v>
      </c>
      <c r="B39" s="24" t="s">
        <v>218</v>
      </c>
      <c r="C39" s="130" t="s">
        <v>357</v>
      </c>
      <c r="D39" s="25" t="s">
        <v>216</v>
      </c>
      <c r="E39" s="26">
        <v>3.44E-2</v>
      </c>
      <c r="F39" s="27">
        <v>1085.52</v>
      </c>
      <c r="G39" s="27">
        <v>63.14</v>
      </c>
      <c r="H39" s="27">
        <v>15.54</v>
      </c>
      <c r="I39" s="27">
        <v>0.32</v>
      </c>
      <c r="J39" s="32">
        <v>37</v>
      </c>
      <c r="K39" s="28">
        <v>2</v>
      </c>
      <c r="L39" s="28">
        <v>1</v>
      </c>
      <c r="M39" s="28"/>
      <c r="N39" s="28">
        <v>4.9400000000000004</v>
      </c>
      <c r="O39" s="28">
        <v>0.17</v>
      </c>
      <c r="P39" s="28">
        <v>0.02</v>
      </c>
      <c r="Q39" s="28"/>
    </row>
    <row r="40" spans="1:17" x14ac:dyDescent="0.2">
      <c r="A40" s="151" t="s">
        <v>213</v>
      </c>
      <c r="B40" s="152"/>
      <c r="C40" s="152"/>
      <c r="D40" s="152"/>
      <c r="E40" s="152"/>
      <c r="F40" s="152"/>
      <c r="G40" s="152"/>
      <c r="H40" s="152"/>
      <c r="I40" s="152"/>
      <c r="J40" s="34">
        <v>6388</v>
      </c>
      <c r="K40" s="28"/>
      <c r="L40" s="28"/>
      <c r="M40" s="28"/>
      <c r="N40" s="28"/>
      <c r="O40" s="29">
        <v>66.95</v>
      </c>
      <c r="P40" s="28"/>
      <c r="Q40" s="29">
        <v>7.0000000000000007E-2</v>
      </c>
    </row>
    <row r="41" spans="1:17" x14ac:dyDescent="0.2">
      <c r="A41" s="156" t="s">
        <v>123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</row>
    <row r="42" spans="1:17" x14ac:dyDescent="0.2">
      <c r="A42" s="155" t="s">
        <v>45</v>
      </c>
      <c r="B42" s="152"/>
      <c r="C42" s="152"/>
      <c r="D42" s="152"/>
      <c r="E42" s="152"/>
      <c r="F42" s="152"/>
      <c r="G42" s="152"/>
      <c r="H42" s="152"/>
      <c r="I42" s="152"/>
      <c r="J42" s="33">
        <v>4513</v>
      </c>
      <c r="K42" s="27">
        <v>786</v>
      </c>
      <c r="L42" s="27">
        <v>82</v>
      </c>
      <c r="M42" s="27">
        <v>1</v>
      </c>
      <c r="N42" s="28"/>
      <c r="O42" s="27">
        <v>55.79</v>
      </c>
      <c r="P42" s="28"/>
      <c r="Q42" s="27">
        <v>0.06</v>
      </c>
    </row>
    <row r="43" spans="1:17" x14ac:dyDescent="0.2">
      <c r="A43" s="155" t="s">
        <v>102</v>
      </c>
      <c r="B43" s="152"/>
      <c r="C43" s="152"/>
      <c r="D43" s="152"/>
      <c r="E43" s="152"/>
      <c r="F43" s="152"/>
      <c r="G43" s="152"/>
      <c r="H43" s="152"/>
      <c r="I43" s="152"/>
      <c r="J43" s="33">
        <v>4686</v>
      </c>
      <c r="K43" s="27">
        <v>943</v>
      </c>
      <c r="L43" s="27">
        <v>98</v>
      </c>
      <c r="M43" s="27">
        <v>1</v>
      </c>
      <c r="N43" s="28"/>
      <c r="O43" s="27">
        <v>66.95</v>
      </c>
      <c r="P43" s="28"/>
      <c r="Q43" s="27">
        <v>7.0000000000000007E-2</v>
      </c>
    </row>
    <row r="44" spans="1:17" x14ac:dyDescent="0.2">
      <c r="A44" s="155" t="s">
        <v>101</v>
      </c>
      <c r="B44" s="152"/>
      <c r="C44" s="152"/>
      <c r="D44" s="152"/>
      <c r="E44" s="152"/>
      <c r="F44" s="152"/>
      <c r="G44" s="152"/>
      <c r="H44" s="152"/>
      <c r="I44" s="152"/>
      <c r="J44" s="32"/>
      <c r="K44" s="28"/>
      <c r="L44" s="28"/>
      <c r="M44" s="28"/>
      <c r="N44" s="28"/>
      <c r="O44" s="28"/>
      <c r="P44" s="28"/>
      <c r="Q44" s="28"/>
    </row>
    <row r="45" spans="1:17" ht="51.95" customHeight="1" x14ac:dyDescent="0.2">
      <c r="A45" s="155" t="s">
        <v>356</v>
      </c>
      <c r="B45" s="152"/>
      <c r="C45" s="152"/>
      <c r="D45" s="152"/>
      <c r="E45" s="152"/>
      <c r="F45" s="152"/>
      <c r="G45" s="152"/>
      <c r="H45" s="152"/>
      <c r="I45" s="152"/>
      <c r="J45" s="33">
        <v>173</v>
      </c>
      <c r="K45" s="27">
        <v>157</v>
      </c>
      <c r="L45" s="27">
        <v>16</v>
      </c>
      <c r="M45" s="28"/>
      <c r="N45" s="28"/>
      <c r="O45" s="27">
        <v>11.157999999999999</v>
      </c>
      <c r="P45" s="28"/>
      <c r="Q45" s="27">
        <v>1.2E-2</v>
      </c>
    </row>
    <row r="46" spans="1:17" x14ac:dyDescent="0.2">
      <c r="A46" s="155" t="s">
        <v>46</v>
      </c>
      <c r="B46" s="152"/>
      <c r="C46" s="152"/>
      <c r="D46" s="152"/>
      <c r="E46" s="152"/>
      <c r="F46" s="152"/>
      <c r="G46" s="152"/>
      <c r="H46" s="152"/>
      <c r="I46" s="152"/>
      <c r="J46" s="33">
        <v>1012</v>
      </c>
      <c r="K46" s="28"/>
      <c r="L46" s="28"/>
      <c r="M46" s="28"/>
      <c r="N46" s="28"/>
      <c r="O46" s="28"/>
      <c r="P46" s="28"/>
      <c r="Q46" s="28"/>
    </row>
    <row r="47" spans="1:17" x14ac:dyDescent="0.2">
      <c r="A47" s="155" t="s">
        <v>101</v>
      </c>
      <c r="B47" s="152"/>
      <c r="C47" s="152"/>
      <c r="D47" s="152"/>
      <c r="E47" s="152"/>
      <c r="F47" s="152"/>
      <c r="G47" s="152"/>
      <c r="H47" s="152"/>
      <c r="I47" s="152"/>
      <c r="J47" s="32"/>
      <c r="K47" s="28"/>
      <c r="L47" s="28"/>
      <c r="M47" s="28"/>
      <c r="N47" s="28"/>
      <c r="O47" s="28"/>
      <c r="P47" s="28"/>
      <c r="Q47" s="28"/>
    </row>
    <row r="48" spans="1:17" x14ac:dyDescent="0.2">
      <c r="A48" s="155" t="s">
        <v>355</v>
      </c>
      <c r="B48" s="152"/>
      <c r="C48" s="152"/>
      <c r="D48" s="152"/>
      <c r="E48" s="152"/>
      <c r="F48" s="152"/>
      <c r="G48" s="152"/>
      <c r="H48" s="152"/>
      <c r="I48" s="152"/>
      <c r="J48" s="33">
        <v>322</v>
      </c>
      <c r="K48" s="28"/>
      <c r="L48" s="28"/>
      <c r="M48" s="28"/>
      <c r="N48" s="28"/>
      <c r="O48" s="28"/>
      <c r="P48" s="28"/>
      <c r="Q48" s="28"/>
    </row>
    <row r="49" spans="1:17" x14ac:dyDescent="0.2">
      <c r="A49" s="155" t="s">
        <v>354</v>
      </c>
      <c r="B49" s="152"/>
      <c r="C49" s="152"/>
      <c r="D49" s="152"/>
      <c r="E49" s="152"/>
      <c r="F49" s="152"/>
      <c r="G49" s="152"/>
      <c r="H49" s="152"/>
      <c r="I49" s="152"/>
      <c r="J49" s="33">
        <v>5</v>
      </c>
      <c r="K49" s="28"/>
      <c r="L49" s="28"/>
      <c r="M49" s="28"/>
      <c r="N49" s="28"/>
      <c r="O49" s="28"/>
      <c r="P49" s="28"/>
      <c r="Q49" s="28"/>
    </row>
    <row r="50" spans="1:17" x14ac:dyDescent="0.2">
      <c r="A50" s="155" t="s">
        <v>353</v>
      </c>
      <c r="B50" s="152"/>
      <c r="C50" s="152"/>
      <c r="D50" s="152"/>
      <c r="E50" s="152"/>
      <c r="F50" s="152"/>
      <c r="G50" s="152"/>
      <c r="H50" s="152"/>
      <c r="I50" s="152"/>
      <c r="J50" s="33">
        <v>685</v>
      </c>
      <c r="K50" s="28"/>
      <c r="L50" s="28"/>
      <c r="M50" s="28"/>
      <c r="N50" s="28"/>
      <c r="O50" s="28"/>
      <c r="P50" s="28"/>
      <c r="Q50" s="28"/>
    </row>
    <row r="51" spans="1:17" x14ac:dyDescent="0.2">
      <c r="A51" s="155" t="s">
        <v>47</v>
      </c>
      <c r="B51" s="152"/>
      <c r="C51" s="152"/>
      <c r="D51" s="152"/>
      <c r="E51" s="152"/>
      <c r="F51" s="152"/>
      <c r="G51" s="152"/>
      <c r="H51" s="152"/>
      <c r="I51" s="152"/>
      <c r="J51" s="33">
        <v>690</v>
      </c>
      <c r="K51" s="28"/>
      <c r="L51" s="28"/>
      <c r="M51" s="28"/>
      <c r="N51" s="28"/>
      <c r="O51" s="28"/>
      <c r="P51" s="28"/>
      <c r="Q51" s="28"/>
    </row>
    <row r="52" spans="1:17" x14ac:dyDescent="0.2">
      <c r="A52" s="155" t="s">
        <v>101</v>
      </c>
      <c r="B52" s="152"/>
      <c r="C52" s="152"/>
      <c r="D52" s="152"/>
      <c r="E52" s="152"/>
      <c r="F52" s="152"/>
      <c r="G52" s="152"/>
      <c r="H52" s="152"/>
      <c r="I52" s="152"/>
      <c r="J52" s="32"/>
      <c r="K52" s="28"/>
      <c r="L52" s="28"/>
      <c r="M52" s="28"/>
      <c r="N52" s="28"/>
      <c r="O52" s="28"/>
      <c r="P52" s="28"/>
      <c r="Q52" s="28"/>
    </row>
    <row r="53" spans="1:17" x14ac:dyDescent="0.2">
      <c r="A53" s="155" t="s">
        <v>352</v>
      </c>
      <c r="B53" s="152"/>
      <c r="C53" s="152"/>
      <c r="D53" s="152"/>
      <c r="E53" s="152"/>
      <c r="F53" s="152"/>
      <c r="G53" s="152"/>
      <c r="H53" s="152"/>
      <c r="I53" s="152"/>
      <c r="J53" s="33">
        <v>242</v>
      </c>
      <c r="K53" s="28"/>
      <c r="L53" s="28"/>
      <c r="M53" s="28"/>
      <c r="N53" s="28"/>
      <c r="O53" s="28"/>
      <c r="P53" s="28"/>
      <c r="Q53" s="28"/>
    </row>
    <row r="54" spans="1:17" x14ac:dyDescent="0.2">
      <c r="A54" s="155" t="s">
        <v>351</v>
      </c>
      <c r="B54" s="152"/>
      <c r="C54" s="152"/>
      <c r="D54" s="152"/>
      <c r="E54" s="152"/>
      <c r="F54" s="152"/>
      <c r="G54" s="152"/>
      <c r="H54" s="152"/>
      <c r="I54" s="152"/>
      <c r="J54" s="33">
        <v>4</v>
      </c>
      <c r="K54" s="28"/>
      <c r="L54" s="28"/>
      <c r="M54" s="28"/>
      <c r="N54" s="28"/>
      <c r="O54" s="28"/>
      <c r="P54" s="28"/>
      <c r="Q54" s="28"/>
    </row>
    <row r="55" spans="1:17" x14ac:dyDescent="0.2">
      <c r="A55" s="155" t="s">
        <v>350</v>
      </c>
      <c r="B55" s="152"/>
      <c r="C55" s="152"/>
      <c r="D55" s="152"/>
      <c r="E55" s="152"/>
      <c r="F55" s="152"/>
      <c r="G55" s="152"/>
      <c r="H55" s="152"/>
      <c r="I55" s="152"/>
      <c r="J55" s="33">
        <v>444</v>
      </c>
      <c r="K55" s="28"/>
      <c r="L55" s="28"/>
      <c r="M55" s="28"/>
      <c r="N55" s="28"/>
      <c r="O55" s="28"/>
      <c r="P55" s="28"/>
      <c r="Q55" s="28"/>
    </row>
    <row r="56" spans="1:17" x14ac:dyDescent="0.2">
      <c r="A56" s="151" t="s">
        <v>48</v>
      </c>
      <c r="B56" s="152"/>
      <c r="C56" s="152"/>
      <c r="D56" s="152"/>
      <c r="E56" s="152"/>
      <c r="F56" s="152"/>
      <c r="G56" s="152"/>
      <c r="H56" s="152"/>
      <c r="I56" s="152"/>
      <c r="J56" s="32"/>
      <c r="K56" s="28"/>
      <c r="L56" s="28"/>
      <c r="M56" s="28"/>
      <c r="N56" s="28"/>
      <c r="O56" s="28"/>
      <c r="P56" s="28"/>
      <c r="Q56" s="28"/>
    </row>
    <row r="57" spans="1:17" x14ac:dyDescent="0.2">
      <c r="A57" s="155" t="s">
        <v>49</v>
      </c>
      <c r="B57" s="152"/>
      <c r="C57" s="152"/>
      <c r="D57" s="152"/>
      <c r="E57" s="152"/>
      <c r="F57" s="152"/>
      <c r="G57" s="152"/>
      <c r="H57" s="152"/>
      <c r="I57" s="152"/>
      <c r="J57" s="33">
        <v>3858</v>
      </c>
      <c r="K57" s="28"/>
      <c r="L57" s="28"/>
      <c r="M57" s="28"/>
      <c r="N57" s="28"/>
      <c r="O57" s="27">
        <v>37.19</v>
      </c>
      <c r="P57" s="28"/>
      <c r="Q57" s="27">
        <v>7.0000000000000007E-2</v>
      </c>
    </row>
    <row r="58" spans="1:17" x14ac:dyDescent="0.2">
      <c r="A58" s="155" t="s">
        <v>50</v>
      </c>
      <c r="B58" s="152"/>
      <c r="C58" s="152"/>
      <c r="D58" s="152"/>
      <c r="E58" s="152"/>
      <c r="F58" s="152"/>
      <c r="G58" s="152"/>
      <c r="H58" s="152"/>
      <c r="I58" s="152"/>
      <c r="J58" s="33">
        <v>2530</v>
      </c>
      <c r="K58" s="28"/>
      <c r="L58" s="28"/>
      <c r="M58" s="28"/>
      <c r="N58" s="28"/>
      <c r="O58" s="27">
        <v>29.76</v>
      </c>
      <c r="P58" s="28"/>
      <c r="Q58" s="28"/>
    </row>
    <row r="59" spans="1:17" x14ac:dyDescent="0.2">
      <c r="A59" s="155" t="s">
        <v>51</v>
      </c>
      <c r="B59" s="152"/>
      <c r="C59" s="152"/>
      <c r="D59" s="152"/>
      <c r="E59" s="152"/>
      <c r="F59" s="152"/>
      <c r="G59" s="152"/>
      <c r="H59" s="152"/>
      <c r="I59" s="152"/>
      <c r="J59" s="33">
        <v>6388</v>
      </c>
      <c r="K59" s="28"/>
      <c r="L59" s="28"/>
      <c r="M59" s="28"/>
      <c r="N59" s="28"/>
      <c r="O59" s="27">
        <v>66.95</v>
      </c>
      <c r="P59" s="28"/>
      <c r="Q59" s="27">
        <v>7.0000000000000007E-2</v>
      </c>
    </row>
    <row r="60" spans="1:17" x14ac:dyDescent="0.2">
      <c r="A60" s="155" t="s">
        <v>52</v>
      </c>
      <c r="B60" s="152"/>
      <c r="C60" s="152"/>
      <c r="D60" s="152"/>
      <c r="E60" s="152"/>
      <c r="F60" s="152"/>
      <c r="G60" s="152"/>
      <c r="H60" s="152"/>
      <c r="I60" s="152"/>
      <c r="J60" s="32"/>
      <c r="K60" s="28"/>
      <c r="L60" s="28"/>
      <c r="M60" s="28"/>
      <c r="N60" s="28"/>
      <c r="O60" s="28"/>
      <c r="P60" s="28"/>
      <c r="Q60" s="28"/>
    </row>
    <row r="61" spans="1:17" x14ac:dyDescent="0.2">
      <c r="A61" s="155" t="s">
        <v>53</v>
      </c>
      <c r="B61" s="152"/>
      <c r="C61" s="152"/>
      <c r="D61" s="152"/>
      <c r="E61" s="152"/>
      <c r="F61" s="152"/>
      <c r="G61" s="152"/>
      <c r="H61" s="152"/>
      <c r="I61" s="152"/>
      <c r="J61" s="33">
        <v>2163</v>
      </c>
      <c r="K61" s="28"/>
      <c r="L61" s="28"/>
      <c r="M61" s="28"/>
      <c r="N61" s="28"/>
      <c r="O61" s="28"/>
      <c r="P61" s="28"/>
      <c r="Q61" s="28"/>
    </row>
    <row r="62" spans="1:17" x14ac:dyDescent="0.2">
      <c r="A62" s="155" t="s">
        <v>54</v>
      </c>
      <c r="B62" s="152"/>
      <c r="C62" s="152"/>
      <c r="D62" s="152"/>
      <c r="E62" s="152"/>
      <c r="F62" s="152"/>
      <c r="G62" s="152"/>
      <c r="H62" s="152"/>
      <c r="I62" s="152"/>
      <c r="J62" s="33">
        <v>98</v>
      </c>
      <c r="K62" s="28"/>
      <c r="L62" s="28"/>
      <c r="M62" s="28"/>
      <c r="N62" s="28"/>
      <c r="O62" s="28"/>
      <c r="P62" s="28"/>
      <c r="Q62" s="28"/>
    </row>
    <row r="63" spans="1:17" x14ac:dyDescent="0.2">
      <c r="A63" s="155" t="s">
        <v>55</v>
      </c>
      <c r="B63" s="152"/>
      <c r="C63" s="152"/>
      <c r="D63" s="152"/>
      <c r="E63" s="152"/>
      <c r="F63" s="152"/>
      <c r="G63" s="152"/>
      <c r="H63" s="152"/>
      <c r="I63" s="152"/>
      <c r="J63" s="33">
        <v>944</v>
      </c>
      <c r="K63" s="28"/>
      <c r="L63" s="28"/>
      <c r="M63" s="28"/>
      <c r="N63" s="28"/>
      <c r="O63" s="28"/>
      <c r="P63" s="28"/>
      <c r="Q63" s="28"/>
    </row>
    <row r="64" spans="1:17" x14ac:dyDescent="0.2">
      <c r="A64" s="155" t="s">
        <v>56</v>
      </c>
      <c r="B64" s="152"/>
      <c r="C64" s="152"/>
      <c r="D64" s="152"/>
      <c r="E64" s="152"/>
      <c r="F64" s="152"/>
      <c r="G64" s="152"/>
      <c r="H64" s="152"/>
      <c r="I64" s="152"/>
      <c r="J64" s="33">
        <v>1012</v>
      </c>
      <c r="K64" s="28"/>
      <c r="L64" s="28"/>
      <c r="M64" s="28"/>
      <c r="N64" s="28"/>
      <c r="O64" s="28"/>
      <c r="P64" s="28"/>
      <c r="Q64" s="28"/>
    </row>
    <row r="65" spans="1:17" x14ac:dyDescent="0.2">
      <c r="A65" s="155" t="s">
        <v>57</v>
      </c>
      <c r="B65" s="152"/>
      <c r="C65" s="152"/>
      <c r="D65" s="152"/>
      <c r="E65" s="152"/>
      <c r="F65" s="152"/>
      <c r="G65" s="152"/>
      <c r="H65" s="152"/>
      <c r="I65" s="152"/>
      <c r="J65" s="33">
        <v>690</v>
      </c>
      <c r="K65" s="28"/>
      <c r="L65" s="28"/>
      <c r="M65" s="28"/>
      <c r="N65" s="28"/>
      <c r="O65" s="28"/>
      <c r="P65" s="28"/>
      <c r="Q65" s="28"/>
    </row>
    <row r="66" spans="1:17" x14ac:dyDescent="0.2">
      <c r="A66" s="151" t="s">
        <v>58</v>
      </c>
      <c r="B66" s="152"/>
      <c r="C66" s="152"/>
      <c r="D66" s="152"/>
      <c r="E66" s="152"/>
      <c r="F66" s="152"/>
      <c r="G66" s="152"/>
      <c r="H66" s="152"/>
      <c r="I66" s="152"/>
      <c r="J66" s="34">
        <v>6388</v>
      </c>
      <c r="K66" s="28"/>
      <c r="L66" s="28"/>
      <c r="M66" s="28"/>
      <c r="N66" s="28"/>
      <c r="O66" s="29">
        <v>66.95</v>
      </c>
      <c r="P66" s="28"/>
      <c r="Q66" s="29">
        <v>7.0000000000000007E-2</v>
      </c>
    </row>
    <row r="67" spans="1:17" x14ac:dyDescent="0.2">
      <c r="F67" s="22"/>
      <c r="G67" s="22"/>
      <c r="H67" s="22"/>
      <c r="I67" s="22"/>
      <c r="J67" s="35"/>
      <c r="K67" s="22"/>
      <c r="L67" s="22"/>
      <c r="M67" s="22"/>
      <c r="N67" s="22"/>
      <c r="O67" s="22"/>
      <c r="P67" s="22"/>
      <c r="Q67" s="22"/>
    </row>
  </sheetData>
  <mergeCells count="48">
    <mergeCell ref="F25:F26"/>
    <mergeCell ref="F24:I24"/>
    <mergeCell ref="G25:I25"/>
    <mergeCell ref="O24:O26"/>
    <mergeCell ref="N24:N26"/>
    <mergeCell ref="Q24:Q26"/>
    <mergeCell ref="J25:J26"/>
    <mergeCell ref="K25:M25"/>
    <mergeCell ref="J24:M24"/>
    <mergeCell ref="P24:P26"/>
    <mergeCell ref="A24:A26"/>
    <mergeCell ref="C24:C26"/>
    <mergeCell ref="D24:D26"/>
    <mergeCell ref="E24:E26"/>
    <mergeCell ref="B24:B26"/>
    <mergeCell ref="A28:Q28"/>
    <mergeCell ref="A40:I40"/>
    <mergeCell ref="A41:Q41"/>
    <mergeCell ref="A42:I42"/>
    <mergeCell ref="A43:I43"/>
    <mergeCell ref="A49:I49"/>
    <mergeCell ref="A50:I50"/>
    <mergeCell ref="A44:I44"/>
    <mergeCell ref="A45:I45"/>
    <mergeCell ref="A46:I46"/>
    <mergeCell ref="A66:I66"/>
    <mergeCell ref="A59:I59"/>
    <mergeCell ref="A60:I60"/>
    <mergeCell ref="A61:I61"/>
    <mergeCell ref="A62:I62"/>
    <mergeCell ref="A64:I64"/>
    <mergeCell ref="A65:I65"/>
    <mergeCell ref="J18:K18"/>
    <mergeCell ref="J16:K16"/>
    <mergeCell ref="J19:K19"/>
    <mergeCell ref="J17:K17"/>
    <mergeCell ref="A63:I63"/>
    <mergeCell ref="A55:I55"/>
    <mergeCell ref="A56:I56"/>
    <mergeCell ref="A57:I57"/>
    <mergeCell ref="A58:I58"/>
    <mergeCell ref="J20:K20"/>
    <mergeCell ref="A51:I51"/>
    <mergeCell ref="A52:I52"/>
    <mergeCell ref="A53:I53"/>
    <mergeCell ref="A54:I54"/>
    <mergeCell ref="A47:I47"/>
    <mergeCell ref="A48:I48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86"/>
  <sheetViews>
    <sheetView showGridLines="0" zoomScaleNormal="75" zoomScaleSheetLayoutView="75" workbookViewId="0">
      <selection activeCell="D13" sqref="D13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125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460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204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443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475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442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62</v>
      </c>
      <c r="E16" s="4"/>
      <c r="F16" s="5"/>
      <c r="G16" s="5"/>
      <c r="H16" s="5"/>
      <c r="I16" s="16"/>
      <c r="J16" s="153" t="s">
        <v>441</v>
      </c>
      <c r="K16" s="154"/>
      <c r="L16" s="10" t="s">
        <v>59</v>
      </c>
      <c r="M16" s="5"/>
      <c r="N16" s="5"/>
      <c r="O16" s="5"/>
      <c r="P16" s="5"/>
      <c r="Q16" s="5"/>
    </row>
    <row r="17" spans="1:17" outlineLevel="1" x14ac:dyDescent="0.2">
      <c r="A17" s="4"/>
      <c r="B17" s="9"/>
      <c r="C17" s="2"/>
      <c r="D17" s="16" t="s">
        <v>63</v>
      </c>
      <c r="E17" s="4"/>
      <c r="F17" s="5"/>
      <c r="G17" s="5"/>
      <c r="H17" s="5"/>
      <c r="I17" s="16"/>
      <c r="J17" s="153" t="s">
        <v>440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19</v>
      </c>
      <c r="E18" s="4"/>
      <c r="F18" s="5"/>
      <c r="G18" s="5"/>
      <c r="H18" s="5"/>
      <c r="I18" s="16"/>
      <c r="J18" s="153" t="s">
        <v>439</v>
      </c>
      <c r="K18" s="154"/>
      <c r="L18" s="10" t="s">
        <v>59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6" t="s">
        <v>96</v>
      </c>
      <c r="E19" s="4"/>
      <c r="F19" s="5"/>
      <c r="G19" s="5"/>
      <c r="H19" s="5"/>
      <c r="I19" s="16"/>
      <c r="J19" s="153" t="s">
        <v>438</v>
      </c>
      <c r="K19" s="154"/>
      <c r="L19" s="10" t="s">
        <v>59</v>
      </c>
      <c r="M19" s="5"/>
      <c r="N19" s="5"/>
      <c r="O19" s="5"/>
      <c r="P19" s="5"/>
      <c r="Q19" s="5"/>
    </row>
    <row r="20" spans="1:17" outlineLevel="1" x14ac:dyDescent="0.2">
      <c r="A20" s="4"/>
      <c r="B20" s="9"/>
      <c r="C20" s="2"/>
      <c r="D20" s="16" t="s">
        <v>60</v>
      </c>
      <c r="E20" s="4"/>
      <c r="F20" s="5"/>
      <c r="G20" s="5"/>
      <c r="H20" s="5"/>
      <c r="I20" s="16"/>
      <c r="J20" s="153" t="s">
        <v>437</v>
      </c>
      <c r="K20" s="154"/>
      <c r="L20" s="10" t="s">
        <v>61</v>
      </c>
      <c r="M20" s="5"/>
      <c r="N20" s="5"/>
      <c r="O20" s="5"/>
      <c r="P20" s="5"/>
      <c r="Q20" s="5"/>
    </row>
    <row r="21" spans="1:17" x14ac:dyDescent="0.2">
      <c r="A21" s="4"/>
      <c r="B21" s="9"/>
      <c r="C21" s="2"/>
      <c r="D21" s="132" t="s">
        <v>199</v>
      </c>
      <c r="E21" s="4"/>
      <c r="F21" s="5"/>
      <c r="G21" s="5"/>
      <c r="H21" s="5"/>
      <c r="I21" s="5"/>
      <c r="J21" s="30"/>
      <c r="K21" s="5"/>
      <c r="L21" s="5"/>
      <c r="M21" s="5"/>
      <c r="N21" s="5"/>
      <c r="O21" s="5"/>
      <c r="P21" s="5"/>
      <c r="Q21" s="5"/>
    </row>
    <row r="22" spans="1:17" x14ac:dyDescent="0.2">
      <c r="A22" s="4"/>
      <c r="B22" s="9"/>
      <c r="C22" s="2"/>
      <c r="D22" s="3"/>
      <c r="E22" s="4"/>
      <c r="F22" s="5"/>
      <c r="G22" s="5"/>
      <c r="H22" s="5"/>
      <c r="I22" s="5"/>
      <c r="J22" s="30"/>
      <c r="K22" s="5"/>
      <c r="L22" s="5"/>
      <c r="M22" s="5"/>
      <c r="N22" s="5"/>
      <c r="O22" s="5"/>
      <c r="P22" s="5"/>
      <c r="Q22" s="5"/>
    </row>
    <row r="24" spans="1:17" ht="18" customHeight="1" x14ac:dyDescent="0.2">
      <c r="A24" s="159" t="s">
        <v>24</v>
      </c>
      <c r="B24" s="164" t="s">
        <v>198</v>
      </c>
      <c r="C24" s="159" t="s">
        <v>25</v>
      </c>
      <c r="D24" s="159" t="s">
        <v>26</v>
      </c>
      <c r="E24" s="159" t="s">
        <v>27</v>
      </c>
      <c r="F24" s="159" t="s">
        <v>37</v>
      </c>
      <c r="G24" s="162"/>
      <c r="H24" s="162"/>
      <c r="I24" s="162"/>
      <c r="J24" s="159" t="s">
        <v>38</v>
      </c>
      <c r="K24" s="162"/>
      <c r="L24" s="162"/>
      <c r="M24" s="162"/>
      <c r="N24" s="159" t="s">
        <v>32</v>
      </c>
      <c r="O24" s="159" t="s">
        <v>33</v>
      </c>
      <c r="P24" s="159" t="s">
        <v>95</v>
      </c>
      <c r="Q24" s="159" t="s">
        <v>94</v>
      </c>
    </row>
    <row r="25" spans="1:17" ht="15.75" customHeight="1" x14ac:dyDescent="0.2">
      <c r="A25" s="162"/>
      <c r="B25" s="165"/>
      <c r="C25" s="163"/>
      <c r="D25" s="159"/>
      <c r="E25" s="162"/>
      <c r="F25" s="159" t="s">
        <v>28</v>
      </c>
      <c r="G25" s="159" t="s">
        <v>30</v>
      </c>
      <c r="H25" s="162"/>
      <c r="I25" s="162"/>
      <c r="J25" s="160" t="s">
        <v>28</v>
      </c>
      <c r="K25" s="159" t="s">
        <v>30</v>
      </c>
      <c r="L25" s="162"/>
      <c r="M25" s="162"/>
      <c r="N25" s="159"/>
      <c r="O25" s="159"/>
      <c r="P25" s="159"/>
      <c r="Q25" s="159"/>
    </row>
    <row r="26" spans="1:17" ht="15.75" customHeight="1" x14ac:dyDescent="0.2">
      <c r="A26" s="162"/>
      <c r="B26" s="165"/>
      <c r="C26" s="163"/>
      <c r="D26" s="159"/>
      <c r="E26" s="162"/>
      <c r="F26" s="162"/>
      <c r="G26" s="126" t="s">
        <v>29</v>
      </c>
      <c r="H26" s="126" t="s">
        <v>34</v>
      </c>
      <c r="I26" s="126" t="s">
        <v>31</v>
      </c>
      <c r="J26" s="161"/>
      <c r="K26" s="126" t="s">
        <v>29</v>
      </c>
      <c r="L26" s="126" t="s">
        <v>34</v>
      </c>
      <c r="M26" s="126" t="s">
        <v>31</v>
      </c>
      <c r="N26" s="159"/>
      <c r="O26" s="159"/>
      <c r="P26" s="159"/>
      <c r="Q26" s="159"/>
    </row>
    <row r="27" spans="1:17" x14ac:dyDescent="0.2">
      <c r="A27" s="20">
        <v>1</v>
      </c>
      <c r="B27" s="129">
        <v>2</v>
      </c>
      <c r="C27" s="126">
        <v>3</v>
      </c>
      <c r="D27" s="126">
        <v>4</v>
      </c>
      <c r="E27" s="20">
        <v>5</v>
      </c>
      <c r="F27" s="127">
        <v>6</v>
      </c>
      <c r="G27" s="127">
        <v>7</v>
      </c>
      <c r="H27" s="127">
        <v>8</v>
      </c>
      <c r="I27" s="127">
        <v>9</v>
      </c>
      <c r="J27" s="128">
        <v>10</v>
      </c>
      <c r="K27" s="127">
        <v>11</v>
      </c>
      <c r="L27" s="127">
        <v>12</v>
      </c>
      <c r="M27" s="127">
        <v>13</v>
      </c>
      <c r="N27" s="127">
        <v>14</v>
      </c>
      <c r="O27" s="127">
        <v>15</v>
      </c>
      <c r="P27" s="127">
        <v>16</v>
      </c>
      <c r="Q27" s="127">
        <v>17</v>
      </c>
    </row>
    <row r="28" spans="1:17" ht="19.149999999999999" customHeight="1" x14ac:dyDescent="0.2">
      <c r="A28" s="158" t="s">
        <v>121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ht="108" x14ac:dyDescent="0.2">
      <c r="A29" s="20">
        <v>1</v>
      </c>
      <c r="B29" s="24" t="s">
        <v>436</v>
      </c>
      <c r="C29" s="130" t="s">
        <v>435</v>
      </c>
      <c r="D29" s="25" t="s">
        <v>40</v>
      </c>
      <c r="E29" s="26">
        <v>2</v>
      </c>
      <c r="F29" s="27">
        <v>552.92999999999995</v>
      </c>
      <c r="G29" s="27">
        <v>48.76</v>
      </c>
      <c r="H29" s="27">
        <v>94.76</v>
      </c>
      <c r="I29" s="27">
        <v>5.46</v>
      </c>
      <c r="J29" s="32">
        <v>1106</v>
      </c>
      <c r="K29" s="28">
        <v>98</v>
      </c>
      <c r="L29" s="28">
        <v>190</v>
      </c>
      <c r="M29" s="28">
        <v>11</v>
      </c>
      <c r="N29" s="28">
        <v>3.49</v>
      </c>
      <c r="O29" s="28">
        <v>6.98</v>
      </c>
      <c r="P29" s="28">
        <v>0.3</v>
      </c>
      <c r="Q29" s="28">
        <v>0.6</v>
      </c>
    </row>
    <row r="30" spans="1:17" ht="108" x14ac:dyDescent="0.2">
      <c r="A30" s="20">
        <v>2</v>
      </c>
      <c r="B30" s="24" t="s">
        <v>434</v>
      </c>
      <c r="C30" s="130" t="s">
        <v>120</v>
      </c>
      <c r="D30" s="25" t="s">
        <v>89</v>
      </c>
      <c r="E30" s="26">
        <v>0.2</v>
      </c>
      <c r="F30" s="27">
        <v>798.84</v>
      </c>
      <c r="G30" s="27">
        <v>168.02</v>
      </c>
      <c r="H30" s="27">
        <v>544.80999999999995</v>
      </c>
      <c r="I30" s="27">
        <v>57.87</v>
      </c>
      <c r="J30" s="32">
        <v>160</v>
      </c>
      <c r="K30" s="28">
        <v>34</v>
      </c>
      <c r="L30" s="28">
        <v>109</v>
      </c>
      <c r="M30" s="28">
        <v>12</v>
      </c>
      <c r="N30" s="28">
        <v>12.4</v>
      </c>
      <c r="O30" s="28">
        <v>2.48</v>
      </c>
      <c r="P30" s="28">
        <v>3.39</v>
      </c>
      <c r="Q30" s="28">
        <v>0.68</v>
      </c>
    </row>
    <row r="31" spans="1:17" ht="108" x14ac:dyDescent="0.2">
      <c r="A31" s="20">
        <v>3</v>
      </c>
      <c r="B31" s="24" t="s">
        <v>433</v>
      </c>
      <c r="C31" s="130" t="s">
        <v>432</v>
      </c>
      <c r="D31" s="25" t="s">
        <v>89</v>
      </c>
      <c r="E31" s="26">
        <v>1.36</v>
      </c>
      <c r="F31" s="27">
        <v>806.06</v>
      </c>
      <c r="G31" s="27">
        <v>157.18</v>
      </c>
      <c r="H31" s="27">
        <v>456.3</v>
      </c>
      <c r="I31" s="27">
        <v>50.35</v>
      </c>
      <c r="J31" s="32">
        <v>1096</v>
      </c>
      <c r="K31" s="28">
        <v>214</v>
      </c>
      <c r="L31" s="28">
        <v>621</v>
      </c>
      <c r="M31" s="28">
        <v>68</v>
      </c>
      <c r="N31" s="28">
        <v>11.6</v>
      </c>
      <c r="O31" s="28">
        <v>15.78</v>
      </c>
      <c r="P31" s="28">
        <v>2.96</v>
      </c>
      <c r="Q31" s="28">
        <v>4.03</v>
      </c>
    </row>
    <row r="32" spans="1:17" ht="120.75" x14ac:dyDescent="0.2">
      <c r="A32" s="20">
        <v>4</v>
      </c>
      <c r="B32" s="24" t="s">
        <v>431</v>
      </c>
      <c r="C32" s="130" t="s">
        <v>430</v>
      </c>
      <c r="D32" s="25" t="s">
        <v>41</v>
      </c>
      <c r="E32" s="26">
        <v>0.156</v>
      </c>
      <c r="F32" s="27">
        <v>19610.82</v>
      </c>
      <c r="G32" s="28"/>
      <c r="H32" s="28"/>
      <c r="I32" s="28"/>
      <c r="J32" s="32">
        <v>3059</v>
      </c>
      <c r="K32" s="28"/>
      <c r="L32" s="28"/>
      <c r="M32" s="28"/>
      <c r="N32" s="28"/>
      <c r="O32" s="28"/>
      <c r="P32" s="28"/>
      <c r="Q32" s="28"/>
    </row>
    <row r="33" spans="1:17" ht="108" x14ac:dyDescent="0.2">
      <c r="A33" s="20">
        <v>5</v>
      </c>
      <c r="B33" s="24" t="s">
        <v>429</v>
      </c>
      <c r="C33" s="130" t="s">
        <v>428</v>
      </c>
      <c r="D33" s="25" t="s">
        <v>43</v>
      </c>
      <c r="E33" s="26">
        <v>0.2</v>
      </c>
      <c r="F33" s="27">
        <v>676.59</v>
      </c>
      <c r="G33" s="27">
        <v>89.31</v>
      </c>
      <c r="H33" s="27">
        <v>5.85</v>
      </c>
      <c r="I33" s="27">
        <v>0.36</v>
      </c>
      <c r="J33" s="32">
        <v>135</v>
      </c>
      <c r="K33" s="28">
        <v>18</v>
      </c>
      <c r="L33" s="28">
        <v>1</v>
      </c>
      <c r="M33" s="28"/>
      <c r="N33" s="28">
        <v>6.74</v>
      </c>
      <c r="O33" s="28">
        <v>1.35</v>
      </c>
      <c r="P33" s="28">
        <v>0.02</v>
      </c>
      <c r="Q33" s="28"/>
    </row>
    <row r="34" spans="1:17" ht="108" x14ac:dyDescent="0.2">
      <c r="A34" s="20">
        <v>6</v>
      </c>
      <c r="B34" s="24" t="s">
        <v>427</v>
      </c>
      <c r="C34" s="130" t="s">
        <v>117</v>
      </c>
      <c r="D34" s="25" t="s">
        <v>43</v>
      </c>
      <c r="E34" s="26">
        <v>0.2</v>
      </c>
      <c r="F34" s="27">
        <v>248.1</v>
      </c>
      <c r="G34" s="27">
        <v>30.34</v>
      </c>
      <c r="H34" s="27">
        <v>2.92</v>
      </c>
      <c r="I34" s="27">
        <v>0.18</v>
      </c>
      <c r="J34" s="32">
        <v>50</v>
      </c>
      <c r="K34" s="28">
        <v>6</v>
      </c>
      <c r="L34" s="28">
        <v>1</v>
      </c>
      <c r="M34" s="28"/>
      <c r="N34" s="28">
        <v>2.29</v>
      </c>
      <c r="O34" s="28">
        <v>0.46</v>
      </c>
      <c r="P34" s="28">
        <v>0.01</v>
      </c>
      <c r="Q34" s="28"/>
    </row>
    <row r="35" spans="1:17" ht="24" x14ac:dyDescent="0.2">
      <c r="A35" s="20">
        <v>7</v>
      </c>
      <c r="B35" s="24" t="s">
        <v>409</v>
      </c>
      <c r="C35" s="130" t="s">
        <v>426</v>
      </c>
      <c r="D35" s="25" t="s">
        <v>44</v>
      </c>
      <c r="E35" s="26">
        <v>20</v>
      </c>
      <c r="F35" s="27">
        <v>6.74</v>
      </c>
      <c r="G35" s="28"/>
      <c r="H35" s="28"/>
      <c r="I35" s="28"/>
      <c r="J35" s="32">
        <v>135</v>
      </c>
      <c r="K35" s="28"/>
      <c r="L35" s="28"/>
      <c r="M35" s="28"/>
      <c r="N35" s="28"/>
      <c r="O35" s="28"/>
      <c r="P35" s="28"/>
      <c r="Q35" s="28"/>
    </row>
    <row r="36" spans="1:17" ht="24" x14ac:dyDescent="0.2">
      <c r="A36" s="20">
        <v>8</v>
      </c>
      <c r="B36" s="24" t="s">
        <v>409</v>
      </c>
      <c r="C36" s="130" t="s">
        <v>425</v>
      </c>
      <c r="D36" s="25" t="s">
        <v>44</v>
      </c>
      <c r="E36" s="26">
        <v>20</v>
      </c>
      <c r="F36" s="27">
        <v>8.6199999999999992</v>
      </c>
      <c r="G36" s="28"/>
      <c r="H36" s="28"/>
      <c r="I36" s="28"/>
      <c r="J36" s="32">
        <v>172</v>
      </c>
      <c r="K36" s="28"/>
      <c r="L36" s="28"/>
      <c r="M36" s="28"/>
      <c r="N36" s="28"/>
      <c r="O36" s="28"/>
      <c r="P36" s="28"/>
      <c r="Q36" s="28"/>
    </row>
    <row r="37" spans="1:17" ht="108" x14ac:dyDescent="0.2">
      <c r="A37" s="20">
        <v>9</v>
      </c>
      <c r="B37" s="24" t="s">
        <v>424</v>
      </c>
      <c r="C37" s="130" t="s">
        <v>423</v>
      </c>
      <c r="D37" s="25" t="s">
        <v>40</v>
      </c>
      <c r="E37" s="26">
        <v>24</v>
      </c>
      <c r="F37" s="27">
        <v>26.56</v>
      </c>
      <c r="G37" s="27">
        <v>15.58</v>
      </c>
      <c r="H37" s="27">
        <v>2.92</v>
      </c>
      <c r="I37" s="27">
        <v>0.18</v>
      </c>
      <c r="J37" s="32">
        <v>637</v>
      </c>
      <c r="K37" s="28">
        <v>374</v>
      </c>
      <c r="L37" s="28">
        <v>70</v>
      </c>
      <c r="M37" s="28">
        <v>4</v>
      </c>
      <c r="N37" s="28">
        <v>1.1499999999999999</v>
      </c>
      <c r="O37" s="28">
        <v>27.6</v>
      </c>
      <c r="P37" s="28">
        <v>0.01</v>
      </c>
      <c r="Q37" s="28">
        <v>0.24</v>
      </c>
    </row>
    <row r="38" spans="1:17" ht="108" x14ac:dyDescent="0.2">
      <c r="A38" s="20">
        <v>10</v>
      </c>
      <c r="B38" s="24" t="s">
        <v>422</v>
      </c>
      <c r="C38" s="130" t="s">
        <v>118</v>
      </c>
      <c r="D38" s="25" t="s">
        <v>99</v>
      </c>
      <c r="E38" s="26">
        <v>0.3</v>
      </c>
      <c r="F38" s="27">
        <v>179.67</v>
      </c>
      <c r="G38" s="27">
        <v>176.15</v>
      </c>
      <c r="H38" s="28"/>
      <c r="I38" s="28"/>
      <c r="J38" s="32">
        <v>54</v>
      </c>
      <c r="K38" s="28">
        <v>53</v>
      </c>
      <c r="L38" s="28"/>
      <c r="M38" s="28"/>
      <c r="N38" s="28">
        <v>13</v>
      </c>
      <c r="O38" s="28">
        <v>3.9</v>
      </c>
      <c r="P38" s="28"/>
      <c r="Q38" s="28"/>
    </row>
    <row r="39" spans="1:17" ht="108" x14ac:dyDescent="0.2">
      <c r="A39" s="20">
        <v>11</v>
      </c>
      <c r="B39" s="24" t="s">
        <v>421</v>
      </c>
      <c r="C39" s="130" t="s">
        <v>119</v>
      </c>
      <c r="D39" s="25" t="s">
        <v>99</v>
      </c>
      <c r="E39" s="26">
        <v>0.14000000000000001</v>
      </c>
      <c r="F39" s="27">
        <v>165.85</v>
      </c>
      <c r="G39" s="27">
        <v>162.6</v>
      </c>
      <c r="H39" s="28"/>
      <c r="I39" s="28"/>
      <c r="J39" s="32">
        <v>23</v>
      </c>
      <c r="K39" s="28">
        <v>23</v>
      </c>
      <c r="L39" s="28"/>
      <c r="M39" s="28"/>
      <c r="N39" s="28">
        <v>12</v>
      </c>
      <c r="O39" s="28">
        <v>1.68</v>
      </c>
      <c r="P39" s="28"/>
      <c r="Q39" s="28"/>
    </row>
    <row r="40" spans="1:17" ht="108" x14ac:dyDescent="0.2">
      <c r="A40" s="20">
        <v>12</v>
      </c>
      <c r="B40" s="24" t="s">
        <v>420</v>
      </c>
      <c r="C40" s="130" t="s">
        <v>419</v>
      </c>
      <c r="D40" s="25" t="s">
        <v>43</v>
      </c>
      <c r="E40" s="26">
        <v>0.06</v>
      </c>
      <c r="F40" s="27">
        <v>1533.01</v>
      </c>
      <c r="G40" s="27">
        <v>507.48</v>
      </c>
      <c r="H40" s="27">
        <v>145.97</v>
      </c>
      <c r="I40" s="27">
        <v>4.55</v>
      </c>
      <c r="J40" s="32">
        <v>92</v>
      </c>
      <c r="K40" s="28">
        <v>30</v>
      </c>
      <c r="L40" s="28">
        <v>9</v>
      </c>
      <c r="M40" s="28"/>
      <c r="N40" s="28">
        <v>38.299999999999997</v>
      </c>
      <c r="O40" s="28">
        <v>2.2999999999999998</v>
      </c>
      <c r="P40" s="28">
        <v>0.25</v>
      </c>
      <c r="Q40" s="28">
        <v>0.02</v>
      </c>
    </row>
    <row r="41" spans="1:17" ht="24" x14ac:dyDescent="0.2">
      <c r="A41" s="20">
        <v>13</v>
      </c>
      <c r="B41" s="24" t="s">
        <v>409</v>
      </c>
      <c r="C41" s="130" t="s">
        <v>418</v>
      </c>
      <c r="D41" s="25" t="s">
        <v>44</v>
      </c>
      <c r="E41" s="26">
        <v>6</v>
      </c>
      <c r="F41" s="27">
        <v>0.54</v>
      </c>
      <c r="G41" s="28"/>
      <c r="H41" s="28"/>
      <c r="I41" s="28"/>
      <c r="J41" s="32">
        <v>3</v>
      </c>
      <c r="K41" s="28"/>
      <c r="L41" s="28"/>
      <c r="M41" s="28"/>
      <c r="N41" s="28"/>
      <c r="O41" s="28"/>
      <c r="P41" s="28"/>
      <c r="Q41" s="28"/>
    </row>
    <row r="42" spans="1:17" ht="108" x14ac:dyDescent="0.2">
      <c r="A42" s="20">
        <v>14</v>
      </c>
      <c r="B42" s="24" t="s">
        <v>417</v>
      </c>
      <c r="C42" s="130" t="s">
        <v>416</v>
      </c>
      <c r="D42" s="25" t="s">
        <v>43</v>
      </c>
      <c r="E42" s="26">
        <v>0.16</v>
      </c>
      <c r="F42" s="27">
        <v>1392.25</v>
      </c>
      <c r="G42" s="27">
        <v>141.78</v>
      </c>
      <c r="H42" s="27">
        <v>242.87</v>
      </c>
      <c r="I42" s="27">
        <v>57.25</v>
      </c>
      <c r="J42" s="32">
        <v>223</v>
      </c>
      <c r="K42" s="28">
        <v>23</v>
      </c>
      <c r="L42" s="28">
        <v>39</v>
      </c>
      <c r="M42" s="28">
        <v>9</v>
      </c>
      <c r="N42" s="28">
        <v>10.7</v>
      </c>
      <c r="O42" s="28">
        <v>1.71</v>
      </c>
      <c r="P42" s="28">
        <v>3.61</v>
      </c>
      <c r="Q42" s="28">
        <v>0.57999999999999996</v>
      </c>
    </row>
    <row r="43" spans="1:17" ht="24" x14ac:dyDescent="0.2">
      <c r="A43" s="20">
        <v>15</v>
      </c>
      <c r="B43" s="24" t="s">
        <v>409</v>
      </c>
      <c r="C43" s="130" t="s">
        <v>415</v>
      </c>
      <c r="D43" s="25" t="s">
        <v>42</v>
      </c>
      <c r="E43" s="26">
        <v>2</v>
      </c>
      <c r="F43" s="27">
        <v>113.7</v>
      </c>
      <c r="G43" s="28"/>
      <c r="H43" s="28"/>
      <c r="I43" s="28"/>
      <c r="J43" s="32">
        <v>227</v>
      </c>
      <c r="K43" s="28"/>
      <c r="L43" s="28"/>
      <c r="M43" s="28"/>
      <c r="N43" s="28"/>
      <c r="O43" s="28"/>
      <c r="P43" s="28"/>
      <c r="Q43" s="28"/>
    </row>
    <row r="44" spans="1:17" ht="24" x14ac:dyDescent="0.2">
      <c r="A44" s="20">
        <v>16</v>
      </c>
      <c r="B44" s="24" t="s">
        <v>409</v>
      </c>
      <c r="C44" s="130" t="s">
        <v>414</v>
      </c>
      <c r="D44" s="25" t="s">
        <v>42</v>
      </c>
      <c r="E44" s="26">
        <v>6</v>
      </c>
      <c r="F44" s="27">
        <v>47.31</v>
      </c>
      <c r="G44" s="28"/>
      <c r="H44" s="28"/>
      <c r="I44" s="28"/>
      <c r="J44" s="32">
        <v>284</v>
      </c>
      <c r="K44" s="28"/>
      <c r="L44" s="28"/>
      <c r="M44" s="28"/>
      <c r="N44" s="28"/>
      <c r="O44" s="28"/>
      <c r="P44" s="28"/>
      <c r="Q44" s="28"/>
    </row>
    <row r="45" spans="1:17" ht="108" x14ac:dyDescent="0.2">
      <c r="A45" s="20">
        <v>17</v>
      </c>
      <c r="B45" s="24" t="s">
        <v>413</v>
      </c>
      <c r="C45" s="130" t="s">
        <v>412</v>
      </c>
      <c r="D45" s="25" t="s">
        <v>100</v>
      </c>
      <c r="E45" s="26">
        <v>0.111</v>
      </c>
      <c r="F45" s="27">
        <v>2242.3200000000002</v>
      </c>
      <c r="G45" s="27">
        <v>894.38</v>
      </c>
      <c r="H45" s="27">
        <v>1248.2</v>
      </c>
      <c r="I45" s="27">
        <v>337.7</v>
      </c>
      <c r="J45" s="32">
        <v>249</v>
      </c>
      <c r="K45" s="28">
        <v>99</v>
      </c>
      <c r="L45" s="28">
        <v>139</v>
      </c>
      <c r="M45" s="28">
        <v>37</v>
      </c>
      <c r="N45" s="28">
        <v>67.5</v>
      </c>
      <c r="O45" s="28">
        <v>7.49</v>
      </c>
      <c r="P45" s="28">
        <v>21.36</v>
      </c>
      <c r="Q45" s="28">
        <v>2.37</v>
      </c>
    </row>
    <row r="46" spans="1:17" ht="24" x14ac:dyDescent="0.2">
      <c r="A46" s="20">
        <v>18</v>
      </c>
      <c r="B46" s="24" t="s">
        <v>409</v>
      </c>
      <c r="C46" s="130" t="s">
        <v>411</v>
      </c>
      <c r="D46" s="25" t="s">
        <v>42</v>
      </c>
      <c r="E46" s="26">
        <v>16</v>
      </c>
      <c r="F46" s="27">
        <v>127.57</v>
      </c>
      <c r="G46" s="28"/>
      <c r="H46" s="28"/>
      <c r="I46" s="28"/>
      <c r="J46" s="32">
        <v>2041</v>
      </c>
      <c r="K46" s="28"/>
      <c r="L46" s="28"/>
      <c r="M46" s="28"/>
      <c r="N46" s="28"/>
      <c r="O46" s="28"/>
      <c r="P46" s="28"/>
      <c r="Q46" s="28"/>
    </row>
    <row r="47" spans="1:17" ht="108" x14ac:dyDescent="0.2">
      <c r="A47" s="20">
        <v>19</v>
      </c>
      <c r="B47" s="24" t="s">
        <v>392</v>
      </c>
      <c r="C47" s="130" t="s">
        <v>410</v>
      </c>
      <c r="D47" s="25" t="s">
        <v>100</v>
      </c>
      <c r="E47" s="26">
        <v>8.6999999999999994E-3</v>
      </c>
      <c r="F47" s="27">
        <v>18456.73</v>
      </c>
      <c r="G47" s="27">
        <v>842.81</v>
      </c>
      <c r="H47" s="27">
        <v>643.96</v>
      </c>
      <c r="I47" s="27">
        <v>31.67</v>
      </c>
      <c r="J47" s="32">
        <v>161</v>
      </c>
      <c r="K47" s="28">
        <v>7</v>
      </c>
      <c r="L47" s="28">
        <v>6</v>
      </c>
      <c r="M47" s="28"/>
      <c r="N47" s="28">
        <v>62.2</v>
      </c>
      <c r="O47" s="28">
        <v>0.54</v>
      </c>
      <c r="P47" s="28">
        <v>1.74</v>
      </c>
      <c r="Q47" s="28">
        <v>0.02</v>
      </c>
    </row>
    <row r="48" spans="1:17" ht="24" x14ac:dyDescent="0.2">
      <c r="A48" s="20">
        <v>20</v>
      </c>
      <c r="B48" s="24" t="s">
        <v>409</v>
      </c>
      <c r="C48" s="130" t="s">
        <v>408</v>
      </c>
      <c r="D48" s="25" t="s">
        <v>42</v>
      </c>
      <c r="E48" s="26">
        <v>10</v>
      </c>
      <c r="F48" s="27">
        <v>24.06</v>
      </c>
      <c r="G48" s="28"/>
      <c r="H48" s="28"/>
      <c r="I48" s="28"/>
      <c r="J48" s="32">
        <v>241</v>
      </c>
      <c r="K48" s="28"/>
      <c r="L48" s="28"/>
      <c r="M48" s="28"/>
      <c r="N48" s="28"/>
      <c r="O48" s="28"/>
      <c r="P48" s="28"/>
      <c r="Q48" s="28"/>
    </row>
    <row r="49" spans="1:17" ht="108" x14ac:dyDescent="0.2">
      <c r="A49" s="20">
        <v>21</v>
      </c>
      <c r="B49" s="24" t="s">
        <v>407</v>
      </c>
      <c r="C49" s="130" t="s">
        <v>406</v>
      </c>
      <c r="D49" s="25" t="s">
        <v>43</v>
      </c>
      <c r="E49" s="26">
        <v>0.14000000000000001</v>
      </c>
      <c r="F49" s="27">
        <v>3037.72</v>
      </c>
      <c r="G49" s="27">
        <v>832.1</v>
      </c>
      <c r="H49" s="27">
        <v>1452.51</v>
      </c>
      <c r="I49" s="27">
        <v>588.6</v>
      </c>
      <c r="J49" s="32">
        <v>425</v>
      </c>
      <c r="K49" s="28">
        <v>116</v>
      </c>
      <c r="L49" s="28">
        <v>203</v>
      </c>
      <c r="M49" s="28">
        <v>82</v>
      </c>
      <c r="N49" s="28">
        <v>62.8</v>
      </c>
      <c r="O49" s="28">
        <v>8.7899999999999991</v>
      </c>
      <c r="P49" s="28">
        <v>37.61</v>
      </c>
      <c r="Q49" s="28">
        <v>5.27</v>
      </c>
    </row>
    <row r="50" spans="1:17" ht="108" x14ac:dyDescent="0.2">
      <c r="A50" s="20">
        <v>22</v>
      </c>
      <c r="B50" s="24" t="s">
        <v>405</v>
      </c>
      <c r="C50" s="130" t="s">
        <v>404</v>
      </c>
      <c r="D50" s="25" t="s">
        <v>44</v>
      </c>
      <c r="E50" s="26">
        <v>14</v>
      </c>
      <c r="F50" s="27">
        <v>20.68</v>
      </c>
      <c r="G50" s="28"/>
      <c r="H50" s="28"/>
      <c r="I50" s="28"/>
      <c r="J50" s="32">
        <v>290</v>
      </c>
      <c r="K50" s="28"/>
      <c r="L50" s="28"/>
      <c r="M50" s="28"/>
      <c r="N50" s="28"/>
      <c r="O50" s="28"/>
      <c r="P50" s="28"/>
      <c r="Q50" s="28"/>
    </row>
    <row r="51" spans="1:17" ht="108" x14ac:dyDescent="0.2">
      <c r="A51" s="20">
        <v>23</v>
      </c>
      <c r="B51" s="24" t="s">
        <v>403</v>
      </c>
      <c r="C51" s="130" t="s">
        <v>402</v>
      </c>
      <c r="D51" s="25" t="s">
        <v>43</v>
      </c>
      <c r="E51" s="26">
        <v>0.2</v>
      </c>
      <c r="F51" s="27">
        <v>3637.08</v>
      </c>
      <c r="G51" s="27">
        <v>1052.05</v>
      </c>
      <c r="H51" s="27">
        <v>1826.33</v>
      </c>
      <c r="I51" s="27">
        <v>726</v>
      </c>
      <c r="J51" s="32">
        <v>727</v>
      </c>
      <c r="K51" s="28">
        <v>210</v>
      </c>
      <c r="L51" s="28">
        <v>365</v>
      </c>
      <c r="M51" s="28">
        <v>145</v>
      </c>
      <c r="N51" s="28">
        <v>79.400000000000006</v>
      </c>
      <c r="O51" s="28">
        <v>15.88</v>
      </c>
      <c r="P51" s="28">
        <v>46.36</v>
      </c>
      <c r="Q51" s="28">
        <v>9.27</v>
      </c>
    </row>
    <row r="52" spans="1:17" ht="108" x14ac:dyDescent="0.2">
      <c r="A52" s="20">
        <v>24</v>
      </c>
      <c r="B52" s="24" t="s">
        <v>401</v>
      </c>
      <c r="C52" s="130" t="s">
        <v>116</v>
      </c>
      <c r="D52" s="25" t="s">
        <v>44</v>
      </c>
      <c r="E52" s="26">
        <v>20</v>
      </c>
      <c r="F52" s="27">
        <v>26.35</v>
      </c>
      <c r="G52" s="28"/>
      <c r="H52" s="28"/>
      <c r="I52" s="28"/>
      <c r="J52" s="32">
        <v>527</v>
      </c>
      <c r="K52" s="28"/>
      <c r="L52" s="28"/>
      <c r="M52" s="28"/>
      <c r="N52" s="28"/>
      <c r="O52" s="28"/>
      <c r="P52" s="28"/>
      <c r="Q52" s="28"/>
    </row>
    <row r="53" spans="1:17" ht="108" x14ac:dyDescent="0.2">
      <c r="A53" s="20">
        <v>25</v>
      </c>
      <c r="B53" s="24" t="s">
        <v>400</v>
      </c>
      <c r="C53" s="130" t="s">
        <v>399</v>
      </c>
      <c r="D53" s="25" t="s">
        <v>43</v>
      </c>
      <c r="E53" s="26">
        <v>25</v>
      </c>
      <c r="F53" s="27">
        <v>3947.41</v>
      </c>
      <c r="G53" s="27">
        <v>459.78</v>
      </c>
      <c r="H53" s="27">
        <v>240.22</v>
      </c>
      <c r="I53" s="27">
        <v>4</v>
      </c>
      <c r="J53" s="32">
        <v>98685</v>
      </c>
      <c r="K53" s="28">
        <v>11495</v>
      </c>
      <c r="L53" s="28">
        <v>6006</v>
      </c>
      <c r="M53" s="28">
        <v>100</v>
      </c>
      <c r="N53" s="28">
        <v>34.700000000000003</v>
      </c>
      <c r="O53" s="28">
        <v>867.5</v>
      </c>
      <c r="P53" s="28">
        <v>0.22</v>
      </c>
      <c r="Q53" s="28">
        <v>5.5</v>
      </c>
    </row>
    <row r="54" spans="1:17" ht="108" x14ac:dyDescent="0.2">
      <c r="A54" s="20">
        <v>26</v>
      </c>
      <c r="B54" s="24" t="s">
        <v>398</v>
      </c>
      <c r="C54" s="130" t="s">
        <v>397</v>
      </c>
      <c r="D54" s="25" t="s">
        <v>44</v>
      </c>
      <c r="E54" s="26">
        <v>25</v>
      </c>
      <c r="F54" s="27">
        <v>16.41</v>
      </c>
      <c r="G54" s="28"/>
      <c r="H54" s="28"/>
      <c r="I54" s="28"/>
      <c r="J54" s="32">
        <v>410</v>
      </c>
      <c r="K54" s="28"/>
      <c r="L54" s="28"/>
      <c r="M54" s="28"/>
      <c r="N54" s="28"/>
      <c r="O54" s="28"/>
      <c r="P54" s="28"/>
      <c r="Q54" s="28"/>
    </row>
    <row r="55" spans="1:17" ht="108" x14ac:dyDescent="0.2">
      <c r="A55" s="20">
        <v>27</v>
      </c>
      <c r="B55" s="24" t="s">
        <v>396</v>
      </c>
      <c r="C55" s="130" t="s">
        <v>395</v>
      </c>
      <c r="D55" s="25" t="s">
        <v>43</v>
      </c>
      <c r="E55" s="26">
        <v>0.25</v>
      </c>
      <c r="F55" s="27">
        <v>730.59</v>
      </c>
      <c r="G55" s="27">
        <v>104.15</v>
      </c>
      <c r="H55" s="27">
        <v>11.69</v>
      </c>
      <c r="I55" s="27">
        <v>0.73</v>
      </c>
      <c r="J55" s="32">
        <v>183</v>
      </c>
      <c r="K55" s="28">
        <v>26</v>
      </c>
      <c r="L55" s="28">
        <v>3</v>
      </c>
      <c r="M55" s="28"/>
      <c r="N55" s="28">
        <v>7.86</v>
      </c>
      <c r="O55" s="28">
        <v>1.97</v>
      </c>
      <c r="P55" s="28">
        <v>0.04</v>
      </c>
      <c r="Q55" s="28">
        <v>0.01</v>
      </c>
    </row>
    <row r="56" spans="1:17" ht="108" x14ac:dyDescent="0.2">
      <c r="A56" s="20">
        <v>28</v>
      </c>
      <c r="B56" s="24" t="s">
        <v>394</v>
      </c>
      <c r="C56" s="130" t="s">
        <v>393</v>
      </c>
      <c r="D56" s="25" t="s">
        <v>43</v>
      </c>
      <c r="E56" s="26">
        <v>0.45</v>
      </c>
      <c r="F56" s="27">
        <v>787.64</v>
      </c>
      <c r="G56" s="27">
        <v>148.4</v>
      </c>
      <c r="H56" s="27">
        <v>23.38</v>
      </c>
      <c r="I56" s="27">
        <v>1.46</v>
      </c>
      <c r="J56" s="32">
        <v>354</v>
      </c>
      <c r="K56" s="28">
        <v>67</v>
      </c>
      <c r="L56" s="28">
        <v>11</v>
      </c>
      <c r="M56" s="28">
        <v>1</v>
      </c>
      <c r="N56" s="28">
        <v>11.2</v>
      </c>
      <c r="O56" s="28">
        <v>5.04</v>
      </c>
      <c r="P56" s="28">
        <v>0.08</v>
      </c>
      <c r="Q56" s="28">
        <v>0.04</v>
      </c>
    </row>
    <row r="57" spans="1:17" ht="108" x14ac:dyDescent="0.2">
      <c r="A57" s="20">
        <v>29</v>
      </c>
      <c r="B57" s="24" t="s">
        <v>392</v>
      </c>
      <c r="C57" s="130" t="s">
        <v>391</v>
      </c>
      <c r="D57" s="25" t="s">
        <v>100</v>
      </c>
      <c r="E57" s="26">
        <v>2.1000000000000001E-2</v>
      </c>
      <c r="F57" s="27">
        <v>18456.73</v>
      </c>
      <c r="G57" s="27">
        <v>842.81</v>
      </c>
      <c r="H57" s="27">
        <v>643.96</v>
      </c>
      <c r="I57" s="27">
        <v>31.67</v>
      </c>
      <c r="J57" s="32">
        <v>388</v>
      </c>
      <c r="K57" s="28">
        <v>18</v>
      </c>
      <c r="L57" s="28">
        <v>14</v>
      </c>
      <c r="M57" s="28">
        <v>1</v>
      </c>
      <c r="N57" s="28">
        <v>62.2</v>
      </c>
      <c r="O57" s="28">
        <v>1.31</v>
      </c>
      <c r="P57" s="28">
        <v>1.74</v>
      </c>
      <c r="Q57" s="28">
        <v>0.04</v>
      </c>
    </row>
    <row r="58" spans="1:17" ht="108" x14ac:dyDescent="0.2">
      <c r="A58" s="20">
        <v>30</v>
      </c>
      <c r="B58" s="24" t="s">
        <v>390</v>
      </c>
      <c r="C58" s="130" t="s">
        <v>389</v>
      </c>
      <c r="D58" s="25" t="s">
        <v>98</v>
      </c>
      <c r="E58" s="26">
        <v>2.1000000000000001E-2</v>
      </c>
      <c r="F58" s="27">
        <v>5242</v>
      </c>
      <c r="G58" s="28"/>
      <c r="H58" s="28"/>
      <c r="I58" s="28"/>
      <c r="J58" s="32">
        <v>110</v>
      </c>
      <c r="K58" s="28"/>
      <c r="L58" s="28"/>
      <c r="M58" s="28"/>
      <c r="N58" s="28"/>
      <c r="O58" s="28"/>
      <c r="P58" s="28"/>
      <c r="Q58" s="28"/>
    </row>
    <row r="59" spans="1:17" x14ac:dyDescent="0.2">
      <c r="A59" s="151" t="s">
        <v>213</v>
      </c>
      <c r="B59" s="152"/>
      <c r="C59" s="152"/>
      <c r="D59" s="152"/>
      <c r="E59" s="152"/>
      <c r="F59" s="152"/>
      <c r="G59" s="152"/>
      <c r="H59" s="152"/>
      <c r="I59" s="152"/>
      <c r="J59" s="34">
        <v>142078</v>
      </c>
      <c r="K59" s="28"/>
      <c r="L59" s="28"/>
      <c r="M59" s="28"/>
      <c r="N59" s="28"/>
      <c r="O59" s="29">
        <v>1167.31</v>
      </c>
      <c r="P59" s="28"/>
      <c r="Q59" s="29">
        <v>34.4</v>
      </c>
    </row>
    <row r="60" spans="1:17" ht="19.149999999999999" customHeight="1" x14ac:dyDescent="0.2">
      <c r="A60" s="158" t="s">
        <v>388</v>
      </c>
      <c r="B60" s="152"/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ht="24" x14ac:dyDescent="0.2">
      <c r="A61" s="20">
        <v>31</v>
      </c>
      <c r="B61" s="24" t="s">
        <v>159</v>
      </c>
      <c r="C61" s="130" t="s">
        <v>387</v>
      </c>
      <c r="D61" s="25" t="s">
        <v>42</v>
      </c>
      <c r="E61" s="26">
        <v>2</v>
      </c>
      <c r="F61" s="27">
        <v>12888.63</v>
      </c>
      <c r="G61" s="28"/>
      <c r="H61" s="28"/>
      <c r="I61" s="28"/>
      <c r="J61" s="32">
        <v>25777</v>
      </c>
      <c r="K61" s="28"/>
      <c r="L61" s="28"/>
      <c r="M61" s="28"/>
      <c r="N61" s="28"/>
      <c r="O61" s="28"/>
      <c r="P61" s="28"/>
      <c r="Q61" s="28"/>
    </row>
    <row r="62" spans="1:17" x14ac:dyDescent="0.2">
      <c r="A62" s="151" t="s">
        <v>386</v>
      </c>
      <c r="B62" s="152"/>
      <c r="C62" s="152"/>
      <c r="D62" s="152"/>
      <c r="E62" s="152"/>
      <c r="F62" s="152"/>
      <c r="G62" s="152"/>
      <c r="H62" s="152"/>
      <c r="I62" s="152"/>
      <c r="J62" s="34">
        <v>25777</v>
      </c>
      <c r="K62" s="28"/>
      <c r="L62" s="28"/>
      <c r="M62" s="28"/>
      <c r="N62" s="28"/>
      <c r="O62" s="28"/>
      <c r="P62" s="28"/>
      <c r="Q62" s="28"/>
    </row>
    <row r="63" spans="1:17" x14ac:dyDescent="0.2">
      <c r="A63" s="156" t="s">
        <v>123</v>
      </c>
      <c r="B63" s="157"/>
      <c r="C63" s="157"/>
      <c r="D63" s="157"/>
      <c r="E63" s="157"/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</row>
    <row r="64" spans="1:17" x14ac:dyDescent="0.2">
      <c r="A64" s="155" t="s">
        <v>45</v>
      </c>
      <c r="B64" s="152"/>
      <c r="C64" s="152"/>
      <c r="D64" s="152"/>
      <c r="E64" s="152"/>
      <c r="F64" s="152"/>
      <c r="G64" s="152"/>
      <c r="H64" s="152"/>
      <c r="I64" s="152"/>
      <c r="J64" s="33">
        <v>138024</v>
      </c>
      <c r="K64" s="27">
        <v>12911</v>
      </c>
      <c r="L64" s="27">
        <v>7787</v>
      </c>
      <c r="M64" s="27">
        <v>470</v>
      </c>
      <c r="N64" s="28"/>
      <c r="O64" s="27">
        <v>972.76</v>
      </c>
      <c r="P64" s="28"/>
      <c r="Q64" s="27">
        <v>28.67</v>
      </c>
    </row>
    <row r="65" spans="1:17" x14ac:dyDescent="0.2">
      <c r="A65" s="155" t="s">
        <v>102</v>
      </c>
      <c r="B65" s="152"/>
      <c r="C65" s="152"/>
      <c r="D65" s="152"/>
      <c r="E65" s="152"/>
      <c r="F65" s="152"/>
      <c r="G65" s="152"/>
      <c r="H65" s="152"/>
      <c r="I65" s="152"/>
      <c r="J65" s="33">
        <v>142164</v>
      </c>
      <c r="K65" s="27">
        <v>15493</v>
      </c>
      <c r="L65" s="27">
        <v>9344</v>
      </c>
      <c r="M65" s="27">
        <v>564</v>
      </c>
      <c r="N65" s="28"/>
      <c r="O65" s="27">
        <v>1167.31</v>
      </c>
      <c r="P65" s="28"/>
      <c r="Q65" s="27">
        <v>34.4</v>
      </c>
    </row>
    <row r="66" spans="1:17" x14ac:dyDescent="0.2">
      <c r="A66" s="155" t="s">
        <v>101</v>
      </c>
      <c r="B66" s="152"/>
      <c r="C66" s="152"/>
      <c r="D66" s="152"/>
      <c r="E66" s="152"/>
      <c r="F66" s="152"/>
      <c r="G66" s="152"/>
      <c r="H66" s="152"/>
      <c r="I66" s="152"/>
      <c r="J66" s="32"/>
      <c r="K66" s="28"/>
      <c r="L66" s="28"/>
      <c r="M66" s="28"/>
      <c r="N66" s="28"/>
      <c r="O66" s="28"/>
      <c r="P66" s="28"/>
      <c r="Q66" s="28"/>
    </row>
    <row r="67" spans="1:17" ht="39" customHeight="1" x14ac:dyDescent="0.2">
      <c r="A67" s="155" t="s">
        <v>385</v>
      </c>
      <c r="B67" s="152"/>
      <c r="C67" s="152"/>
      <c r="D67" s="152"/>
      <c r="E67" s="152"/>
      <c r="F67" s="152"/>
      <c r="G67" s="152"/>
      <c r="H67" s="152"/>
      <c r="I67" s="152"/>
      <c r="J67" s="33">
        <v>4140</v>
      </c>
      <c r="K67" s="27">
        <v>2582</v>
      </c>
      <c r="L67" s="27">
        <v>1557</v>
      </c>
      <c r="M67" s="27">
        <v>94</v>
      </c>
      <c r="N67" s="28"/>
      <c r="O67" s="27">
        <v>194.55199999999999</v>
      </c>
      <c r="P67" s="28"/>
      <c r="Q67" s="27">
        <v>5.734</v>
      </c>
    </row>
    <row r="68" spans="1:17" x14ac:dyDescent="0.2">
      <c r="A68" s="155" t="s">
        <v>46</v>
      </c>
      <c r="B68" s="152"/>
      <c r="C68" s="152"/>
      <c r="D68" s="152"/>
      <c r="E68" s="152"/>
      <c r="F68" s="152"/>
      <c r="G68" s="152"/>
      <c r="H68" s="152"/>
      <c r="I68" s="152"/>
      <c r="J68" s="33">
        <v>15254</v>
      </c>
      <c r="K68" s="28"/>
      <c r="L68" s="28"/>
      <c r="M68" s="28"/>
      <c r="N68" s="28"/>
      <c r="O68" s="28"/>
      <c r="P68" s="28"/>
      <c r="Q68" s="28"/>
    </row>
    <row r="69" spans="1:17" x14ac:dyDescent="0.2">
      <c r="A69" s="155" t="s">
        <v>101</v>
      </c>
      <c r="B69" s="152"/>
      <c r="C69" s="152"/>
      <c r="D69" s="152"/>
      <c r="E69" s="152"/>
      <c r="F69" s="152"/>
      <c r="G69" s="152"/>
      <c r="H69" s="152"/>
      <c r="I69" s="152"/>
      <c r="J69" s="32"/>
      <c r="K69" s="28"/>
      <c r="L69" s="28"/>
      <c r="M69" s="28"/>
      <c r="N69" s="28"/>
      <c r="O69" s="28"/>
      <c r="P69" s="28"/>
      <c r="Q69" s="28"/>
    </row>
    <row r="70" spans="1:17" x14ac:dyDescent="0.2">
      <c r="A70" s="155" t="s">
        <v>384</v>
      </c>
      <c r="B70" s="152"/>
      <c r="C70" s="152"/>
      <c r="D70" s="152"/>
      <c r="E70" s="152"/>
      <c r="F70" s="152"/>
      <c r="G70" s="152"/>
      <c r="H70" s="152"/>
      <c r="I70" s="152"/>
      <c r="J70" s="33">
        <v>15254</v>
      </c>
      <c r="K70" s="28"/>
      <c r="L70" s="28"/>
      <c r="M70" s="28"/>
      <c r="N70" s="28"/>
      <c r="O70" s="28"/>
      <c r="P70" s="28"/>
      <c r="Q70" s="28"/>
    </row>
    <row r="71" spans="1:17" x14ac:dyDescent="0.2">
      <c r="A71" s="155" t="s">
        <v>47</v>
      </c>
      <c r="B71" s="152"/>
      <c r="C71" s="152"/>
      <c r="D71" s="152"/>
      <c r="E71" s="152"/>
      <c r="F71" s="152"/>
      <c r="G71" s="152"/>
      <c r="H71" s="152"/>
      <c r="I71" s="152"/>
      <c r="J71" s="33">
        <v>10437</v>
      </c>
      <c r="K71" s="28"/>
      <c r="L71" s="28"/>
      <c r="M71" s="28"/>
      <c r="N71" s="28"/>
      <c r="O71" s="28"/>
      <c r="P71" s="28"/>
      <c r="Q71" s="28"/>
    </row>
    <row r="72" spans="1:17" x14ac:dyDescent="0.2">
      <c r="A72" s="155" t="s">
        <v>101</v>
      </c>
      <c r="B72" s="152"/>
      <c r="C72" s="152"/>
      <c r="D72" s="152"/>
      <c r="E72" s="152"/>
      <c r="F72" s="152"/>
      <c r="G72" s="152"/>
      <c r="H72" s="152"/>
      <c r="I72" s="152"/>
      <c r="J72" s="32"/>
      <c r="K72" s="28"/>
      <c r="L72" s="28"/>
      <c r="M72" s="28"/>
      <c r="N72" s="28"/>
      <c r="O72" s="28"/>
      <c r="P72" s="28"/>
      <c r="Q72" s="28"/>
    </row>
    <row r="73" spans="1:17" x14ac:dyDescent="0.2">
      <c r="A73" s="155" t="s">
        <v>383</v>
      </c>
      <c r="B73" s="152"/>
      <c r="C73" s="152"/>
      <c r="D73" s="152"/>
      <c r="E73" s="152"/>
      <c r="F73" s="152"/>
      <c r="G73" s="152"/>
      <c r="H73" s="152"/>
      <c r="I73" s="152"/>
      <c r="J73" s="33">
        <v>10437</v>
      </c>
      <c r="K73" s="28"/>
      <c r="L73" s="28"/>
      <c r="M73" s="28"/>
      <c r="N73" s="28"/>
      <c r="O73" s="28"/>
      <c r="P73" s="28"/>
      <c r="Q73" s="28"/>
    </row>
    <row r="74" spans="1:17" x14ac:dyDescent="0.2">
      <c r="A74" s="151" t="s">
        <v>48</v>
      </c>
      <c r="B74" s="152"/>
      <c r="C74" s="152"/>
      <c r="D74" s="152"/>
      <c r="E74" s="152"/>
      <c r="F74" s="152"/>
      <c r="G74" s="152"/>
      <c r="H74" s="152"/>
      <c r="I74" s="152"/>
      <c r="J74" s="32"/>
      <c r="K74" s="28"/>
      <c r="L74" s="28"/>
      <c r="M74" s="28"/>
      <c r="N74" s="28"/>
      <c r="O74" s="28"/>
      <c r="P74" s="28"/>
      <c r="Q74" s="28"/>
    </row>
    <row r="75" spans="1:17" x14ac:dyDescent="0.2">
      <c r="A75" s="155" t="s">
        <v>50</v>
      </c>
      <c r="B75" s="152"/>
      <c r="C75" s="152"/>
      <c r="D75" s="152"/>
      <c r="E75" s="152"/>
      <c r="F75" s="152"/>
      <c r="G75" s="152"/>
      <c r="H75" s="152"/>
      <c r="I75" s="152"/>
      <c r="J75" s="33">
        <v>142078</v>
      </c>
      <c r="K75" s="28"/>
      <c r="L75" s="28"/>
      <c r="M75" s="28"/>
      <c r="N75" s="28"/>
      <c r="O75" s="27">
        <v>1167.31</v>
      </c>
      <c r="P75" s="28"/>
      <c r="Q75" s="27">
        <v>34.4</v>
      </c>
    </row>
    <row r="76" spans="1:17" x14ac:dyDescent="0.2">
      <c r="A76" s="155" t="s">
        <v>20</v>
      </c>
      <c r="B76" s="152"/>
      <c r="C76" s="152"/>
      <c r="D76" s="152"/>
      <c r="E76" s="152"/>
      <c r="F76" s="152"/>
      <c r="G76" s="152"/>
      <c r="H76" s="152"/>
      <c r="I76" s="152"/>
      <c r="J76" s="33">
        <v>25777</v>
      </c>
      <c r="K76" s="28"/>
      <c r="L76" s="28"/>
      <c r="M76" s="28"/>
      <c r="N76" s="28"/>
      <c r="O76" s="28"/>
      <c r="P76" s="28"/>
      <c r="Q76" s="28"/>
    </row>
    <row r="77" spans="1:17" x14ac:dyDescent="0.2">
      <c r="A77" s="155" t="s">
        <v>51</v>
      </c>
      <c r="B77" s="152"/>
      <c r="C77" s="152"/>
      <c r="D77" s="152"/>
      <c r="E77" s="152"/>
      <c r="F77" s="152"/>
      <c r="G77" s="152"/>
      <c r="H77" s="152"/>
      <c r="I77" s="152"/>
      <c r="J77" s="33">
        <v>167855</v>
      </c>
      <c r="K77" s="28"/>
      <c r="L77" s="28"/>
      <c r="M77" s="28"/>
      <c r="N77" s="28"/>
      <c r="O77" s="27">
        <v>1167.31</v>
      </c>
      <c r="P77" s="28"/>
      <c r="Q77" s="27">
        <v>34.4</v>
      </c>
    </row>
    <row r="78" spans="1:17" x14ac:dyDescent="0.2">
      <c r="A78" s="155" t="s">
        <v>52</v>
      </c>
      <c r="B78" s="152"/>
      <c r="C78" s="152"/>
      <c r="D78" s="152"/>
      <c r="E78" s="152"/>
      <c r="F78" s="152"/>
      <c r="G78" s="152"/>
      <c r="H78" s="152"/>
      <c r="I78" s="152"/>
      <c r="J78" s="32"/>
      <c r="K78" s="28"/>
      <c r="L78" s="28"/>
      <c r="M78" s="28"/>
      <c r="N78" s="28"/>
      <c r="O78" s="28"/>
      <c r="P78" s="28"/>
      <c r="Q78" s="28"/>
    </row>
    <row r="79" spans="1:17" x14ac:dyDescent="0.2">
      <c r="A79" s="155" t="s">
        <v>53</v>
      </c>
      <c r="B79" s="152"/>
      <c r="C79" s="152"/>
      <c r="D79" s="152"/>
      <c r="E79" s="152"/>
      <c r="F79" s="152"/>
      <c r="G79" s="152"/>
      <c r="H79" s="152"/>
      <c r="I79" s="152"/>
      <c r="J79" s="33">
        <v>88446</v>
      </c>
      <c r="K79" s="28"/>
      <c r="L79" s="28"/>
      <c r="M79" s="28"/>
      <c r="N79" s="28"/>
      <c r="O79" s="28"/>
      <c r="P79" s="28"/>
      <c r="Q79" s="28"/>
    </row>
    <row r="80" spans="1:17" x14ac:dyDescent="0.2">
      <c r="A80" s="155" t="s">
        <v>54</v>
      </c>
      <c r="B80" s="152"/>
      <c r="C80" s="152"/>
      <c r="D80" s="152"/>
      <c r="E80" s="152"/>
      <c r="F80" s="152"/>
      <c r="G80" s="152"/>
      <c r="H80" s="152"/>
      <c r="I80" s="152"/>
      <c r="J80" s="33">
        <v>9344</v>
      </c>
      <c r="K80" s="28"/>
      <c r="L80" s="28"/>
      <c r="M80" s="28"/>
      <c r="N80" s="28"/>
      <c r="O80" s="28"/>
      <c r="P80" s="28"/>
      <c r="Q80" s="28"/>
    </row>
    <row r="81" spans="1:17" x14ac:dyDescent="0.2">
      <c r="A81" s="155" t="s">
        <v>55</v>
      </c>
      <c r="B81" s="152"/>
      <c r="C81" s="152"/>
      <c r="D81" s="152"/>
      <c r="E81" s="152"/>
      <c r="F81" s="152"/>
      <c r="G81" s="152"/>
      <c r="H81" s="152"/>
      <c r="I81" s="152"/>
      <c r="J81" s="33">
        <v>16057</v>
      </c>
      <c r="K81" s="28"/>
      <c r="L81" s="28"/>
      <c r="M81" s="28"/>
      <c r="N81" s="28"/>
      <c r="O81" s="28"/>
      <c r="P81" s="28"/>
      <c r="Q81" s="28"/>
    </row>
    <row r="82" spans="1:17" x14ac:dyDescent="0.2">
      <c r="A82" s="155" t="s">
        <v>18</v>
      </c>
      <c r="B82" s="152"/>
      <c r="C82" s="152"/>
      <c r="D82" s="152"/>
      <c r="E82" s="152"/>
      <c r="F82" s="152"/>
      <c r="G82" s="152"/>
      <c r="H82" s="152"/>
      <c r="I82" s="152"/>
      <c r="J82" s="33">
        <v>25777</v>
      </c>
      <c r="K82" s="28"/>
      <c r="L82" s="28"/>
      <c r="M82" s="28"/>
      <c r="N82" s="28"/>
      <c r="O82" s="28"/>
      <c r="P82" s="28"/>
      <c r="Q82" s="28"/>
    </row>
    <row r="83" spans="1:17" x14ac:dyDescent="0.2">
      <c r="A83" s="155" t="s">
        <v>56</v>
      </c>
      <c r="B83" s="152"/>
      <c r="C83" s="152"/>
      <c r="D83" s="152"/>
      <c r="E83" s="152"/>
      <c r="F83" s="152"/>
      <c r="G83" s="152"/>
      <c r="H83" s="152"/>
      <c r="I83" s="152"/>
      <c r="J83" s="33">
        <v>15254</v>
      </c>
      <c r="K83" s="28"/>
      <c r="L83" s="28"/>
      <c r="M83" s="28"/>
      <c r="N83" s="28"/>
      <c r="O83" s="28"/>
      <c r="P83" s="28"/>
      <c r="Q83" s="28"/>
    </row>
    <row r="84" spans="1:17" x14ac:dyDescent="0.2">
      <c r="A84" s="155" t="s">
        <v>57</v>
      </c>
      <c r="B84" s="152"/>
      <c r="C84" s="152"/>
      <c r="D84" s="152"/>
      <c r="E84" s="152"/>
      <c r="F84" s="152"/>
      <c r="G84" s="152"/>
      <c r="H84" s="152"/>
      <c r="I84" s="152"/>
      <c r="J84" s="33">
        <v>10437</v>
      </c>
      <c r="K84" s="28"/>
      <c r="L84" s="28"/>
      <c r="M84" s="28"/>
      <c r="N84" s="28"/>
      <c r="O84" s="28"/>
      <c r="P84" s="28"/>
      <c r="Q84" s="28"/>
    </row>
    <row r="85" spans="1:17" x14ac:dyDescent="0.2">
      <c r="A85" s="151" t="s">
        <v>58</v>
      </c>
      <c r="B85" s="152"/>
      <c r="C85" s="152"/>
      <c r="D85" s="152"/>
      <c r="E85" s="152"/>
      <c r="F85" s="152"/>
      <c r="G85" s="152"/>
      <c r="H85" s="152"/>
      <c r="I85" s="152"/>
      <c r="J85" s="34">
        <v>167855</v>
      </c>
      <c r="K85" s="28"/>
      <c r="L85" s="28"/>
      <c r="M85" s="28"/>
      <c r="N85" s="28"/>
      <c r="O85" s="29">
        <v>1167.31</v>
      </c>
      <c r="P85" s="28"/>
      <c r="Q85" s="29">
        <v>34.4</v>
      </c>
    </row>
    <row r="86" spans="1:17" x14ac:dyDescent="0.2">
      <c r="F86" s="22"/>
      <c r="G86" s="22"/>
      <c r="H86" s="22"/>
      <c r="I86" s="22"/>
      <c r="J86" s="35"/>
      <c r="K86" s="22"/>
      <c r="L86" s="22"/>
      <c r="M86" s="22"/>
      <c r="N86" s="22"/>
      <c r="O86" s="22"/>
      <c r="P86" s="22"/>
      <c r="Q86" s="22"/>
    </row>
  </sheetData>
  <mergeCells count="47">
    <mergeCell ref="F25:F26"/>
    <mergeCell ref="F24:I24"/>
    <mergeCell ref="G25:I25"/>
    <mergeCell ref="O24:O26"/>
    <mergeCell ref="N24:N26"/>
    <mergeCell ref="Q24:Q26"/>
    <mergeCell ref="J25:J26"/>
    <mergeCell ref="K25:M25"/>
    <mergeCell ref="J24:M24"/>
    <mergeCell ref="P24:P26"/>
    <mergeCell ref="A24:A26"/>
    <mergeCell ref="C24:C26"/>
    <mergeCell ref="D24:D26"/>
    <mergeCell ref="E24:E26"/>
    <mergeCell ref="B24:B26"/>
    <mergeCell ref="A64:I64"/>
    <mergeCell ref="A65:I65"/>
    <mergeCell ref="A66:I66"/>
    <mergeCell ref="A28:Q28"/>
    <mergeCell ref="A59:I59"/>
    <mergeCell ref="A60:Q60"/>
    <mergeCell ref="A62:I62"/>
    <mergeCell ref="A63:Q63"/>
    <mergeCell ref="A71:I71"/>
    <mergeCell ref="A72:I72"/>
    <mergeCell ref="A73:I73"/>
    <mergeCell ref="A74:I74"/>
    <mergeCell ref="A67:I67"/>
    <mergeCell ref="A68:I68"/>
    <mergeCell ref="A69:I69"/>
    <mergeCell ref="A70:I70"/>
    <mergeCell ref="A83:I83"/>
    <mergeCell ref="A84:I84"/>
    <mergeCell ref="A85:I85"/>
    <mergeCell ref="J16:K16"/>
    <mergeCell ref="J19:K19"/>
    <mergeCell ref="J20:K20"/>
    <mergeCell ref="J18:K18"/>
    <mergeCell ref="J17:K17"/>
    <mergeCell ref="A79:I79"/>
    <mergeCell ref="A80:I80"/>
    <mergeCell ref="A81:I81"/>
    <mergeCell ref="A82:I82"/>
    <mergeCell ref="A75:I75"/>
    <mergeCell ref="A76:I76"/>
    <mergeCell ref="A77:I77"/>
    <mergeCell ref="A78:I78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44"/>
  <sheetViews>
    <sheetView showGridLines="0" zoomScaleNormal="75" zoomScaleSheetLayoutView="75" workbookViewId="0">
      <selection activeCell="H6" sqref="H6"/>
    </sheetView>
  </sheetViews>
  <sheetFormatPr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117" customWidth="1"/>
    <col min="5" max="5" width="16.42578125" style="113" customWidth="1"/>
    <col min="6" max="6" width="7.7109375" style="7" customWidth="1"/>
    <col min="7" max="9" width="6.7109375" style="7" customWidth="1"/>
    <col min="10" max="10" width="7.7109375" style="36" customWidth="1"/>
    <col min="11" max="17" width="6.7109375" style="7" customWidth="1"/>
    <col min="18" max="16384" width="9.140625" style="8"/>
  </cols>
  <sheetData>
    <row r="1" spans="1:18" outlineLevel="2" x14ac:dyDescent="0.2">
      <c r="A1" s="134" t="s">
        <v>35</v>
      </c>
      <c r="C1" s="2"/>
      <c r="D1" s="3"/>
      <c r="E1" s="4"/>
      <c r="F1" s="5"/>
      <c r="G1" s="5"/>
      <c r="H1" s="5"/>
      <c r="I1" s="5"/>
      <c r="J1" s="30"/>
      <c r="K1" s="5"/>
      <c r="L1" s="5"/>
      <c r="M1" s="6" t="s">
        <v>36</v>
      </c>
      <c r="O1" s="5"/>
      <c r="P1" s="5"/>
      <c r="Q1" s="5"/>
    </row>
    <row r="2" spans="1:18" outlineLevel="1" x14ac:dyDescent="0.2">
      <c r="A2" s="9"/>
      <c r="C2" s="2"/>
      <c r="D2" s="3"/>
      <c r="E2" s="4"/>
      <c r="F2" s="5"/>
      <c r="G2" s="5"/>
      <c r="H2" s="5"/>
      <c r="I2" s="5"/>
      <c r="J2" s="30"/>
      <c r="K2" s="5"/>
      <c r="L2" s="5"/>
      <c r="M2" s="9"/>
      <c r="O2" s="5"/>
      <c r="P2" s="5"/>
      <c r="Q2" s="5"/>
    </row>
    <row r="3" spans="1:18" outlineLevel="1" x14ac:dyDescent="0.2">
      <c r="A3" s="9"/>
      <c r="C3" s="2"/>
      <c r="D3" s="3"/>
      <c r="E3" s="4"/>
      <c r="F3" s="5"/>
      <c r="G3" s="5"/>
      <c r="H3" s="5"/>
      <c r="I3" s="5"/>
      <c r="J3" s="30"/>
      <c r="K3" s="5"/>
      <c r="L3" s="5"/>
      <c r="M3" s="9"/>
      <c r="O3" s="5"/>
      <c r="P3" s="5"/>
      <c r="Q3" s="5"/>
    </row>
    <row r="4" spans="1:18" outlineLevel="1" x14ac:dyDescent="0.2">
      <c r="A4" s="9" t="s">
        <v>39</v>
      </c>
      <c r="C4" s="2"/>
      <c r="D4" s="3"/>
      <c r="E4" s="4"/>
      <c r="F4" s="5"/>
      <c r="G4" s="5"/>
      <c r="H4" s="5"/>
      <c r="I4" s="5"/>
      <c r="J4" s="30"/>
      <c r="K4" s="5"/>
      <c r="L4" s="5"/>
      <c r="M4" s="9" t="s">
        <v>39</v>
      </c>
      <c r="O4" s="5"/>
      <c r="P4" s="5"/>
      <c r="Q4" s="5"/>
      <c r="R4" s="133"/>
    </row>
    <row r="5" spans="1:18" outlineLevel="1" x14ac:dyDescent="0.2">
      <c r="A5" s="9" t="s">
        <v>125</v>
      </c>
      <c r="C5" s="2"/>
      <c r="D5" s="3"/>
      <c r="E5" s="4"/>
      <c r="F5" s="5"/>
      <c r="G5" s="5"/>
      <c r="H5" s="5"/>
      <c r="I5" s="5"/>
      <c r="J5" s="30"/>
      <c r="K5" s="5"/>
      <c r="L5" s="5"/>
      <c r="M5" s="10" t="s">
        <v>460</v>
      </c>
      <c r="O5" s="5"/>
      <c r="P5" s="5"/>
      <c r="Q5" s="5"/>
    </row>
    <row r="6" spans="1:18" x14ac:dyDescent="0.2">
      <c r="A6" s="4"/>
      <c r="B6" s="9"/>
      <c r="C6" s="2"/>
      <c r="D6" s="3"/>
      <c r="E6" s="8"/>
      <c r="F6" s="5"/>
      <c r="G6" s="5"/>
      <c r="H6" s="4" t="s">
        <v>204</v>
      </c>
      <c r="I6" s="5"/>
      <c r="J6" s="37"/>
      <c r="K6" s="5"/>
      <c r="L6" s="5"/>
      <c r="M6" s="5"/>
      <c r="N6" s="5"/>
      <c r="O6" s="5"/>
      <c r="P6" s="5"/>
      <c r="Q6" s="5"/>
    </row>
    <row r="7" spans="1:18" x14ac:dyDescent="0.2">
      <c r="A7" s="4"/>
      <c r="B7" s="9"/>
      <c r="C7" s="2"/>
      <c r="D7" s="3"/>
      <c r="E7" s="133"/>
      <c r="F7" s="12"/>
      <c r="G7" s="12"/>
      <c r="H7" s="131" t="s">
        <v>21</v>
      </c>
      <c r="I7" s="131"/>
      <c r="J7" s="78"/>
      <c r="K7" s="5"/>
      <c r="L7" s="5"/>
      <c r="M7" s="5"/>
      <c r="N7" s="5"/>
      <c r="O7" s="5"/>
      <c r="P7" s="5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30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4" t="s">
        <v>459</v>
      </c>
      <c r="I9" s="14"/>
      <c r="J9" s="30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22</v>
      </c>
      <c r="I10" s="4"/>
      <c r="J10" s="30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30"/>
      <c r="K11" s="5"/>
      <c r="L11" s="5"/>
      <c r="M11" s="5"/>
      <c r="N11" s="5"/>
      <c r="O11" s="5"/>
      <c r="P11" s="5"/>
      <c r="Q11" s="5"/>
    </row>
    <row r="12" spans="1:18" x14ac:dyDescent="0.2">
      <c r="A12" s="4"/>
      <c r="B12" s="9"/>
      <c r="C12" s="15" t="s">
        <v>104</v>
      </c>
      <c r="D12" s="118" t="s">
        <v>478</v>
      </c>
      <c r="E12" s="16"/>
      <c r="F12" s="5"/>
      <c r="G12" s="5"/>
      <c r="H12" s="4"/>
      <c r="I12" s="5"/>
      <c r="J12" s="30"/>
      <c r="K12" s="11"/>
      <c r="L12" s="11"/>
      <c r="M12" s="5"/>
      <c r="N12" s="5"/>
      <c r="O12" s="5"/>
      <c r="P12" s="5"/>
      <c r="Q12" s="5"/>
    </row>
    <row r="13" spans="1:18" x14ac:dyDescent="0.2">
      <c r="A13" s="4"/>
      <c r="B13" s="9"/>
      <c r="C13" s="2"/>
      <c r="D13" s="3"/>
      <c r="E13" s="17"/>
      <c r="F13" s="12"/>
      <c r="G13" s="12"/>
      <c r="H13" s="131" t="s">
        <v>23</v>
      </c>
      <c r="I13" s="131"/>
      <c r="J13" s="115"/>
      <c r="K13" s="13"/>
      <c r="L13" s="5"/>
      <c r="M13" s="5"/>
      <c r="N13" s="5"/>
      <c r="O13" s="5"/>
      <c r="P13" s="5"/>
      <c r="Q13" s="5"/>
    </row>
    <row r="14" spans="1:18" x14ac:dyDescent="0.2">
      <c r="A14" s="18"/>
      <c r="B14" s="19"/>
      <c r="C14" s="2"/>
      <c r="D14" s="3"/>
      <c r="E14" s="8"/>
      <c r="F14" s="5"/>
      <c r="G14" s="5"/>
      <c r="H14" s="5"/>
      <c r="I14" s="5"/>
      <c r="J14" s="30"/>
      <c r="K14" s="5"/>
      <c r="L14" s="5"/>
      <c r="M14" s="5"/>
      <c r="N14" s="5"/>
      <c r="O14" s="5"/>
      <c r="P14" s="5"/>
      <c r="Q14" s="5"/>
    </row>
    <row r="15" spans="1:18" ht="14.25" x14ac:dyDescent="0.2">
      <c r="A15" s="4"/>
      <c r="B15" s="9"/>
      <c r="C15" s="2"/>
      <c r="D15" s="16" t="s">
        <v>458</v>
      </c>
      <c r="E15" s="4"/>
      <c r="F15" s="5"/>
      <c r="G15" s="5"/>
      <c r="H15" s="5"/>
      <c r="I15" s="16"/>
      <c r="J15" s="31"/>
      <c r="K15" s="5"/>
      <c r="L15" s="5"/>
      <c r="M15" s="5"/>
      <c r="N15" s="5"/>
      <c r="O15" s="5"/>
      <c r="P15" s="5"/>
      <c r="Q15" s="5"/>
      <c r="R15" s="114"/>
    </row>
    <row r="16" spans="1:18" x14ac:dyDescent="0.2">
      <c r="A16" s="4"/>
      <c r="B16" s="9"/>
      <c r="C16" s="2"/>
      <c r="D16" s="16" t="s">
        <v>97</v>
      </c>
      <c r="E16" s="4"/>
      <c r="F16" s="5"/>
      <c r="G16" s="5"/>
      <c r="H16" s="5"/>
      <c r="I16" s="16"/>
      <c r="J16" s="153" t="s">
        <v>457</v>
      </c>
      <c r="K16" s="154"/>
      <c r="L16" s="10" t="s">
        <v>59</v>
      </c>
      <c r="M16" s="5"/>
      <c r="N16" s="5"/>
      <c r="O16" s="5"/>
      <c r="P16" s="5"/>
      <c r="Q16" s="5"/>
    </row>
    <row r="17" spans="1:17" x14ac:dyDescent="0.2">
      <c r="A17" s="4"/>
      <c r="B17" s="9"/>
      <c r="C17" s="2"/>
      <c r="D17" s="16" t="s">
        <v>96</v>
      </c>
      <c r="E17" s="4"/>
      <c r="F17" s="5"/>
      <c r="G17" s="5"/>
      <c r="H17" s="5"/>
      <c r="I17" s="16"/>
      <c r="J17" s="153" t="s">
        <v>456</v>
      </c>
      <c r="K17" s="154"/>
      <c r="L17" s="10" t="s">
        <v>59</v>
      </c>
      <c r="M17" s="5"/>
      <c r="N17" s="5"/>
      <c r="O17" s="5"/>
      <c r="P17" s="5"/>
      <c r="Q17" s="5"/>
    </row>
    <row r="18" spans="1:17" outlineLevel="1" x14ac:dyDescent="0.2">
      <c r="A18" s="4"/>
      <c r="B18" s="9"/>
      <c r="C18" s="2"/>
      <c r="D18" s="16" t="s">
        <v>60</v>
      </c>
      <c r="E18" s="4"/>
      <c r="F18" s="5"/>
      <c r="G18" s="5"/>
      <c r="H18" s="5"/>
      <c r="I18" s="16"/>
      <c r="J18" s="153" t="s">
        <v>455</v>
      </c>
      <c r="K18" s="154"/>
      <c r="L18" s="10" t="s">
        <v>61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132" t="s">
        <v>199</v>
      </c>
      <c r="E19" s="4"/>
      <c r="F19" s="5"/>
      <c r="G19" s="5"/>
      <c r="H19" s="5"/>
      <c r="I19" s="5"/>
      <c r="J19" s="30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30"/>
      <c r="K20" s="5"/>
      <c r="L20" s="5"/>
      <c r="M20" s="5"/>
      <c r="N20" s="5"/>
      <c r="O20" s="5"/>
      <c r="P20" s="5"/>
      <c r="Q20" s="5"/>
    </row>
    <row r="22" spans="1:17" ht="18" customHeight="1" x14ac:dyDescent="0.2">
      <c r="A22" s="159" t="s">
        <v>24</v>
      </c>
      <c r="B22" s="164" t="s">
        <v>198</v>
      </c>
      <c r="C22" s="159" t="s">
        <v>25</v>
      </c>
      <c r="D22" s="159" t="s">
        <v>26</v>
      </c>
      <c r="E22" s="159" t="s">
        <v>27</v>
      </c>
      <c r="F22" s="159" t="s">
        <v>37</v>
      </c>
      <c r="G22" s="162"/>
      <c r="H22" s="162"/>
      <c r="I22" s="162"/>
      <c r="J22" s="159" t="s">
        <v>38</v>
      </c>
      <c r="K22" s="162"/>
      <c r="L22" s="162"/>
      <c r="M22" s="162"/>
      <c r="N22" s="159" t="s">
        <v>32</v>
      </c>
      <c r="O22" s="159" t="s">
        <v>33</v>
      </c>
      <c r="P22" s="159" t="s">
        <v>95</v>
      </c>
      <c r="Q22" s="159" t="s">
        <v>94</v>
      </c>
    </row>
    <row r="23" spans="1:17" ht="15.75" customHeight="1" x14ac:dyDescent="0.2">
      <c r="A23" s="162"/>
      <c r="B23" s="165"/>
      <c r="C23" s="163"/>
      <c r="D23" s="159"/>
      <c r="E23" s="162"/>
      <c r="F23" s="159" t="s">
        <v>28</v>
      </c>
      <c r="G23" s="159" t="s">
        <v>30</v>
      </c>
      <c r="H23" s="162"/>
      <c r="I23" s="162"/>
      <c r="J23" s="160" t="s">
        <v>28</v>
      </c>
      <c r="K23" s="159" t="s">
        <v>30</v>
      </c>
      <c r="L23" s="162"/>
      <c r="M23" s="162"/>
      <c r="N23" s="159"/>
      <c r="O23" s="159"/>
      <c r="P23" s="159"/>
      <c r="Q23" s="159"/>
    </row>
    <row r="24" spans="1:17" ht="15.75" customHeight="1" x14ac:dyDescent="0.2">
      <c r="A24" s="162"/>
      <c r="B24" s="165"/>
      <c r="C24" s="163"/>
      <c r="D24" s="159"/>
      <c r="E24" s="162"/>
      <c r="F24" s="162"/>
      <c r="G24" s="126" t="s">
        <v>29</v>
      </c>
      <c r="H24" s="126" t="s">
        <v>34</v>
      </c>
      <c r="I24" s="126" t="s">
        <v>31</v>
      </c>
      <c r="J24" s="161"/>
      <c r="K24" s="126" t="s">
        <v>29</v>
      </c>
      <c r="L24" s="126" t="s">
        <v>34</v>
      </c>
      <c r="M24" s="126" t="s">
        <v>31</v>
      </c>
      <c r="N24" s="159"/>
      <c r="O24" s="159"/>
      <c r="P24" s="159"/>
      <c r="Q24" s="159"/>
    </row>
    <row r="25" spans="1:17" x14ac:dyDescent="0.2">
      <c r="A25" s="20">
        <v>1</v>
      </c>
      <c r="B25" s="129">
        <v>2</v>
      </c>
      <c r="C25" s="126">
        <v>3</v>
      </c>
      <c r="D25" s="126">
        <v>4</v>
      </c>
      <c r="E25" s="20">
        <v>5</v>
      </c>
      <c r="F25" s="127">
        <v>6</v>
      </c>
      <c r="G25" s="127">
        <v>7</v>
      </c>
      <c r="H25" s="127">
        <v>8</v>
      </c>
      <c r="I25" s="127">
        <v>9</v>
      </c>
      <c r="J25" s="128">
        <v>10</v>
      </c>
      <c r="K25" s="127">
        <v>11</v>
      </c>
      <c r="L25" s="127">
        <v>12</v>
      </c>
      <c r="M25" s="127">
        <v>13</v>
      </c>
      <c r="N25" s="127">
        <v>14</v>
      </c>
      <c r="O25" s="127">
        <v>15</v>
      </c>
      <c r="P25" s="127">
        <v>16</v>
      </c>
      <c r="Q25" s="127">
        <v>17</v>
      </c>
    </row>
    <row r="26" spans="1:17" ht="19.149999999999999" customHeight="1" x14ac:dyDescent="0.2">
      <c r="A26" s="158" t="s">
        <v>197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ht="96" x14ac:dyDescent="0.2">
      <c r="A27" s="20">
        <v>1</v>
      </c>
      <c r="B27" s="24" t="s">
        <v>454</v>
      </c>
      <c r="C27" s="130" t="s">
        <v>453</v>
      </c>
      <c r="D27" s="25" t="s">
        <v>446</v>
      </c>
      <c r="E27" s="26">
        <v>99.7</v>
      </c>
      <c r="F27" s="27">
        <v>3.53</v>
      </c>
      <c r="G27" s="28"/>
      <c r="H27" s="27">
        <v>3.53</v>
      </c>
      <c r="I27" s="28"/>
      <c r="J27" s="32">
        <v>352</v>
      </c>
      <c r="K27" s="28"/>
      <c r="L27" s="28">
        <v>352</v>
      </c>
      <c r="M27" s="28"/>
      <c r="N27" s="28"/>
      <c r="O27" s="28"/>
      <c r="P27" s="28"/>
      <c r="Q27" s="28"/>
    </row>
    <row r="28" spans="1:17" ht="96" x14ac:dyDescent="0.2">
      <c r="A28" s="20">
        <v>2</v>
      </c>
      <c r="B28" s="24" t="s">
        <v>452</v>
      </c>
      <c r="C28" s="130" t="s">
        <v>451</v>
      </c>
      <c r="D28" s="25" t="s">
        <v>446</v>
      </c>
      <c r="E28" s="26">
        <v>18.600000000000001</v>
      </c>
      <c r="F28" s="27">
        <v>4.2699999999999996</v>
      </c>
      <c r="G28" s="28"/>
      <c r="H28" s="27">
        <v>4.2699999999999996</v>
      </c>
      <c r="I28" s="28"/>
      <c r="J28" s="32">
        <v>79</v>
      </c>
      <c r="K28" s="28"/>
      <c r="L28" s="28">
        <v>79</v>
      </c>
      <c r="M28" s="28"/>
      <c r="N28" s="28"/>
      <c r="O28" s="28"/>
      <c r="P28" s="28"/>
      <c r="Q28" s="28"/>
    </row>
    <row r="29" spans="1:17" ht="96" x14ac:dyDescent="0.2">
      <c r="A29" s="20">
        <v>3</v>
      </c>
      <c r="B29" s="24" t="s">
        <v>450</v>
      </c>
      <c r="C29" s="130" t="s">
        <v>449</v>
      </c>
      <c r="D29" s="25" t="s">
        <v>446</v>
      </c>
      <c r="E29" s="26">
        <v>26</v>
      </c>
      <c r="F29" s="27">
        <v>2.91</v>
      </c>
      <c r="G29" s="28"/>
      <c r="H29" s="27">
        <v>2.91</v>
      </c>
      <c r="I29" s="28"/>
      <c r="J29" s="32">
        <v>76</v>
      </c>
      <c r="K29" s="28"/>
      <c r="L29" s="28">
        <v>76</v>
      </c>
      <c r="M29" s="28"/>
      <c r="N29" s="28"/>
      <c r="O29" s="28"/>
      <c r="P29" s="28"/>
      <c r="Q29" s="28"/>
    </row>
    <row r="30" spans="1:17" ht="96" x14ac:dyDescent="0.2">
      <c r="A30" s="20">
        <v>4</v>
      </c>
      <c r="B30" s="24" t="s">
        <v>448</v>
      </c>
      <c r="C30" s="130" t="s">
        <v>447</v>
      </c>
      <c r="D30" s="25" t="s">
        <v>446</v>
      </c>
      <c r="E30" s="26">
        <v>92.3</v>
      </c>
      <c r="F30" s="27">
        <v>23.23</v>
      </c>
      <c r="G30" s="28"/>
      <c r="H30" s="27">
        <v>23.23</v>
      </c>
      <c r="I30" s="28"/>
      <c r="J30" s="32">
        <v>2144</v>
      </c>
      <c r="K30" s="28"/>
      <c r="L30" s="28">
        <v>2144</v>
      </c>
      <c r="M30" s="28"/>
      <c r="N30" s="28"/>
      <c r="O30" s="28"/>
      <c r="P30" s="28"/>
      <c r="Q30" s="28"/>
    </row>
    <row r="31" spans="1:17" x14ac:dyDescent="0.2">
      <c r="A31" s="151" t="s">
        <v>138</v>
      </c>
      <c r="B31" s="152"/>
      <c r="C31" s="152"/>
      <c r="D31" s="152"/>
      <c r="E31" s="152"/>
      <c r="F31" s="152"/>
      <c r="G31" s="152"/>
      <c r="H31" s="152"/>
      <c r="I31" s="152"/>
      <c r="J31" s="34">
        <v>2916</v>
      </c>
      <c r="K31" s="28"/>
      <c r="L31" s="28"/>
      <c r="M31" s="28"/>
      <c r="N31" s="28"/>
      <c r="O31" s="28"/>
      <c r="P31" s="28"/>
      <c r="Q31" s="28"/>
    </row>
    <row r="32" spans="1:17" x14ac:dyDescent="0.2">
      <c r="A32" s="156" t="s">
        <v>123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</row>
    <row r="33" spans="1:17" x14ac:dyDescent="0.2">
      <c r="A33" s="155" t="s">
        <v>45</v>
      </c>
      <c r="B33" s="152"/>
      <c r="C33" s="152"/>
      <c r="D33" s="152"/>
      <c r="E33" s="152"/>
      <c r="F33" s="152"/>
      <c r="G33" s="152"/>
      <c r="H33" s="152"/>
      <c r="I33" s="152"/>
      <c r="J33" s="33">
        <v>2651</v>
      </c>
      <c r="K33" s="28"/>
      <c r="L33" s="27">
        <v>2651</v>
      </c>
      <c r="M33" s="28"/>
      <c r="N33" s="28"/>
      <c r="O33" s="28"/>
      <c r="P33" s="28"/>
      <c r="Q33" s="28"/>
    </row>
    <row r="34" spans="1:17" x14ac:dyDescent="0.2">
      <c r="A34" s="155" t="s">
        <v>102</v>
      </c>
      <c r="B34" s="152"/>
      <c r="C34" s="152"/>
      <c r="D34" s="152"/>
      <c r="E34" s="152"/>
      <c r="F34" s="152"/>
      <c r="G34" s="152"/>
      <c r="H34" s="152"/>
      <c r="I34" s="152"/>
      <c r="J34" s="33">
        <v>2916</v>
      </c>
      <c r="K34" s="28"/>
      <c r="L34" s="27">
        <v>2916</v>
      </c>
      <c r="M34" s="28"/>
      <c r="N34" s="28"/>
      <c r="O34" s="28"/>
      <c r="P34" s="28"/>
      <c r="Q34" s="28"/>
    </row>
    <row r="35" spans="1:17" x14ac:dyDescent="0.2">
      <c r="A35" s="155" t="s">
        <v>101</v>
      </c>
      <c r="B35" s="152"/>
      <c r="C35" s="152"/>
      <c r="D35" s="152"/>
      <c r="E35" s="152"/>
      <c r="F35" s="152"/>
      <c r="G35" s="152"/>
      <c r="H35" s="152"/>
      <c r="I35" s="152"/>
      <c r="J35" s="32"/>
      <c r="K35" s="28"/>
      <c r="L35" s="28"/>
      <c r="M35" s="28"/>
      <c r="N35" s="28"/>
      <c r="O35" s="28"/>
      <c r="P35" s="28"/>
      <c r="Q35" s="28"/>
    </row>
    <row r="36" spans="1:17" x14ac:dyDescent="0.2">
      <c r="A36" s="155" t="s">
        <v>445</v>
      </c>
      <c r="B36" s="152"/>
      <c r="C36" s="152"/>
      <c r="D36" s="152"/>
      <c r="E36" s="152"/>
      <c r="F36" s="152"/>
      <c r="G36" s="152"/>
      <c r="H36" s="152"/>
      <c r="I36" s="152"/>
      <c r="J36" s="33">
        <v>265</v>
      </c>
      <c r="K36" s="28"/>
      <c r="L36" s="27">
        <v>265</v>
      </c>
      <c r="M36" s="28"/>
      <c r="N36" s="28"/>
      <c r="O36" s="28"/>
      <c r="P36" s="28"/>
      <c r="Q36" s="28"/>
    </row>
    <row r="37" spans="1:17" x14ac:dyDescent="0.2">
      <c r="A37" s="151" t="s">
        <v>48</v>
      </c>
      <c r="B37" s="152"/>
      <c r="C37" s="152"/>
      <c r="D37" s="152"/>
      <c r="E37" s="152"/>
      <c r="F37" s="152"/>
      <c r="G37" s="152"/>
      <c r="H37" s="152"/>
      <c r="I37" s="152"/>
      <c r="J37" s="32"/>
      <c r="K37" s="28"/>
      <c r="L37" s="28"/>
      <c r="M37" s="28"/>
      <c r="N37" s="28"/>
      <c r="O37" s="28"/>
      <c r="P37" s="28"/>
      <c r="Q37" s="28"/>
    </row>
    <row r="38" spans="1:17" x14ac:dyDescent="0.2">
      <c r="A38" s="155" t="s">
        <v>444</v>
      </c>
      <c r="B38" s="152"/>
      <c r="C38" s="152"/>
      <c r="D38" s="152"/>
      <c r="E38" s="152"/>
      <c r="F38" s="152"/>
      <c r="G38" s="152"/>
      <c r="H38" s="152"/>
      <c r="I38" s="152"/>
      <c r="J38" s="33">
        <v>474</v>
      </c>
      <c r="K38" s="28"/>
      <c r="L38" s="28"/>
      <c r="M38" s="28"/>
      <c r="N38" s="28"/>
      <c r="O38" s="28"/>
      <c r="P38" s="28"/>
      <c r="Q38" s="28"/>
    </row>
    <row r="39" spans="1:17" x14ac:dyDescent="0.2">
      <c r="A39" s="155" t="s">
        <v>105</v>
      </c>
      <c r="B39" s="152"/>
      <c r="C39" s="152"/>
      <c r="D39" s="152"/>
      <c r="E39" s="152"/>
      <c r="F39" s="152"/>
      <c r="G39" s="152"/>
      <c r="H39" s="152"/>
      <c r="I39" s="152"/>
      <c r="J39" s="33">
        <v>2442</v>
      </c>
      <c r="K39" s="28"/>
      <c r="L39" s="28"/>
      <c r="M39" s="28"/>
      <c r="N39" s="28"/>
      <c r="O39" s="28"/>
      <c r="P39" s="28"/>
      <c r="Q39" s="28"/>
    </row>
    <row r="40" spans="1:17" x14ac:dyDescent="0.2">
      <c r="A40" s="155" t="s">
        <v>51</v>
      </c>
      <c r="B40" s="152"/>
      <c r="C40" s="152"/>
      <c r="D40" s="152"/>
      <c r="E40" s="152"/>
      <c r="F40" s="152"/>
      <c r="G40" s="152"/>
      <c r="H40" s="152"/>
      <c r="I40" s="152"/>
      <c r="J40" s="33">
        <v>2916</v>
      </c>
      <c r="K40" s="28"/>
      <c r="L40" s="28"/>
      <c r="M40" s="28"/>
      <c r="N40" s="28"/>
      <c r="O40" s="28"/>
      <c r="P40" s="28"/>
      <c r="Q40" s="28"/>
    </row>
    <row r="41" spans="1:17" x14ac:dyDescent="0.2">
      <c r="A41" s="155" t="s">
        <v>52</v>
      </c>
      <c r="B41" s="152"/>
      <c r="C41" s="152"/>
      <c r="D41" s="152"/>
      <c r="E41" s="152"/>
      <c r="F41" s="152"/>
      <c r="G41" s="152"/>
      <c r="H41" s="152"/>
      <c r="I41" s="152"/>
      <c r="J41" s="32"/>
      <c r="K41" s="28"/>
      <c r="L41" s="28"/>
      <c r="M41" s="28"/>
      <c r="N41" s="28"/>
      <c r="O41" s="28"/>
      <c r="P41" s="28"/>
      <c r="Q41" s="28"/>
    </row>
    <row r="42" spans="1:17" x14ac:dyDescent="0.2">
      <c r="A42" s="155" t="s">
        <v>54</v>
      </c>
      <c r="B42" s="152"/>
      <c r="C42" s="152"/>
      <c r="D42" s="152"/>
      <c r="E42" s="152"/>
      <c r="F42" s="152"/>
      <c r="G42" s="152"/>
      <c r="H42" s="152"/>
      <c r="I42" s="152"/>
      <c r="J42" s="33">
        <v>2916</v>
      </c>
      <c r="K42" s="28"/>
      <c r="L42" s="28"/>
      <c r="M42" s="28"/>
      <c r="N42" s="28"/>
      <c r="O42" s="28"/>
      <c r="P42" s="28"/>
      <c r="Q42" s="28"/>
    </row>
    <row r="43" spans="1:17" x14ac:dyDescent="0.2">
      <c r="A43" s="151" t="s">
        <v>58</v>
      </c>
      <c r="B43" s="152"/>
      <c r="C43" s="152"/>
      <c r="D43" s="152"/>
      <c r="E43" s="152"/>
      <c r="F43" s="152"/>
      <c r="G43" s="152"/>
      <c r="H43" s="152"/>
      <c r="I43" s="152"/>
      <c r="J43" s="34">
        <v>2916</v>
      </c>
      <c r="K43" s="28"/>
      <c r="L43" s="28"/>
      <c r="M43" s="28"/>
      <c r="N43" s="28"/>
      <c r="O43" s="28"/>
      <c r="P43" s="28"/>
      <c r="Q43" s="28"/>
    </row>
    <row r="44" spans="1:17" x14ac:dyDescent="0.2">
      <c r="F44" s="22"/>
      <c r="G44" s="22"/>
      <c r="H44" s="22"/>
      <c r="I44" s="22"/>
      <c r="J44" s="35"/>
      <c r="K44" s="22"/>
      <c r="L44" s="22"/>
      <c r="M44" s="22"/>
      <c r="N44" s="22"/>
      <c r="O44" s="22"/>
      <c r="P44" s="22"/>
      <c r="Q44" s="22"/>
    </row>
  </sheetData>
  <mergeCells count="32">
    <mergeCell ref="A42:I42"/>
    <mergeCell ref="A43:I43"/>
    <mergeCell ref="F23:F24"/>
    <mergeCell ref="F22:I22"/>
    <mergeCell ref="G23:I23"/>
    <mergeCell ref="A41:I41"/>
    <mergeCell ref="A40:I40"/>
    <mergeCell ref="A34:I34"/>
    <mergeCell ref="A35:I35"/>
    <mergeCell ref="A36:I36"/>
    <mergeCell ref="A37:I37"/>
    <mergeCell ref="A22:A24"/>
    <mergeCell ref="C22:C24"/>
    <mergeCell ref="D22:D24"/>
    <mergeCell ref="E22:E24"/>
    <mergeCell ref="B22:B24"/>
    <mergeCell ref="J16:K16"/>
    <mergeCell ref="J17:K17"/>
    <mergeCell ref="J18:K18"/>
    <mergeCell ref="A38:I38"/>
    <mergeCell ref="A39:I39"/>
    <mergeCell ref="A26:Q26"/>
    <mergeCell ref="A31:I31"/>
    <mergeCell ref="A32:Q32"/>
    <mergeCell ref="A33:I33"/>
    <mergeCell ref="Q22:Q24"/>
    <mergeCell ref="J23:J24"/>
    <mergeCell ref="K23:M23"/>
    <mergeCell ref="J22:M22"/>
    <mergeCell ref="P22:P24"/>
    <mergeCell ref="O22:O24"/>
    <mergeCell ref="N22:N24"/>
  </mergeCells>
  <pageMargins left="0.23622047244094491" right="0" top="0.39370078740157483" bottom="0.39370078740157483" header="0.19685039370078741" footer="0.1968503937007874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D34"/>
  <sheetViews>
    <sheetView zoomScaleNormal="100" zoomScaleSheetLayoutView="75" workbookViewId="0">
      <selection activeCell="A5" sqref="A5:D5"/>
    </sheetView>
  </sheetViews>
  <sheetFormatPr defaultColWidth="9" defaultRowHeight="12.75" x14ac:dyDescent="0.2"/>
  <cols>
    <col min="1" max="1" width="41.85546875" style="68" customWidth="1"/>
    <col min="2" max="2" width="21.5703125" style="68" customWidth="1"/>
    <col min="3" max="3" width="22.28515625" style="68" customWidth="1"/>
    <col min="4" max="4" width="22.28515625" style="69" customWidth="1"/>
    <col min="5" max="249" width="20.140625" style="68" customWidth="1"/>
    <col min="250" max="250" width="10.7109375" style="68" customWidth="1"/>
    <col min="251" max="251" width="11.140625" style="68" customWidth="1"/>
    <col min="252" max="252" width="21.42578125" style="68" customWidth="1"/>
    <col min="253" max="253" width="21.5703125" style="68" customWidth="1"/>
    <col min="254" max="254" width="22.28515625" style="68" customWidth="1"/>
    <col min="255" max="16384" width="9" style="68"/>
  </cols>
  <sheetData>
    <row r="1" spans="1:4" s="38" customFormat="1" ht="18.75" customHeight="1" x14ac:dyDescent="0.2">
      <c r="A1" s="174" t="s">
        <v>66</v>
      </c>
      <c r="B1" s="174"/>
      <c r="C1" s="174"/>
      <c r="D1" s="174"/>
    </row>
    <row r="2" spans="1:4" s="38" customFormat="1" ht="15.75" customHeight="1" x14ac:dyDescent="0.2">
      <c r="A2" s="39"/>
      <c r="B2" s="39"/>
      <c r="C2" s="39"/>
      <c r="D2" s="39"/>
    </row>
    <row r="3" spans="1:4" s="38" customFormat="1" ht="20.25" customHeight="1" x14ac:dyDescent="0.2">
      <c r="A3" s="175" t="s">
        <v>67</v>
      </c>
      <c r="B3" s="175"/>
      <c r="C3" s="175"/>
      <c r="D3" s="175"/>
    </row>
    <row r="4" spans="1:4" s="38" customFormat="1" ht="15.75" customHeight="1" x14ac:dyDescent="0.2">
      <c r="A4" s="40"/>
      <c r="B4" s="41"/>
      <c r="C4" s="40"/>
      <c r="D4" s="42"/>
    </row>
    <row r="5" spans="1:4" s="43" customFormat="1" ht="42" customHeight="1" x14ac:dyDescent="0.3">
      <c r="A5" s="176" t="s">
        <v>477</v>
      </c>
      <c r="B5" s="176"/>
      <c r="C5" s="176"/>
      <c r="D5" s="176"/>
    </row>
    <row r="6" spans="1:4" s="43" customFormat="1" ht="13.5" customHeight="1" x14ac:dyDescent="0.3">
      <c r="A6" s="176"/>
      <c r="B6" s="176"/>
      <c r="C6" s="176"/>
      <c r="D6" s="176"/>
    </row>
    <row r="7" spans="1:4" s="43" customFormat="1" ht="15.75" customHeight="1" x14ac:dyDescent="0.3">
      <c r="A7" s="44"/>
      <c r="B7" s="44"/>
      <c r="C7" s="44"/>
      <c r="D7" s="44"/>
    </row>
    <row r="8" spans="1:4" s="49" customFormat="1" ht="15.75" customHeight="1" x14ac:dyDescent="0.25">
      <c r="A8" s="45" t="s">
        <v>68</v>
      </c>
      <c r="B8" s="46"/>
      <c r="C8" s="47"/>
      <c r="D8" s="48" t="s">
        <v>69</v>
      </c>
    </row>
    <row r="9" spans="1:4" s="38" customFormat="1" ht="15.75" customHeight="1" x14ac:dyDescent="0.2">
      <c r="A9" s="166" t="s">
        <v>70</v>
      </c>
      <c r="B9" s="169" t="s">
        <v>71</v>
      </c>
      <c r="C9" s="169" t="s">
        <v>72</v>
      </c>
      <c r="D9" s="169" t="s">
        <v>73</v>
      </c>
    </row>
    <row r="10" spans="1:4" s="50" customFormat="1" ht="12.75" customHeight="1" x14ac:dyDescent="0.2">
      <c r="A10" s="167"/>
      <c r="B10" s="170"/>
      <c r="C10" s="170"/>
      <c r="D10" s="172"/>
    </row>
    <row r="11" spans="1:4" s="50" customFormat="1" ht="12.75" customHeight="1" x14ac:dyDescent="0.2">
      <c r="A11" s="167"/>
      <c r="B11" s="170"/>
      <c r="C11" s="170"/>
      <c r="D11" s="172"/>
    </row>
    <row r="12" spans="1:4" s="50" customFormat="1" ht="42.75" customHeight="1" x14ac:dyDescent="0.2">
      <c r="A12" s="168"/>
      <c r="B12" s="171"/>
      <c r="C12" s="170"/>
      <c r="D12" s="173"/>
    </row>
    <row r="13" spans="1:4" s="38" customFormat="1" ht="15.75" x14ac:dyDescent="0.25">
      <c r="A13" s="75" t="s">
        <v>74</v>
      </c>
      <c r="B13" s="51" t="s">
        <v>75</v>
      </c>
      <c r="C13" s="52" t="s">
        <v>76</v>
      </c>
      <c r="D13" s="71" t="s">
        <v>77</v>
      </c>
    </row>
    <row r="14" spans="1:4" s="55" customFormat="1" ht="50.1" customHeight="1" x14ac:dyDescent="0.2">
      <c r="A14" s="70" t="s">
        <v>470</v>
      </c>
      <c r="B14" s="53">
        <f>'Сводка затрат'!H14</f>
        <v>222704</v>
      </c>
      <c r="C14" s="54">
        <f>ROUND('Сводка затрат'!D14*5.98,0)+ROUND('Сводка затрат'!E14*5.98,0)+ROUND('Сводка затрат'!F14*4.21,0)+ROUND('Сводка затрат'!G14*10.48,0)</f>
        <v>1331770</v>
      </c>
      <c r="D14" s="77" t="s">
        <v>461</v>
      </c>
    </row>
    <row r="15" spans="1:4" s="55" customFormat="1" ht="45.75" customHeight="1" x14ac:dyDescent="0.2">
      <c r="A15" s="70" t="s">
        <v>469</v>
      </c>
      <c r="B15" s="53">
        <f>'Сводка затрат'!H15</f>
        <v>32933</v>
      </c>
      <c r="C15" s="54">
        <f>ROUND('Сводка затрат'!D15*5.98,0)+ROUND('Сводка затрат'!E15*5.98,0)+ROUND('Сводка затрат'!F15*4.21,0)+ROUND('Сводка затрат'!G15*10.48,0)</f>
        <v>196939</v>
      </c>
      <c r="D15" s="77" t="s">
        <v>462</v>
      </c>
    </row>
    <row r="16" spans="1:4" s="55" customFormat="1" ht="50.1" customHeight="1" x14ac:dyDescent="0.2">
      <c r="A16" s="70" t="s">
        <v>471</v>
      </c>
      <c r="B16" s="53">
        <f>'Сводка затрат'!H16</f>
        <v>180611</v>
      </c>
      <c r="C16" s="54">
        <f>ROUND('Сводка затрат'!D16*5.98,0)+ROUND('Сводка затрат'!E16*5.98,0)+ROUND('Сводка затрат'!F16*4.21,0)+ROUND('Сводка затрат'!G16*10.48,0)</f>
        <v>1080053</v>
      </c>
      <c r="D16" s="77" t="s">
        <v>463</v>
      </c>
    </row>
    <row r="17" spans="1:4" s="55" customFormat="1" ht="50.1" customHeight="1" x14ac:dyDescent="0.2">
      <c r="A17" s="70" t="s">
        <v>472</v>
      </c>
      <c r="B17" s="53">
        <f>'Сводка затрат'!H17</f>
        <v>44053</v>
      </c>
      <c r="C17" s="54">
        <f>ROUND('Сводка затрат'!D17*5.98,0)+ROUND('Сводка затрат'!E17*5.98,0)+ROUND('Сводка затрат'!F17*4.21,0)+ROUND('Сводка затрат'!G17*10.48,0)</f>
        <v>263437</v>
      </c>
      <c r="D17" s="77" t="s">
        <v>464</v>
      </c>
    </row>
    <row r="18" spans="1:4" s="55" customFormat="1" ht="72.75" customHeight="1" x14ac:dyDescent="0.2">
      <c r="A18" s="70" t="s">
        <v>473</v>
      </c>
      <c r="B18" s="53">
        <f>'Сводка затрат'!H18</f>
        <v>19249</v>
      </c>
      <c r="C18" s="54">
        <f>ROUND('Сводка затрат'!D18*5.98,0)+ROUND('Сводка затрат'!E18*5.98,0)+ROUND('Сводка затрат'!F18*4.21,0)+ROUND('Сводка затрат'!G18*10.48,0)</f>
        <v>115109</v>
      </c>
      <c r="D18" s="77" t="s">
        <v>465</v>
      </c>
    </row>
    <row r="19" spans="1:4" s="55" customFormat="1" ht="50.1" customHeight="1" x14ac:dyDescent="0.2">
      <c r="A19" s="70" t="s">
        <v>474</v>
      </c>
      <c r="B19" s="53">
        <f>'Сводка затрат'!H19</f>
        <v>6388</v>
      </c>
      <c r="C19" s="54">
        <f>ROUND('Сводка затрат'!D19*5.98,0)+ROUND('Сводка затрат'!E19*5.98,0)+ROUND('Сводка затрат'!F19*4.21,0)+ROUND('Сводка затрат'!G19*10.48,0)</f>
        <v>38200</v>
      </c>
      <c r="D19" s="77" t="s">
        <v>466</v>
      </c>
    </row>
    <row r="20" spans="1:4" s="55" customFormat="1" ht="50.1" customHeight="1" x14ac:dyDescent="0.2">
      <c r="A20" s="70" t="s">
        <v>475</v>
      </c>
      <c r="B20" s="53">
        <f>'Сводка затрат'!H20</f>
        <v>167855</v>
      </c>
      <c r="C20" s="54">
        <f>ROUND('Сводка затрат'!D20*5.98,0)+ROUND('Сводка затрат'!E20*5.98,0)+ROUND('Сводка затрат'!F20*4.21,0)+ROUND('Сводка затрат'!G20*10.48,0)</f>
        <v>958147</v>
      </c>
      <c r="D20" s="77" t="s">
        <v>467</v>
      </c>
    </row>
    <row r="21" spans="1:4" s="55" customFormat="1" ht="50.1" customHeight="1" x14ac:dyDescent="0.2">
      <c r="A21" s="70" t="s">
        <v>476</v>
      </c>
      <c r="B21" s="53">
        <f>'Сводка затрат'!H21</f>
        <v>2916</v>
      </c>
      <c r="C21" s="54">
        <f>ROUND('Сводка затрат'!D21*5.98,0)+ROUND('Сводка затрат'!E21*5.98,0)+ROUND('Сводка затрат'!F21*4.21,0)+ROUND('Сводка затрат'!G21*10.48,0)</f>
        <v>17438</v>
      </c>
      <c r="D21" s="77" t="s">
        <v>468</v>
      </c>
    </row>
    <row r="22" spans="1:4" s="55" customFormat="1" ht="20.25" customHeight="1" x14ac:dyDescent="0.2">
      <c r="A22" s="76" t="s">
        <v>78</v>
      </c>
      <c r="B22" s="56">
        <f>SUM(B14:B21)</f>
        <v>676709</v>
      </c>
      <c r="C22" s="57">
        <f>SUM(C14:C21)</f>
        <v>4001093</v>
      </c>
      <c r="D22" s="72"/>
    </row>
    <row r="23" spans="1:4" s="55" customFormat="1" ht="15" customHeight="1" x14ac:dyDescent="0.2">
      <c r="A23" s="58"/>
      <c r="B23" s="56"/>
      <c r="C23" s="57"/>
      <c r="D23" s="73"/>
    </row>
    <row r="24" spans="1:4" s="55" customFormat="1" ht="15.75" customHeight="1" x14ac:dyDescent="0.2">
      <c r="A24" s="79" t="s">
        <v>79</v>
      </c>
      <c r="B24" s="80"/>
      <c r="C24" s="54">
        <f>ROUND(C22*18%,2)</f>
        <v>720196.74</v>
      </c>
      <c r="D24" s="73"/>
    </row>
    <row r="25" spans="1:4" s="55" customFormat="1" ht="15" customHeight="1" x14ac:dyDescent="0.2">
      <c r="A25" s="58"/>
      <c r="B25" s="60"/>
      <c r="C25" s="57"/>
      <c r="D25" s="73"/>
    </row>
    <row r="26" spans="1:4" s="55" customFormat="1" ht="20.100000000000001" customHeight="1" x14ac:dyDescent="0.2">
      <c r="A26" s="61" t="s">
        <v>28</v>
      </c>
      <c r="B26" s="62"/>
      <c r="C26" s="63">
        <f>SUM(C22:C25)</f>
        <v>4721289.74</v>
      </c>
      <c r="D26" s="74"/>
    </row>
    <row r="27" spans="1:4" s="55" customFormat="1" ht="12.75" customHeight="1" x14ac:dyDescent="0.2">
      <c r="A27" s="64"/>
      <c r="B27" s="65"/>
      <c r="C27" s="65"/>
      <c r="D27" s="59"/>
    </row>
    <row r="28" spans="1:4" s="45" customFormat="1" ht="15.75" x14ac:dyDescent="0.25">
      <c r="A28" s="45" t="s">
        <v>80</v>
      </c>
      <c r="D28" s="66"/>
    </row>
    <row r="29" spans="1:4" s="45" customFormat="1" ht="15.75" x14ac:dyDescent="0.25">
      <c r="A29" s="45" t="s">
        <v>81</v>
      </c>
      <c r="B29" s="46"/>
      <c r="C29" s="67" t="s">
        <v>90</v>
      </c>
      <c r="D29" s="66"/>
    </row>
    <row r="30" spans="1:4" s="45" customFormat="1" ht="26.25" customHeight="1" x14ac:dyDescent="0.25">
      <c r="C30" s="67"/>
      <c r="D30" s="66"/>
    </row>
    <row r="31" spans="1:4" s="45" customFormat="1" ht="15.75" x14ac:dyDescent="0.25">
      <c r="A31" s="45" t="s">
        <v>82</v>
      </c>
      <c r="B31" s="46"/>
      <c r="C31" s="67" t="s">
        <v>83</v>
      </c>
      <c r="D31" s="66"/>
    </row>
    <row r="34" spans="1:4" s="45" customFormat="1" ht="15.75" x14ac:dyDescent="0.25">
      <c r="A34" s="45" t="s">
        <v>87</v>
      </c>
      <c r="B34" s="46"/>
      <c r="C34" s="67" t="s">
        <v>88</v>
      </c>
      <c r="D34" s="112"/>
    </row>
  </sheetData>
  <mergeCells count="8">
    <mergeCell ref="A9:A12"/>
    <mergeCell ref="B9:B12"/>
    <mergeCell ref="C9:C12"/>
    <mergeCell ref="D9:D12"/>
    <mergeCell ref="A1:D1"/>
    <mergeCell ref="A3:D3"/>
    <mergeCell ref="A5:D5"/>
    <mergeCell ref="A6:D6"/>
  </mergeCells>
  <phoneticPr fontId="38" type="noConversion"/>
  <printOptions horizontalCentered="1"/>
  <pageMargins left="0.70866141732283472" right="0.39370078740157483" top="0.9055118110236221" bottom="0.62992125984251968" header="0" footer="0"/>
  <pageSetup paperSize="9" scale="82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K35"/>
  <sheetViews>
    <sheetView tabSelected="1" zoomScaleNormal="100" zoomScaleSheetLayoutView="75" workbookViewId="0">
      <selection activeCell="A2" sqref="A2:H2"/>
    </sheetView>
  </sheetViews>
  <sheetFormatPr defaultColWidth="20.140625" defaultRowHeight="12.75" x14ac:dyDescent="0.2"/>
  <cols>
    <col min="1" max="1" width="4" style="106" customWidth="1"/>
    <col min="2" max="2" width="14" style="106" customWidth="1"/>
    <col min="3" max="3" width="33.28515625" style="81" customWidth="1"/>
    <col min="4" max="6" width="17.7109375" style="81" customWidth="1"/>
    <col min="7" max="7" width="12.5703125" style="81" customWidth="1"/>
    <col min="8" max="8" width="17.7109375" style="81" customWidth="1"/>
    <col min="9" max="9" width="3.85546875" style="81" customWidth="1"/>
    <col min="10" max="10" width="20.140625" style="119"/>
    <col min="11" max="16384" width="20.140625" style="81"/>
  </cols>
  <sheetData>
    <row r="1" spans="1:11" ht="15.75" customHeight="1" x14ac:dyDescent="0.2">
      <c r="A1" s="177" t="s">
        <v>483</v>
      </c>
      <c r="B1" s="177"/>
      <c r="C1" s="177"/>
      <c r="D1" s="177"/>
      <c r="E1" s="177"/>
      <c r="F1" s="177"/>
      <c r="G1" s="177"/>
      <c r="H1" s="177"/>
      <c r="I1" s="135"/>
    </row>
    <row r="2" spans="1:11" ht="15.75" customHeight="1" x14ac:dyDescent="0.2">
      <c r="A2" s="181"/>
      <c r="B2" s="181"/>
      <c r="C2" s="181"/>
      <c r="D2" s="181"/>
      <c r="E2" s="181"/>
      <c r="F2" s="181"/>
      <c r="G2" s="181"/>
      <c r="H2" s="181"/>
      <c r="I2" s="138"/>
    </row>
    <row r="3" spans="1:11" s="82" customFormat="1" ht="15.75" customHeight="1" x14ac:dyDescent="0.2">
      <c r="A3" s="182" t="s">
        <v>13</v>
      </c>
      <c r="B3" s="182"/>
      <c r="C3" s="182"/>
      <c r="D3" s="182"/>
      <c r="E3" s="182"/>
      <c r="F3" s="182"/>
      <c r="G3" s="182"/>
      <c r="H3" s="182"/>
      <c r="I3" s="139"/>
      <c r="J3" s="119"/>
    </row>
    <row r="4" spans="1:11" s="82" customFormat="1" ht="15.75" customHeight="1" x14ac:dyDescent="0.3">
      <c r="A4" s="183"/>
      <c r="B4" s="183"/>
      <c r="C4" s="183"/>
      <c r="D4" s="183"/>
      <c r="E4" s="183"/>
      <c r="F4" s="183"/>
      <c r="G4" s="183"/>
      <c r="H4" s="183"/>
      <c r="I4" s="140"/>
      <c r="J4" s="119"/>
    </row>
    <row r="5" spans="1:11" s="82" customFormat="1" ht="20.25" customHeight="1" x14ac:dyDescent="0.2">
      <c r="A5" s="184" t="s">
        <v>12</v>
      </c>
      <c r="B5" s="184"/>
      <c r="C5" s="184"/>
      <c r="D5" s="184"/>
      <c r="E5" s="184"/>
      <c r="F5" s="184"/>
      <c r="G5" s="184"/>
      <c r="H5" s="184"/>
      <c r="I5" s="141"/>
      <c r="J5" s="119"/>
    </row>
    <row r="6" spans="1:11" s="82" customFormat="1" ht="12" customHeight="1" x14ac:dyDescent="0.2">
      <c r="A6" s="184"/>
      <c r="B6" s="184"/>
      <c r="C6" s="184"/>
      <c r="D6" s="184"/>
      <c r="E6" s="184"/>
      <c r="F6" s="184"/>
      <c r="G6" s="184"/>
      <c r="H6" s="184"/>
      <c r="I6" s="141"/>
      <c r="J6" s="119"/>
    </row>
    <row r="7" spans="1:11" s="82" customFormat="1" ht="16.5" customHeight="1" x14ac:dyDescent="0.2">
      <c r="A7" s="179" t="s">
        <v>477</v>
      </c>
      <c r="B7" s="179"/>
      <c r="C7" s="179"/>
      <c r="D7" s="179"/>
      <c r="E7" s="179"/>
      <c r="F7" s="179"/>
      <c r="G7" s="179"/>
      <c r="H7" s="179"/>
      <c r="I7" s="136"/>
      <c r="J7" s="119"/>
    </row>
    <row r="8" spans="1:11" s="82" customFormat="1" ht="16.5" customHeight="1" x14ac:dyDescent="0.2">
      <c r="A8" s="179"/>
      <c r="B8" s="179"/>
      <c r="C8" s="179"/>
      <c r="D8" s="179"/>
      <c r="E8" s="179"/>
      <c r="F8" s="179"/>
      <c r="G8" s="179"/>
      <c r="H8" s="179"/>
      <c r="I8" s="136"/>
      <c r="J8" s="119"/>
    </row>
    <row r="9" spans="1:11" s="83" customFormat="1" ht="17.25" customHeight="1" x14ac:dyDescent="0.3">
      <c r="A9" s="180"/>
      <c r="B9" s="180"/>
      <c r="C9" s="180"/>
      <c r="D9" s="180"/>
      <c r="E9" s="180"/>
      <c r="F9" s="180"/>
      <c r="G9" s="180"/>
      <c r="H9" s="180"/>
      <c r="I9" s="137"/>
      <c r="J9" s="120"/>
    </row>
    <row r="10" spans="1:11" s="87" customFormat="1" ht="20.45" customHeight="1" x14ac:dyDescent="0.25">
      <c r="A10" s="84" t="s">
        <v>11</v>
      </c>
      <c r="B10" s="84"/>
      <c r="C10" s="85"/>
      <c r="D10" s="85"/>
      <c r="E10" s="85"/>
      <c r="F10" s="85"/>
      <c r="G10" s="85"/>
      <c r="H10" s="86"/>
      <c r="I10" s="142"/>
      <c r="J10" s="121"/>
    </row>
    <row r="11" spans="1:11" s="82" customFormat="1" ht="31.5" customHeight="1" x14ac:dyDescent="0.2">
      <c r="A11" s="178" t="s">
        <v>84</v>
      </c>
      <c r="B11" s="178" t="s">
        <v>10</v>
      </c>
      <c r="C11" s="185" t="s">
        <v>9</v>
      </c>
      <c r="D11" s="185" t="s">
        <v>85</v>
      </c>
      <c r="E11" s="185"/>
      <c r="F11" s="185"/>
      <c r="G11" s="185"/>
      <c r="H11" s="178" t="s">
        <v>8</v>
      </c>
      <c r="I11" s="143"/>
      <c r="J11" s="119"/>
    </row>
    <row r="12" spans="1:11" s="89" customFormat="1" ht="96" customHeight="1" x14ac:dyDescent="0.2">
      <c r="A12" s="178"/>
      <c r="B12" s="178"/>
      <c r="C12" s="185"/>
      <c r="D12" s="88" t="s">
        <v>7</v>
      </c>
      <c r="E12" s="88" t="s">
        <v>6</v>
      </c>
      <c r="F12" s="88" t="s">
        <v>5</v>
      </c>
      <c r="G12" s="88" t="s">
        <v>86</v>
      </c>
      <c r="H12" s="178"/>
      <c r="I12" s="143"/>
      <c r="J12" s="122"/>
    </row>
    <row r="13" spans="1:11" s="82" customFormat="1" ht="15.75" x14ac:dyDescent="0.25">
      <c r="A13" s="90" t="s">
        <v>74</v>
      </c>
      <c r="B13" s="90" t="s">
        <v>75</v>
      </c>
      <c r="C13" s="91" t="s">
        <v>76</v>
      </c>
      <c r="D13" s="91" t="s">
        <v>77</v>
      </c>
      <c r="E13" s="91" t="s">
        <v>4</v>
      </c>
      <c r="F13" s="91" t="s">
        <v>3</v>
      </c>
      <c r="G13" s="91" t="s">
        <v>2</v>
      </c>
      <c r="H13" s="91" t="s">
        <v>1</v>
      </c>
      <c r="I13" s="144"/>
      <c r="J13" s="119"/>
    </row>
    <row r="14" spans="1:11" s="82" customFormat="1" ht="64.5" customHeight="1" x14ac:dyDescent="0.2">
      <c r="A14" s="92">
        <v>1</v>
      </c>
      <c r="B14" s="93" t="s">
        <v>461</v>
      </c>
      <c r="C14" s="88" t="s">
        <v>470</v>
      </c>
      <c r="D14" s="94">
        <f>'1'!J105</f>
        <v>222704</v>
      </c>
      <c r="E14" s="94">
        <v>0</v>
      </c>
      <c r="F14" s="94">
        <v>0</v>
      </c>
      <c r="G14" s="94">
        <v>0</v>
      </c>
      <c r="H14" s="94">
        <f>SUM(D14:G14)</f>
        <v>222704</v>
      </c>
      <c r="I14" s="145"/>
      <c r="J14" s="119"/>
      <c r="K14" s="119"/>
    </row>
    <row r="15" spans="1:11" s="82" customFormat="1" ht="64.5" customHeight="1" x14ac:dyDescent="0.2">
      <c r="A15" s="92">
        <v>2</v>
      </c>
      <c r="B15" s="93" t="s">
        <v>462</v>
      </c>
      <c r="C15" s="116" t="s">
        <v>469</v>
      </c>
      <c r="D15" s="94">
        <f>'2'!J69</f>
        <v>32933</v>
      </c>
      <c r="E15" s="94">
        <v>0</v>
      </c>
      <c r="F15" s="94">
        <v>0</v>
      </c>
      <c r="G15" s="94">
        <v>0</v>
      </c>
      <c r="H15" s="94">
        <f t="shared" ref="H15:H21" si="0">SUM(D15:G15)</f>
        <v>32933</v>
      </c>
      <c r="I15" s="145"/>
      <c r="J15" s="119"/>
      <c r="K15" s="119"/>
    </row>
    <row r="16" spans="1:11" s="82" customFormat="1" ht="64.5" customHeight="1" x14ac:dyDescent="0.2">
      <c r="A16" s="92">
        <v>3</v>
      </c>
      <c r="B16" s="93" t="s">
        <v>463</v>
      </c>
      <c r="C16" s="116" t="s">
        <v>471</v>
      </c>
      <c r="D16" s="94">
        <f>'3'!J89</f>
        <v>161576</v>
      </c>
      <c r="E16" s="94">
        <f>'3'!J90</f>
        <v>19035</v>
      </c>
      <c r="F16" s="94">
        <v>0</v>
      </c>
      <c r="G16" s="94">
        <v>0</v>
      </c>
      <c r="H16" s="94">
        <f t="shared" si="0"/>
        <v>180611</v>
      </c>
      <c r="I16" s="145"/>
      <c r="J16" s="119"/>
      <c r="K16" s="119"/>
    </row>
    <row r="17" spans="1:11" s="82" customFormat="1" ht="64.5" customHeight="1" x14ac:dyDescent="0.2">
      <c r="A17" s="92">
        <v>4</v>
      </c>
      <c r="B17" s="93" t="s">
        <v>464</v>
      </c>
      <c r="C17" s="116" t="s">
        <v>472</v>
      </c>
      <c r="D17" s="94">
        <f>'4'!J46</f>
        <v>9269</v>
      </c>
      <c r="E17" s="94">
        <f>'4'!J47</f>
        <v>34784</v>
      </c>
      <c r="F17" s="94">
        <v>0</v>
      </c>
      <c r="G17" s="94">
        <v>0</v>
      </c>
      <c r="H17" s="94">
        <f t="shared" si="0"/>
        <v>44053</v>
      </c>
      <c r="I17" s="145"/>
      <c r="J17" s="119"/>
      <c r="K17" s="119"/>
    </row>
    <row r="18" spans="1:11" s="82" customFormat="1" ht="81" customHeight="1" x14ac:dyDescent="0.2">
      <c r="A18" s="92">
        <v>5</v>
      </c>
      <c r="B18" s="93" t="s">
        <v>465</v>
      </c>
      <c r="C18" s="116" t="s">
        <v>473</v>
      </c>
      <c r="D18" s="94">
        <f>'5'!J61</f>
        <v>19249</v>
      </c>
      <c r="E18" s="94">
        <v>0</v>
      </c>
      <c r="F18" s="94">
        <v>0</v>
      </c>
      <c r="G18" s="94">
        <v>0</v>
      </c>
      <c r="H18" s="94">
        <f t="shared" si="0"/>
        <v>19249</v>
      </c>
      <c r="I18" s="145"/>
      <c r="J18" s="119"/>
      <c r="K18" s="119"/>
    </row>
    <row r="19" spans="1:11" s="82" customFormat="1" ht="64.5" customHeight="1" x14ac:dyDescent="0.2">
      <c r="A19" s="92">
        <v>6</v>
      </c>
      <c r="B19" s="93" t="s">
        <v>466</v>
      </c>
      <c r="C19" s="116" t="s">
        <v>474</v>
      </c>
      <c r="D19" s="94">
        <f>'6'!J57</f>
        <v>3858</v>
      </c>
      <c r="E19" s="94">
        <f>'6'!J58</f>
        <v>2530</v>
      </c>
      <c r="F19" s="94">
        <v>0</v>
      </c>
      <c r="G19" s="94">
        <v>0</v>
      </c>
      <c r="H19" s="94">
        <f t="shared" si="0"/>
        <v>6388</v>
      </c>
      <c r="I19" s="145"/>
      <c r="J19" s="119"/>
      <c r="K19" s="119"/>
    </row>
    <row r="20" spans="1:11" s="82" customFormat="1" ht="64.5" customHeight="1" x14ac:dyDescent="0.2">
      <c r="A20" s="92">
        <v>7</v>
      </c>
      <c r="B20" s="93" t="s">
        <v>467</v>
      </c>
      <c r="C20" s="116" t="s">
        <v>475</v>
      </c>
      <c r="D20" s="94">
        <v>0</v>
      </c>
      <c r="E20" s="94">
        <f>'7'!J75</f>
        <v>142078</v>
      </c>
      <c r="F20" s="94">
        <f>'7'!J76</f>
        <v>25777</v>
      </c>
      <c r="G20" s="94">
        <v>0</v>
      </c>
      <c r="H20" s="94">
        <f>SUM(D20:G20)</f>
        <v>167855</v>
      </c>
      <c r="I20" s="145"/>
      <c r="J20" s="119"/>
      <c r="K20" s="119"/>
    </row>
    <row r="21" spans="1:11" s="82" customFormat="1" ht="64.5" customHeight="1" x14ac:dyDescent="0.2">
      <c r="A21" s="92">
        <v>8</v>
      </c>
      <c r="B21" s="93" t="s">
        <v>468</v>
      </c>
      <c r="C21" s="116" t="s">
        <v>476</v>
      </c>
      <c r="D21" s="94">
        <f>'8'!J43</f>
        <v>2916</v>
      </c>
      <c r="E21" s="94">
        <v>0</v>
      </c>
      <c r="F21" s="94">
        <v>0</v>
      </c>
      <c r="G21" s="94">
        <v>0</v>
      </c>
      <c r="H21" s="94">
        <f t="shared" si="0"/>
        <v>2916</v>
      </c>
      <c r="I21" s="145"/>
      <c r="J21" s="119"/>
      <c r="K21" s="119"/>
    </row>
    <row r="22" spans="1:11" s="97" customFormat="1" ht="37.5" customHeight="1" x14ac:dyDescent="0.2">
      <c r="A22" s="92"/>
      <c r="B22" s="88"/>
      <c r="C22" s="95" t="s">
        <v>0</v>
      </c>
      <c r="D22" s="96">
        <f>SUM(D14:D21)</f>
        <v>452505</v>
      </c>
      <c r="E22" s="96">
        <f t="shared" ref="E22:G22" si="1">SUM(E14:E21)</f>
        <v>198427</v>
      </c>
      <c r="F22" s="96">
        <f t="shared" si="1"/>
        <v>25777</v>
      </c>
      <c r="G22" s="96">
        <f t="shared" si="1"/>
        <v>0</v>
      </c>
      <c r="H22" s="96">
        <f t="shared" ref="H22:H25" si="2">SUM(D22:G22)</f>
        <v>676709</v>
      </c>
      <c r="I22" s="146"/>
      <c r="J22" s="123"/>
      <c r="K22" s="123"/>
    </row>
    <row r="23" spans="1:11" s="100" customFormat="1" ht="59.25" customHeight="1" x14ac:dyDescent="0.2">
      <c r="A23" s="98"/>
      <c r="B23" s="98"/>
      <c r="C23" s="99" t="s">
        <v>482</v>
      </c>
      <c r="D23" s="96">
        <f>ROUND(D22*5.98,0)</f>
        <v>2705980</v>
      </c>
      <c r="E23" s="96">
        <f>ROUND(E22*5.98,0)-1</f>
        <v>1186592</v>
      </c>
      <c r="F23" s="96">
        <f>ROUND(F22*4.21,0)</f>
        <v>108521</v>
      </c>
      <c r="G23" s="96">
        <f>ROUND(G22*10.48,0)</f>
        <v>0</v>
      </c>
      <c r="H23" s="96">
        <f>SUM(D23:G23)</f>
        <v>4001093</v>
      </c>
      <c r="I23" s="146"/>
      <c r="J23" s="124"/>
    </row>
    <row r="24" spans="1:11" s="102" customFormat="1" ht="27.75" customHeight="1" x14ac:dyDescent="0.25">
      <c r="A24" s="101"/>
      <c r="B24" s="101"/>
      <c r="C24" s="111" t="s">
        <v>79</v>
      </c>
      <c r="D24" s="94">
        <f>ROUND(D23*18%,2)</f>
        <v>487076.4</v>
      </c>
      <c r="E24" s="94">
        <f t="shared" ref="E24:G24" si="3">ROUND(E23*18%,2)</f>
        <v>213586.56</v>
      </c>
      <c r="F24" s="94">
        <f t="shared" si="3"/>
        <v>19533.78</v>
      </c>
      <c r="G24" s="94">
        <f t="shared" si="3"/>
        <v>0</v>
      </c>
      <c r="H24" s="94">
        <f>SUM(D24:G24)</f>
        <v>720196.74</v>
      </c>
      <c r="I24" s="145"/>
      <c r="J24" s="121"/>
    </row>
    <row r="25" spans="1:11" s="102" customFormat="1" ht="28.5" customHeight="1" x14ac:dyDescent="0.25">
      <c r="A25" s="103"/>
      <c r="B25" s="103"/>
      <c r="C25" s="104" t="s">
        <v>122</v>
      </c>
      <c r="D25" s="105">
        <f>SUM(D23:D24)</f>
        <v>3193056.4</v>
      </c>
      <c r="E25" s="105">
        <f>SUM(E23:E24)</f>
        <v>1400178.56</v>
      </c>
      <c r="F25" s="105">
        <f t="shared" ref="F25:G25" si="4">SUM(F23:F24)</f>
        <v>128054.78</v>
      </c>
      <c r="G25" s="105">
        <f t="shared" si="4"/>
        <v>0</v>
      </c>
      <c r="H25" s="96">
        <f t="shared" si="2"/>
        <v>4721289.74</v>
      </c>
      <c r="I25" s="146"/>
      <c r="J25" s="121"/>
    </row>
    <row r="26" spans="1:11" x14ac:dyDescent="0.2">
      <c r="B26" s="107"/>
    </row>
    <row r="28" spans="1:11" hidden="1" x14ac:dyDescent="0.2"/>
    <row r="29" spans="1:11" s="109" customFormat="1" ht="15.75" hidden="1" x14ac:dyDescent="0.25">
      <c r="A29" s="108"/>
      <c r="B29" s="108"/>
      <c r="C29" s="109" t="s">
        <v>14</v>
      </c>
      <c r="H29" s="109" t="s">
        <v>15</v>
      </c>
      <c r="J29" s="125"/>
    </row>
    <row r="30" spans="1:11" s="102" customFormat="1" ht="15.75" hidden="1" x14ac:dyDescent="0.25">
      <c r="A30" s="110"/>
      <c r="B30" s="110"/>
      <c r="C30" s="102" t="s">
        <v>16</v>
      </c>
      <c r="J30" s="121"/>
    </row>
    <row r="31" spans="1:11" s="102" customFormat="1" ht="15.75" hidden="1" x14ac:dyDescent="0.25">
      <c r="A31" s="110"/>
      <c r="B31" s="110"/>
      <c r="C31" s="102" t="s">
        <v>65</v>
      </c>
      <c r="J31" s="121"/>
    </row>
    <row r="32" spans="1:11" hidden="1" x14ac:dyDescent="0.2"/>
    <row r="33" spans="1:10" s="102" customFormat="1" ht="15.75" hidden="1" x14ac:dyDescent="0.25">
      <c r="A33" s="110"/>
      <c r="B33" s="110"/>
      <c r="C33" s="102" t="s">
        <v>17</v>
      </c>
      <c r="J33" s="121"/>
    </row>
    <row r="34" spans="1:10" hidden="1" x14ac:dyDescent="0.2"/>
    <row r="35" spans="1:10" hidden="1" x14ac:dyDescent="0.2"/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38" type="noConversion"/>
  <printOptions horizontalCentered="1"/>
  <pageMargins left="0.19685039370078741" right="0" top="0.19685039370078741" bottom="0.19685039370078741" header="0" footer="0"/>
  <pageSetup paperSize="9" scale="57" firstPageNumber="5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58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НМЦ</vt:lpstr>
      <vt:lpstr>Сводка затрат</vt:lpstr>
      <vt:lpstr>'1'!Constr</vt:lpstr>
      <vt:lpstr>'2'!Constr</vt:lpstr>
      <vt:lpstr>'3'!Constr</vt:lpstr>
      <vt:lpstr>'4'!Constr</vt:lpstr>
      <vt:lpstr>'5'!Constr</vt:lpstr>
      <vt:lpstr>'6'!Constr</vt:lpstr>
      <vt:lpstr>'7'!Constr</vt:lpstr>
      <vt:lpstr>'8'!Constr</vt:lpstr>
      <vt:lpstr>'1'!FOT</vt:lpstr>
      <vt:lpstr>'2'!FOT</vt:lpstr>
      <vt:lpstr>'3'!FOT</vt:lpstr>
      <vt:lpstr>'4'!FOT</vt:lpstr>
      <vt:lpstr>'5'!FOT</vt:lpstr>
      <vt:lpstr>'6'!FOT</vt:lpstr>
      <vt:lpstr>'7'!FOT</vt:lpstr>
      <vt:lpstr>'8'!FOT</vt:lpstr>
      <vt:lpstr>'1'!Ind</vt:lpstr>
      <vt:lpstr>'2'!Ind</vt:lpstr>
      <vt:lpstr>'3'!Ind</vt:lpstr>
      <vt:lpstr>'4'!Ind</vt:lpstr>
      <vt:lpstr>'5'!Ind</vt:lpstr>
      <vt:lpstr>'6'!Ind</vt:lpstr>
      <vt:lpstr>'7'!Ind</vt:lpstr>
      <vt:lpstr>'8'!Ind</vt:lpstr>
      <vt:lpstr>'1'!Obj</vt:lpstr>
      <vt:lpstr>'2'!Obj</vt:lpstr>
      <vt:lpstr>'3'!Obj</vt:lpstr>
      <vt:lpstr>'4'!Obj</vt:lpstr>
      <vt:lpstr>'5'!Obj</vt:lpstr>
      <vt:lpstr>'6'!Obj</vt:lpstr>
      <vt:lpstr>'7'!Obj</vt:lpstr>
      <vt:lpstr>'8'!Obj</vt:lpstr>
      <vt:lpstr>'1'!Obosn</vt:lpstr>
      <vt:lpstr>'2'!Obosn</vt:lpstr>
      <vt:lpstr>'3'!Obosn</vt:lpstr>
      <vt:lpstr>'4'!Obosn</vt:lpstr>
      <vt:lpstr>'5'!Obosn</vt:lpstr>
      <vt:lpstr>'6'!Obosn</vt:lpstr>
      <vt:lpstr>'7'!Obosn</vt:lpstr>
      <vt:lpstr>'8'!Obosn</vt:lpstr>
      <vt:lpstr>'1'!SmPr</vt:lpstr>
      <vt:lpstr>'2'!SmPr</vt:lpstr>
      <vt:lpstr>'3'!SmPr</vt:lpstr>
      <vt:lpstr>'4'!SmPr</vt:lpstr>
      <vt:lpstr>'5'!SmPr</vt:lpstr>
      <vt:lpstr>'6'!SmPr</vt:lpstr>
      <vt:lpstr>'7'!SmPr</vt:lpstr>
      <vt:lpstr>'8'!SmPr</vt:lpstr>
      <vt:lpstr>'1'!Заголовки_для_печати</vt:lpstr>
      <vt:lpstr>'2'!Заголовки_для_печати</vt:lpstr>
      <vt:lpstr>'3'!Заголовки_для_печати</vt:lpstr>
      <vt:lpstr>'4'!Заголовки_для_печати</vt:lpstr>
      <vt:lpstr>'5'!Заголовки_для_печати</vt:lpstr>
      <vt:lpstr>'6'!Заголовки_для_печати</vt:lpstr>
      <vt:lpstr>'7'!Заголовки_для_печати</vt:lpstr>
      <vt:lpstr>'8'!Заголовки_для_печати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2013-09-19T08:42:54Z</cp:lastPrinted>
  <dcterms:created xsi:type="dcterms:W3CDTF">2002-02-11T05:58:42Z</dcterms:created>
  <dcterms:modified xsi:type="dcterms:W3CDTF">2013-11-01T08:05:55Z</dcterms:modified>
</cp:coreProperties>
</file>