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02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спецификация!$J$47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спецификация!$J$45</definedName>
    <definedName name="ИтогоТекст">спецификация!$A$48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спецификация!$J$46</definedName>
    <definedName name="_xlnm.Print_Area" localSheetId="0">спецификация!$A$1:$J$64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calcChain.xml><?xml version="1.0" encoding="utf-8"?>
<calcChain xmlns="http://schemas.openxmlformats.org/spreadsheetml/2006/main">
  <c r="N9" i="1"/>
  <c r="N11"/>
  <c r="N12"/>
  <c r="J12" l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11"/>
  <c r="J47" l="1"/>
  <c r="J45"/>
</calcChain>
</file>

<file path=xl/sharedStrings.xml><?xml version="1.0" encoding="utf-8"?>
<sst xmlns="http://schemas.openxmlformats.org/spreadsheetml/2006/main" count="233" uniqueCount="119">
  <si>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</si>
  <si>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</si>
  <si>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</si>
  <si>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</si>
  <si>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</si>
  <si>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</si>
  <si>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</si>
  <si>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</si>
  <si>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</si>
  <si>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</si>
  <si>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</si>
  <si>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</si>
  <si>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</si>
  <si>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</si>
  <si>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</si>
  <si>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</si>
  <si>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</si>
  <si>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</si>
  <si>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</si>
  <si>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</si>
  <si>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</si>
  <si>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</si>
  <si>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 xml:space="preserve">согласно тех. задания </t>
  </si>
  <si>
    <t>ООО "ПЭС"</t>
  </si>
  <si>
    <t>к Договору поставки между ООО " ПЭС"  и  ____________</t>
  </si>
  <si>
    <t xml:space="preserve">6. Грузополучатель: ООО "Предприятие Электросвязи", 674674, г. Краснокаменск, Забайкальский край, </t>
  </si>
  <si>
    <t>01-2-051</t>
  </si>
  <si>
    <t>Директор ООО " ПЭС"</t>
  </si>
  <si>
    <t xml:space="preserve">ИНН 7530012639  КПП 753001001. </t>
  </si>
  <si>
    <t xml:space="preserve">Итого с учетом НДС: _____________(_______________________руб. ____________________________________коп. ) </t>
  </si>
  <si>
    <t>3. Срок поставки: 60 календарных дней с момента подписания договора представителями сторон.</t>
  </si>
  <si>
    <t>Спецификация № ______ от _______2014г.</t>
  </si>
  <si>
    <t xml:space="preserve">2. Поставка производится путем доставки автотранспортом до г.Краснокаменск , ООО "Предприятие Электросвязи" д. 109 ( склад ООО " ПЭС"  ) </t>
  </si>
  <si>
    <t>шт.</t>
  </si>
  <si>
    <t>Размер</t>
  </si>
  <si>
    <t>(СИЗОД) противоаэрозольное</t>
  </si>
  <si>
    <t>ГОСТ 12.4.028-76</t>
  </si>
  <si>
    <t>Каска защитная</t>
  </si>
  <si>
    <t>ГОСТ 12.4.207-99</t>
  </si>
  <si>
    <t>Галоши или боты диэлектрические</t>
  </si>
  <si>
    <t>Страховочная система</t>
  </si>
  <si>
    <t>ГОСТ Р 12.4.224-99</t>
  </si>
  <si>
    <t>Жилет сигнальный 2 класса защиты</t>
  </si>
  <si>
    <t>Валенки с резиновым низом</t>
  </si>
  <si>
    <t>40 - 5пар.                                   41-5пар.                       42-17пар.                          43-16пар.                     44-5пар.                           45-2пар.</t>
  </si>
  <si>
    <t>Белье нательное утепленное или термобелье нательное</t>
  </si>
  <si>
    <t>Аптечка медицинская</t>
  </si>
  <si>
    <t>Строп с амортизатором</t>
  </si>
  <si>
    <t>88/92 170/176 - 10шт.          96/100  170/176  20шт.     104/108 170/176 30шт.       96/100 182/188 10шт.         104/104 182/188 5шт.       112/116  182/188 5шт.</t>
  </si>
  <si>
    <t>Берет или бейсболка</t>
  </si>
  <si>
    <t>56- 5 шт.                         57-15 шт.                        58 -15шт.                        60 - 5шт.</t>
  </si>
  <si>
    <t xml:space="preserve">Костюм из смеш. тканей для защиты от общ. произв. загрязн. и мех. возд. </t>
  </si>
  <si>
    <t>96/100 170/176 - 3шт.       104/108 170/176 -5шт.      108/112  182/188-2шт.</t>
  </si>
  <si>
    <t xml:space="preserve">Светильник головной светодиодный аккумуляторный  </t>
  </si>
  <si>
    <t>Костюм сигнальный на утепляющей прокладке с водоотталкивающей пропиткой 3 класса защиты</t>
  </si>
  <si>
    <t>88/92 170/176 - 5 шт.          96/100  170/176  11шт.     104/108 170/176 22шт.       96/100 182/188 3шт.         104/104 182/188 2шт.       112/116  182/188 2шт.</t>
  </si>
  <si>
    <t>Брюки утепленные</t>
  </si>
  <si>
    <t xml:space="preserve">   104/108 170/176 -6шт.      </t>
  </si>
  <si>
    <t>Куртка утепленная</t>
  </si>
  <si>
    <t>Костюм хлопчатобумажный с кислотозащитной пропиткой или костюм из смешанных тканей для защиты от растворов кислот</t>
  </si>
  <si>
    <t>104/108 170/176 - 1шт.     96/100  170/176 1 шт.</t>
  </si>
  <si>
    <t>Костюм сигнальный 3 класса защиты или комбинезон сигнальный 3 класса защиты</t>
  </si>
  <si>
    <t>Фартук прорезиненный</t>
  </si>
  <si>
    <t xml:space="preserve"> Халат хлопчатобумажный, или халат из смеш. тканей</t>
  </si>
  <si>
    <t>88/92 170/176 -3шт.          104/108  158/164 - 5шт.    104/107  170/176 - 2шт.</t>
  </si>
  <si>
    <t>88/92 158/164 5шт.         96/100  158/164 5шт.      96/100 170/176 5шт.      104/108  158/164 16шт.    104/108 170/176 12шт.     112/116 170174  5шт.      118/120 170/174 2шт.</t>
  </si>
  <si>
    <t>Перчатки с защитным покрытием морозостойкие с шерстяными вкладышами</t>
  </si>
  <si>
    <t>Перчатки резиновые хозяйственные</t>
  </si>
  <si>
    <t>Перчатки с полимерным покрытием</t>
  </si>
  <si>
    <t>Перчатки трикотажные</t>
  </si>
  <si>
    <t xml:space="preserve">Перчатки трикотажные с точечным покрытием </t>
  </si>
  <si>
    <t>Подшлемник под каску</t>
  </si>
  <si>
    <t>Подшлемник под каску (с однослойным или трехслойным утеплителем)</t>
  </si>
  <si>
    <t>Сапоги резиновые с жестким подноском</t>
  </si>
  <si>
    <t xml:space="preserve">40 - 2пар.                                   41-5пар.                       42-16пар.                          43-14пар.                     44-3пар.                        </t>
  </si>
  <si>
    <t>Ботинки кожаные с жестким подноском или сапоги кожаные с жестким подноском</t>
  </si>
  <si>
    <t xml:space="preserve">40 - 2пар.                                   41-5пар.                       42-17пар.                          43-14пар.                     44-5пар.                      45- 2пар.                        </t>
  </si>
  <si>
    <t xml:space="preserve">36-1 пар.                         37 -11 пар.                     38-12пар.                     39-7пар.                       40-5пар                         41-4пар.                                                            </t>
  </si>
  <si>
    <t xml:space="preserve">36-5 пар.                         37 -12 пар.                     38-12пар.                     39-7пар.                       40-5пар                         41-4пар.                                                            </t>
  </si>
  <si>
    <t>104/108</t>
  </si>
  <si>
    <t>8-9</t>
  </si>
  <si>
    <t>Крем  питательный регенерирующий</t>
  </si>
  <si>
    <t>7-8</t>
  </si>
  <si>
    <t>безразмерный</t>
  </si>
  <si>
    <t>Сумка  электромонтёра</t>
  </si>
  <si>
    <t>ГОСТ13385-78</t>
  </si>
  <si>
    <t xml:space="preserve"> ГОСТ Р 12.4.219-99</t>
  </si>
  <si>
    <t>ГОСТ53145-2008</t>
  </si>
  <si>
    <t>ГОСТ 20462-87</t>
  </si>
  <si>
    <t>ГОСТ 27574-87</t>
  </si>
  <si>
    <t>ГОСТ12.4.236-2011</t>
  </si>
  <si>
    <t>ГОСТ12.4.248-2008</t>
  </si>
  <si>
    <t>ГОСТ27574-87</t>
  </si>
  <si>
    <t>ГОСТ12.4.029-76</t>
  </si>
  <si>
    <t>ГОСТ12.4.131-83</t>
  </si>
  <si>
    <t>ГОСТ12.4.010-75</t>
  </si>
  <si>
    <t>ГОСТ Р552343-2005</t>
  </si>
  <si>
    <t>ГОСТ Р 12.4.246-2008</t>
  </si>
  <si>
    <t>ГОСТ 5375–79</t>
  </si>
  <si>
    <t>ГОСТ 26167–2005</t>
  </si>
  <si>
    <t>шт</t>
  </si>
  <si>
    <t>компл</t>
  </si>
  <si>
    <t>54-58</t>
  </si>
  <si>
    <t>42</t>
  </si>
  <si>
    <t>размер 285x230x145 мм</t>
  </si>
  <si>
    <t>Туфли кожаные или тапочки кожаные с задником</t>
  </si>
  <si>
    <t>Туфли кожаные или тапочки кожаные без задника</t>
  </si>
  <si>
    <t xml:space="preserve">шт. </t>
  </si>
  <si>
    <t>пары</t>
  </si>
  <si>
    <t>пар</t>
  </si>
  <si>
    <t xml:space="preserve">компл </t>
  </si>
  <si>
    <t>ТУ 9398-037-10973749-2004 или эквивалент</t>
  </si>
  <si>
    <t>ТУ8167-003-05007558 или эквивалент</t>
  </si>
  <si>
    <t>ТУ 4215-028 или эквивалент</t>
  </si>
  <si>
    <t>ТУ  ТС019/2011 или эквивалент</t>
  </si>
  <si>
    <t>ТР  ТС  019/2011 или эквивалент</t>
  </si>
  <si>
    <t>ТУ02300142-45-91 или эквивалент</t>
  </si>
  <si>
    <t>ОСТ 17-635–87 или эквивалент</t>
  </si>
  <si>
    <t>ТР  ТС 017/2011 или эквивалент</t>
  </si>
</sst>
</file>

<file path=xl/styles.xml><?xml version="1.0" encoding="utf-8"?>
<styleSheet xmlns="http://schemas.openxmlformats.org/spreadsheetml/2006/main">
  <numFmts count="1">
    <numFmt numFmtId="164" formatCode="#,##0.000"/>
  </numFmts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0" fontId="23" fillId="0" borderId="10" xfId="0" applyFont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19" fillId="24" borderId="0" xfId="0" applyFont="1" applyFill="1"/>
    <xf numFmtId="0" fontId="19" fillId="24" borderId="0" xfId="0" applyFont="1" applyFill="1" applyAlignment="1">
      <alignment vertical="center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/>
    </xf>
    <xf numFmtId="4" fontId="19" fillId="24" borderId="10" xfId="0" applyNumberFormat="1" applyFont="1" applyFill="1" applyBorder="1" applyAlignment="1">
      <alignment horizontal="center"/>
    </xf>
    <xf numFmtId="0" fontId="19" fillId="24" borderId="0" xfId="0" applyFont="1" applyFill="1" applyAlignment="1">
      <alignment vertical="center" wrapText="1"/>
    </xf>
    <xf numFmtId="0" fontId="19" fillId="24" borderId="0" xfId="0" applyFont="1" applyFill="1" applyAlignment="1">
      <alignment horizontal="left" wrapText="1" indent="2"/>
    </xf>
    <xf numFmtId="0" fontId="19" fillId="24" borderId="0" xfId="0" applyFont="1" applyFill="1" applyAlignment="1">
      <alignment horizontal="left"/>
    </xf>
    <xf numFmtId="0" fontId="19" fillId="24" borderId="0" xfId="0" applyFont="1" applyFill="1" applyAlignment="1">
      <alignment horizontal="center"/>
    </xf>
    <xf numFmtId="49" fontId="24" fillId="0" borderId="10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4" fontId="24" fillId="24" borderId="10" xfId="0" applyNumberFormat="1" applyFont="1" applyFill="1" applyBorder="1" applyAlignment="1">
      <alignment horizontal="center" vertical="center" wrapText="1"/>
    </xf>
    <xf numFmtId="164" fontId="24" fillId="24" borderId="10" xfId="0" applyNumberFormat="1" applyFont="1" applyFill="1" applyBorder="1" applyAlignment="1">
      <alignment horizontal="center" vertical="center" wrapText="1"/>
    </xf>
    <xf numFmtId="4" fontId="0" fillId="24" borderId="10" xfId="0" applyNumberForma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0"/>
  <sheetViews>
    <sheetView tabSelected="1" topLeftCell="A40" zoomScale="75" zoomScaleNormal="75" zoomScaleSheetLayoutView="70" zoomScalePageLayoutView="80" workbookViewId="0">
      <selection activeCell="N44" sqref="N44"/>
    </sheetView>
  </sheetViews>
  <sheetFormatPr defaultColWidth="9" defaultRowHeight="15"/>
  <cols>
    <col min="1" max="1" width="4.75" style="3" customWidth="1"/>
    <col min="2" max="2" width="13.25" style="3" customWidth="1"/>
    <col min="3" max="3" width="27.625" style="11" customWidth="1"/>
    <col min="4" max="4" width="28.625" style="8" customWidth="1"/>
    <col min="5" max="5" width="19.375" style="8" customWidth="1"/>
    <col min="6" max="6" width="18.125" style="21" customWidth="1"/>
    <col min="7" max="7" width="8.125" style="3" customWidth="1"/>
    <col min="8" max="8" width="14" style="3" customWidth="1"/>
    <col min="9" max="9" width="17.625" style="27" customWidth="1"/>
    <col min="10" max="10" width="17.375" style="27" customWidth="1"/>
    <col min="11" max="16384" width="9" style="3"/>
  </cols>
  <sheetData>
    <row r="1" spans="1:14" ht="36" customHeight="1">
      <c r="A1" s="52" t="s">
        <v>14</v>
      </c>
      <c r="B1" s="52"/>
      <c r="C1" s="52"/>
      <c r="D1" s="52"/>
      <c r="E1" s="52"/>
      <c r="F1" s="52"/>
      <c r="G1" s="52"/>
      <c r="H1" s="52"/>
      <c r="I1" s="52"/>
      <c r="J1" s="52"/>
      <c r="K1" s="7"/>
      <c r="L1" s="7"/>
      <c r="M1" s="7"/>
      <c r="N1" s="7"/>
    </row>
    <row r="2" spans="1:14">
      <c r="B2" s="13"/>
    </row>
    <row r="3" spans="1:14" ht="22.5" customHeight="1">
      <c r="A3" s="54" t="s">
        <v>31</v>
      </c>
      <c r="B3" s="54"/>
      <c r="C3" s="54"/>
      <c r="D3" s="54"/>
      <c r="E3" s="54"/>
      <c r="F3" s="54"/>
      <c r="G3" s="54"/>
      <c r="H3" s="54"/>
      <c r="I3" s="54"/>
      <c r="J3" s="54"/>
    </row>
    <row r="4" spans="1:14">
      <c r="A4" s="55" t="s">
        <v>24</v>
      </c>
      <c r="B4" s="55"/>
      <c r="C4" s="55"/>
      <c r="D4" s="55"/>
      <c r="E4" s="55"/>
      <c r="F4" s="55"/>
      <c r="G4" s="55"/>
      <c r="H4" s="55"/>
      <c r="I4" s="55"/>
      <c r="J4" s="55"/>
    </row>
    <row r="5" spans="1:14">
      <c r="A5" s="54" t="s">
        <v>12</v>
      </c>
      <c r="B5" s="54"/>
      <c r="C5" s="54"/>
      <c r="D5" s="54"/>
      <c r="E5" s="54"/>
      <c r="F5" s="54"/>
      <c r="G5" s="54"/>
      <c r="H5" s="54"/>
      <c r="I5" s="54"/>
      <c r="J5" s="54"/>
    </row>
    <row r="6" spans="1:14">
      <c r="A6" s="7"/>
      <c r="B6" s="7"/>
      <c r="C6" s="7"/>
      <c r="D6" s="8" t="s">
        <v>19</v>
      </c>
      <c r="E6" s="7"/>
      <c r="F6" s="7"/>
      <c r="G6" s="7"/>
      <c r="H6" s="7"/>
      <c r="I6" s="28"/>
      <c r="J6" s="28"/>
    </row>
    <row r="7" spans="1:14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4">
      <c r="A8" s="53" t="s">
        <v>0</v>
      </c>
      <c r="B8" s="53"/>
      <c r="C8" s="53"/>
      <c r="D8" s="53"/>
      <c r="E8" s="53"/>
      <c r="F8" s="53"/>
      <c r="G8" s="53"/>
      <c r="H8" s="53"/>
      <c r="I8" s="53"/>
      <c r="J8" s="53"/>
    </row>
    <row r="9" spans="1:14" ht="45">
      <c r="A9" s="1" t="s">
        <v>1</v>
      </c>
      <c r="B9" s="1" t="s">
        <v>11</v>
      </c>
      <c r="C9" s="1" t="s">
        <v>2</v>
      </c>
      <c r="D9" s="16" t="s">
        <v>21</v>
      </c>
      <c r="E9" s="16" t="s">
        <v>9</v>
      </c>
      <c r="F9" s="16" t="s">
        <v>34</v>
      </c>
      <c r="G9" s="1" t="s">
        <v>3</v>
      </c>
      <c r="H9" s="1" t="s">
        <v>20</v>
      </c>
      <c r="I9" s="29" t="s">
        <v>4</v>
      </c>
      <c r="J9" s="29" t="s">
        <v>5</v>
      </c>
      <c r="M9" s="3" t="s">
        <v>108</v>
      </c>
      <c r="N9" s="3">
        <f>SUM(H15+H18+H32+H34+H35+H36+H37+H40+H41+H42+H43)</f>
        <v>1213</v>
      </c>
    </row>
    <row r="10" spans="1:14" s="7" customFormat="1">
      <c r="A10" s="2">
        <v>1</v>
      </c>
      <c r="B10" s="1">
        <v>2</v>
      </c>
      <c r="C10" s="2">
        <v>4</v>
      </c>
      <c r="D10" s="1">
        <v>5</v>
      </c>
      <c r="E10" s="1">
        <v>6</v>
      </c>
      <c r="F10" s="1"/>
      <c r="G10" s="2">
        <v>7</v>
      </c>
      <c r="H10" s="2">
        <v>8</v>
      </c>
      <c r="I10" s="30">
        <v>9</v>
      </c>
      <c r="J10" s="30">
        <v>10</v>
      </c>
    </row>
    <row r="11" spans="1:14" s="7" customFormat="1" ht="60.75" customHeight="1">
      <c r="A11" s="2">
        <v>1</v>
      </c>
      <c r="B11" s="19" t="s">
        <v>26</v>
      </c>
      <c r="C11" s="36" t="s">
        <v>46</v>
      </c>
      <c r="D11" s="39" t="s">
        <v>22</v>
      </c>
      <c r="E11" s="36" t="s">
        <v>111</v>
      </c>
      <c r="F11" s="37" t="s">
        <v>104</v>
      </c>
      <c r="G11" s="40" t="s">
        <v>100</v>
      </c>
      <c r="H11" s="26">
        <v>25</v>
      </c>
      <c r="I11" s="43">
        <v>1377.77</v>
      </c>
      <c r="J11" s="43">
        <f>SUM(H11*I11)</f>
        <v>34444.25</v>
      </c>
      <c r="M11" s="7" t="s">
        <v>101</v>
      </c>
      <c r="N11" s="7">
        <f>SUM(H20+H22+H24+H27+H28)</f>
        <v>182</v>
      </c>
    </row>
    <row r="12" spans="1:14" s="7" customFormat="1" ht="24" customHeight="1">
      <c r="A12" s="2">
        <v>2</v>
      </c>
      <c r="B12" s="19" t="s">
        <v>26</v>
      </c>
      <c r="C12" s="36" t="s">
        <v>35</v>
      </c>
      <c r="D12" s="39" t="s">
        <v>22</v>
      </c>
      <c r="E12" s="36" t="s">
        <v>36</v>
      </c>
      <c r="F12" s="36"/>
      <c r="G12" s="40" t="s">
        <v>100</v>
      </c>
      <c r="H12" s="26">
        <v>50</v>
      </c>
      <c r="I12" s="43">
        <v>38.53</v>
      </c>
      <c r="J12" s="43">
        <f t="shared" ref="J12:J44" si="0">SUM(H12*I12)</f>
        <v>1926.5</v>
      </c>
      <c r="M12" s="7" t="s">
        <v>100</v>
      </c>
      <c r="N12" s="7">
        <f>SUM(H11+H12+H13+H14+H16+H17+H19+H21+H23+H25+H26+H29+H30+H31+H33+H38+H39+H44)</f>
        <v>385</v>
      </c>
    </row>
    <row r="13" spans="1:14" s="7" customFormat="1" ht="25.15" customHeight="1">
      <c r="A13" s="2">
        <v>3</v>
      </c>
      <c r="B13" s="19" t="s">
        <v>26</v>
      </c>
      <c r="C13" s="36" t="s">
        <v>37</v>
      </c>
      <c r="D13" s="39" t="s">
        <v>22</v>
      </c>
      <c r="E13" s="38" t="s">
        <v>38</v>
      </c>
      <c r="F13" s="36" t="s">
        <v>102</v>
      </c>
      <c r="G13" s="40" t="s">
        <v>100</v>
      </c>
      <c r="H13" s="26">
        <v>5</v>
      </c>
      <c r="I13" s="43">
        <v>132.72999999999999</v>
      </c>
      <c r="J13" s="43">
        <f t="shared" si="0"/>
        <v>663.65</v>
      </c>
    </row>
    <row r="14" spans="1:14" s="7" customFormat="1" ht="24.75" customHeight="1">
      <c r="A14" s="2">
        <v>4</v>
      </c>
      <c r="B14" s="19" t="s">
        <v>26</v>
      </c>
      <c r="C14" s="36" t="s">
        <v>37</v>
      </c>
      <c r="D14" s="39" t="s">
        <v>22</v>
      </c>
      <c r="E14" s="38" t="s">
        <v>38</v>
      </c>
      <c r="F14" s="36" t="s">
        <v>102</v>
      </c>
      <c r="G14" s="40" t="s">
        <v>100</v>
      </c>
      <c r="H14" s="26">
        <v>15</v>
      </c>
      <c r="I14" s="43">
        <v>132.72999999999999</v>
      </c>
      <c r="J14" s="43">
        <f t="shared" si="0"/>
        <v>1990.9499999999998</v>
      </c>
    </row>
    <row r="15" spans="1:14" s="7" customFormat="1" ht="33" customHeight="1">
      <c r="A15" s="2">
        <v>5</v>
      </c>
      <c r="B15" s="19" t="s">
        <v>26</v>
      </c>
      <c r="C15" s="36" t="s">
        <v>39</v>
      </c>
      <c r="D15" s="39" t="s">
        <v>22</v>
      </c>
      <c r="E15" s="38" t="s">
        <v>85</v>
      </c>
      <c r="F15" s="36" t="s">
        <v>103</v>
      </c>
      <c r="G15" s="40" t="s">
        <v>109</v>
      </c>
      <c r="H15" s="26">
        <v>10</v>
      </c>
      <c r="I15" s="44">
        <v>615.39</v>
      </c>
      <c r="J15" s="43">
        <f t="shared" si="0"/>
        <v>6153.9</v>
      </c>
    </row>
    <row r="16" spans="1:14" s="7" customFormat="1" ht="24.75" customHeight="1">
      <c r="A16" s="2">
        <v>6</v>
      </c>
      <c r="B16" s="19" t="s">
        <v>26</v>
      </c>
      <c r="C16" s="36" t="s">
        <v>47</v>
      </c>
      <c r="D16" s="39" t="s">
        <v>22</v>
      </c>
      <c r="E16" s="36" t="s">
        <v>41</v>
      </c>
      <c r="F16" s="36"/>
      <c r="G16" s="40" t="s">
        <v>100</v>
      </c>
      <c r="H16" s="26">
        <v>5</v>
      </c>
      <c r="I16" s="43">
        <v>816.9</v>
      </c>
      <c r="J16" s="43">
        <f t="shared" si="0"/>
        <v>4084.5</v>
      </c>
    </row>
    <row r="17" spans="1:10" s="7" customFormat="1" ht="24.75" customHeight="1">
      <c r="A17" s="2">
        <v>7</v>
      </c>
      <c r="B17" s="19" t="s">
        <v>26</v>
      </c>
      <c r="C17" s="36" t="s">
        <v>40</v>
      </c>
      <c r="D17" s="39" t="s">
        <v>22</v>
      </c>
      <c r="E17" s="36" t="s">
        <v>41</v>
      </c>
      <c r="F17" s="36"/>
      <c r="G17" s="40" t="s">
        <v>100</v>
      </c>
      <c r="H17" s="26">
        <v>9</v>
      </c>
      <c r="I17" s="43">
        <v>693.43</v>
      </c>
      <c r="J17" s="43">
        <f t="shared" si="0"/>
        <v>6240.87</v>
      </c>
    </row>
    <row r="18" spans="1:10" s="7" customFormat="1" ht="94.5" customHeight="1">
      <c r="A18" s="2">
        <v>8</v>
      </c>
      <c r="B18" s="19" t="s">
        <v>26</v>
      </c>
      <c r="C18" s="36" t="s">
        <v>43</v>
      </c>
      <c r="D18" s="39" t="s">
        <v>22</v>
      </c>
      <c r="E18" s="38" t="s">
        <v>112</v>
      </c>
      <c r="F18" s="36" t="s">
        <v>44</v>
      </c>
      <c r="G18" s="40" t="s">
        <v>109</v>
      </c>
      <c r="H18" s="26">
        <v>50</v>
      </c>
      <c r="I18" s="43">
        <v>1013.44</v>
      </c>
      <c r="J18" s="43">
        <f t="shared" si="0"/>
        <v>50672</v>
      </c>
    </row>
    <row r="19" spans="1:10" s="7" customFormat="1" ht="33.75" customHeight="1">
      <c r="A19" s="2">
        <v>9</v>
      </c>
      <c r="B19" s="19" t="s">
        <v>26</v>
      </c>
      <c r="C19" s="36" t="s">
        <v>42</v>
      </c>
      <c r="D19" s="39" t="s">
        <v>22</v>
      </c>
      <c r="E19" s="25" t="s">
        <v>86</v>
      </c>
      <c r="F19" s="36" t="s">
        <v>79</v>
      </c>
      <c r="G19" s="40" t="s">
        <v>100</v>
      </c>
      <c r="H19" s="26">
        <v>10</v>
      </c>
      <c r="I19" s="43">
        <v>188.99</v>
      </c>
      <c r="J19" s="43">
        <f t="shared" si="0"/>
        <v>1889.9</v>
      </c>
    </row>
    <row r="20" spans="1:10" s="7" customFormat="1" ht="105.75" customHeight="1">
      <c r="A20" s="2">
        <v>10</v>
      </c>
      <c r="B20" s="19" t="s">
        <v>26</v>
      </c>
      <c r="C20" s="36" t="s">
        <v>45</v>
      </c>
      <c r="D20" s="39" t="s">
        <v>22</v>
      </c>
      <c r="E20" s="25" t="s">
        <v>87</v>
      </c>
      <c r="F20" s="36" t="s">
        <v>48</v>
      </c>
      <c r="G20" s="40" t="s">
        <v>101</v>
      </c>
      <c r="H20" s="26">
        <v>80</v>
      </c>
      <c r="I20" s="43">
        <v>513.03</v>
      </c>
      <c r="J20" s="43">
        <f t="shared" si="0"/>
        <v>41042.399999999994</v>
      </c>
    </row>
    <row r="21" spans="1:10" s="7" customFormat="1" ht="53.25" customHeight="1">
      <c r="A21" s="2">
        <v>11</v>
      </c>
      <c r="B21" s="19" t="s">
        <v>26</v>
      </c>
      <c r="C21" s="36" t="s">
        <v>49</v>
      </c>
      <c r="D21" s="39" t="s">
        <v>22</v>
      </c>
      <c r="E21" s="41" t="s">
        <v>88</v>
      </c>
      <c r="F21" s="36" t="s">
        <v>50</v>
      </c>
      <c r="G21" s="40" t="s">
        <v>100</v>
      </c>
      <c r="H21" s="26">
        <v>40</v>
      </c>
      <c r="I21" s="45">
        <v>109.93</v>
      </c>
      <c r="J21" s="43">
        <f t="shared" si="0"/>
        <v>4397.2000000000007</v>
      </c>
    </row>
    <row r="22" spans="1:10" s="7" customFormat="1" ht="50.25" customHeight="1">
      <c r="A22" s="2">
        <v>12</v>
      </c>
      <c r="B22" s="19" t="s">
        <v>26</v>
      </c>
      <c r="C22" s="36" t="s">
        <v>51</v>
      </c>
      <c r="D22" s="39" t="s">
        <v>22</v>
      </c>
      <c r="E22" s="41" t="s">
        <v>89</v>
      </c>
      <c r="F22" s="36" t="s">
        <v>52</v>
      </c>
      <c r="G22" s="40" t="s">
        <v>110</v>
      </c>
      <c r="H22" s="26">
        <v>10</v>
      </c>
      <c r="I22" s="43">
        <v>1874.5</v>
      </c>
      <c r="J22" s="43">
        <f t="shared" si="0"/>
        <v>18745</v>
      </c>
    </row>
    <row r="23" spans="1:10" s="7" customFormat="1" ht="51" customHeight="1">
      <c r="A23" s="2">
        <v>13</v>
      </c>
      <c r="B23" s="19" t="s">
        <v>26</v>
      </c>
      <c r="C23" s="36" t="s">
        <v>53</v>
      </c>
      <c r="D23" s="39" t="s">
        <v>22</v>
      </c>
      <c r="E23" s="41" t="s">
        <v>113</v>
      </c>
      <c r="F23" s="36"/>
      <c r="G23" s="40" t="s">
        <v>33</v>
      </c>
      <c r="H23" s="26">
        <v>15</v>
      </c>
      <c r="I23" s="43">
        <v>7568.14</v>
      </c>
      <c r="J23" s="43">
        <f t="shared" si="0"/>
        <v>113522.1</v>
      </c>
    </row>
    <row r="24" spans="1:10" s="7" customFormat="1" ht="81.75" customHeight="1">
      <c r="A24" s="2">
        <v>14</v>
      </c>
      <c r="B24" s="19" t="s">
        <v>26</v>
      </c>
      <c r="C24" s="36" t="s">
        <v>54</v>
      </c>
      <c r="D24" s="39" t="s">
        <v>22</v>
      </c>
      <c r="E24" s="41" t="s">
        <v>114</v>
      </c>
      <c r="F24" s="36" t="s">
        <v>55</v>
      </c>
      <c r="G24" s="40" t="s">
        <v>101</v>
      </c>
      <c r="H24" s="26">
        <v>45</v>
      </c>
      <c r="I24" s="43">
        <v>2023.32</v>
      </c>
      <c r="J24" s="43">
        <f t="shared" si="0"/>
        <v>91049.4</v>
      </c>
    </row>
    <row r="25" spans="1:10" s="7" customFormat="1" ht="23.25" customHeight="1">
      <c r="A25" s="2">
        <v>15</v>
      </c>
      <c r="B25" s="19" t="s">
        <v>26</v>
      </c>
      <c r="C25" s="36" t="s">
        <v>56</v>
      </c>
      <c r="D25" s="39" t="s">
        <v>22</v>
      </c>
      <c r="E25" s="41" t="s">
        <v>114</v>
      </c>
      <c r="F25" s="36" t="s">
        <v>57</v>
      </c>
      <c r="G25" s="40" t="s">
        <v>107</v>
      </c>
      <c r="H25" s="26">
        <v>6</v>
      </c>
      <c r="I25" s="43">
        <v>672.54</v>
      </c>
      <c r="J25" s="43">
        <f t="shared" si="0"/>
        <v>4035.24</v>
      </c>
    </row>
    <row r="26" spans="1:10" s="7" customFormat="1" ht="44.25" customHeight="1">
      <c r="A26" s="2">
        <v>16</v>
      </c>
      <c r="B26" s="19" t="s">
        <v>26</v>
      </c>
      <c r="C26" s="36" t="s">
        <v>58</v>
      </c>
      <c r="D26" s="39" t="s">
        <v>22</v>
      </c>
      <c r="E26" s="41" t="s">
        <v>90</v>
      </c>
      <c r="F26" s="36" t="s">
        <v>52</v>
      </c>
      <c r="G26" s="40" t="s">
        <v>100</v>
      </c>
      <c r="H26" s="26">
        <v>10</v>
      </c>
      <c r="I26" s="43">
        <v>2438.42</v>
      </c>
      <c r="J26" s="43">
        <f t="shared" si="0"/>
        <v>24384.2</v>
      </c>
    </row>
    <row r="27" spans="1:10" s="7" customFormat="1" ht="93.75" customHeight="1">
      <c r="A27" s="2">
        <v>17</v>
      </c>
      <c r="B27" s="19" t="s">
        <v>26</v>
      </c>
      <c r="C27" s="36" t="s">
        <v>59</v>
      </c>
      <c r="D27" s="39" t="s">
        <v>22</v>
      </c>
      <c r="E27" s="41" t="s">
        <v>91</v>
      </c>
      <c r="F27" s="36" t="s">
        <v>60</v>
      </c>
      <c r="G27" s="40" t="s">
        <v>101</v>
      </c>
      <c r="H27" s="26">
        <v>2</v>
      </c>
      <c r="I27" s="43">
        <v>1035.1400000000001</v>
      </c>
      <c r="J27" s="43">
        <f t="shared" si="0"/>
        <v>2070.2800000000002</v>
      </c>
    </row>
    <row r="28" spans="1:10" s="7" customFormat="1" ht="81" customHeight="1">
      <c r="A28" s="2">
        <v>18</v>
      </c>
      <c r="B28" s="19" t="s">
        <v>26</v>
      </c>
      <c r="C28" s="36" t="s">
        <v>61</v>
      </c>
      <c r="D28" s="39" t="s">
        <v>22</v>
      </c>
      <c r="E28" s="41" t="s">
        <v>92</v>
      </c>
      <c r="F28" s="36" t="s">
        <v>55</v>
      </c>
      <c r="G28" s="40" t="s">
        <v>101</v>
      </c>
      <c r="H28" s="26">
        <v>45</v>
      </c>
      <c r="I28" s="43">
        <v>1629.4</v>
      </c>
      <c r="J28" s="43">
        <f t="shared" si="0"/>
        <v>73323</v>
      </c>
    </row>
    <row r="29" spans="1:10" s="7" customFormat="1" ht="24.75" customHeight="1">
      <c r="A29" s="2">
        <v>19</v>
      </c>
      <c r="B29" s="19" t="s">
        <v>26</v>
      </c>
      <c r="C29" s="36" t="s">
        <v>62</v>
      </c>
      <c r="D29" s="39" t="s">
        <v>22</v>
      </c>
      <c r="E29" s="41" t="s">
        <v>93</v>
      </c>
      <c r="F29" s="36"/>
      <c r="G29" s="40" t="s">
        <v>100</v>
      </c>
      <c r="H29" s="26">
        <v>5</v>
      </c>
      <c r="I29" s="43">
        <v>224.38</v>
      </c>
      <c r="J29" s="43">
        <f t="shared" si="0"/>
        <v>1121.9000000000001</v>
      </c>
    </row>
    <row r="30" spans="1:10" s="7" customFormat="1" ht="45" customHeight="1">
      <c r="A30" s="2">
        <v>20</v>
      </c>
      <c r="B30" s="19" t="s">
        <v>26</v>
      </c>
      <c r="C30" s="36" t="s">
        <v>63</v>
      </c>
      <c r="D30" s="39" t="s">
        <v>22</v>
      </c>
      <c r="E30" s="41" t="s">
        <v>94</v>
      </c>
      <c r="F30" s="36" t="s">
        <v>64</v>
      </c>
      <c r="G30" s="40" t="s">
        <v>33</v>
      </c>
      <c r="H30" s="26">
        <v>10</v>
      </c>
      <c r="I30" s="43">
        <v>474.7</v>
      </c>
      <c r="J30" s="43">
        <f t="shared" si="0"/>
        <v>4747</v>
      </c>
    </row>
    <row r="31" spans="1:10" s="7" customFormat="1" ht="99" customHeight="1">
      <c r="A31" s="2">
        <v>21</v>
      </c>
      <c r="B31" s="19" t="s">
        <v>26</v>
      </c>
      <c r="C31" s="36" t="s">
        <v>63</v>
      </c>
      <c r="D31" s="39" t="s">
        <v>22</v>
      </c>
      <c r="E31" s="41" t="s">
        <v>94</v>
      </c>
      <c r="F31" s="36" t="s">
        <v>65</v>
      </c>
      <c r="G31" s="40" t="s">
        <v>100</v>
      </c>
      <c r="H31" s="26">
        <v>50</v>
      </c>
      <c r="I31" s="43">
        <v>462.32</v>
      </c>
      <c r="J31" s="43">
        <f t="shared" si="0"/>
        <v>23116</v>
      </c>
    </row>
    <row r="32" spans="1:10" s="7" customFormat="1" ht="51" customHeight="1">
      <c r="A32" s="2">
        <v>22</v>
      </c>
      <c r="B32" s="19" t="s">
        <v>26</v>
      </c>
      <c r="C32" s="36" t="s">
        <v>66</v>
      </c>
      <c r="D32" s="39" t="s">
        <v>22</v>
      </c>
      <c r="E32" s="41" t="s">
        <v>95</v>
      </c>
      <c r="F32" s="36" t="s">
        <v>80</v>
      </c>
      <c r="G32" s="40" t="s">
        <v>109</v>
      </c>
      <c r="H32" s="26">
        <v>112</v>
      </c>
      <c r="I32" s="43">
        <v>46.7</v>
      </c>
      <c r="J32" s="43">
        <f t="shared" si="0"/>
        <v>5230.4000000000005</v>
      </c>
    </row>
    <row r="33" spans="1:10" s="7" customFormat="1" ht="30.75" customHeight="1">
      <c r="A33" s="2">
        <v>23</v>
      </c>
      <c r="B33" s="19" t="s">
        <v>26</v>
      </c>
      <c r="C33" s="36" t="s">
        <v>81</v>
      </c>
      <c r="D33" s="39" t="s">
        <v>22</v>
      </c>
      <c r="E33" s="41" t="s">
        <v>96</v>
      </c>
      <c r="F33" s="36"/>
      <c r="G33" s="40" t="s">
        <v>100</v>
      </c>
      <c r="H33" s="26">
        <v>50</v>
      </c>
      <c r="I33" s="43">
        <v>108.29</v>
      </c>
      <c r="J33" s="43">
        <f t="shared" si="0"/>
        <v>5414.5</v>
      </c>
    </row>
    <row r="34" spans="1:10" s="7" customFormat="1" ht="33.75" customHeight="1">
      <c r="A34" s="2">
        <v>24</v>
      </c>
      <c r="B34" s="19" t="s">
        <v>26</v>
      </c>
      <c r="C34" s="36" t="s">
        <v>67</v>
      </c>
      <c r="D34" s="39" t="s">
        <v>22</v>
      </c>
      <c r="E34" s="41" t="s">
        <v>97</v>
      </c>
      <c r="F34" s="36" t="s">
        <v>82</v>
      </c>
      <c r="G34" s="40" t="s">
        <v>109</v>
      </c>
      <c r="H34" s="26">
        <v>101</v>
      </c>
      <c r="I34" s="43">
        <v>53.43</v>
      </c>
      <c r="J34" s="43">
        <f t="shared" si="0"/>
        <v>5396.43</v>
      </c>
    </row>
    <row r="35" spans="1:10" s="7" customFormat="1" ht="34.5" customHeight="1">
      <c r="A35" s="2">
        <v>25</v>
      </c>
      <c r="B35" s="19" t="s">
        <v>26</v>
      </c>
      <c r="C35" s="36" t="s">
        <v>68</v>
      </c>
      <c r="D35" s="39" t="s">
        <v>22</v>
      </c>
      <c r="E35" s="41" t="s">
        <v>115</v>
      </c>
      <c r="F35" s="36" t="s">
        <v>82</v>
      </c>
      <c r="G35" s="40" t="s">
        <v>109</v>
      </c>
      <c r="H35" s="26">
        <v>270</v>
      </c>
      <c r="I35" s="43">
        <v>62.8</v>
      </c>
      <c r="J35" s="43">
        <f t="shared" si="0"/>
        <v>16956</v>
      </c>
    </row>
    <row r="36" spans="1:10" s="7" customFormat="1" ht="30.75" customHeight="1">
      <c r="A36" s="2">
        <v>26</v>
      </c>
      <c r="B36" s="19" t="s">
        <v>26</v>
      </c>
      <c r="C36" s="36" t="s">
        <v>69</v>
      </c>
      <c r="D36" s="39" t="s">
        <v>22</v>
      </c>
      <c r="E36" s="41" t="s">
        <v>115</v>
      </c>
      <c r="F36" s="36" t="s">
        <v>82</v>
      </c>
      <c r="G36" s="40" t="s">
        <v>109</v>
      </c>
      <c r="H36" s="26">
        <v>100</v>
      </c>
      <c r="I36" s="43">
        <v>12.94</v>
      </c>
      <c r="J36" s="43">
        <f t="shared" si="0"/>
        <v>1294</v>
      </c>
    </row>
    <row r="37" spans="1:10" s="7" customFormat="1" ht="34.5" customHeight="1">
      <c r="A37" s="2">
        <v>27</v>
      </c>
      <c r="B37" s="19" t="s">
        <v>26</v>
      </c>
      <c r="C37" s="36" t="s">
        <v>70</v>
      </c>
      <c r="D37" s="39" t="s">
        <v>22</v>
      </c>
      <c r="E37" s="41" t="s">
        <v>116</v>
      </c>
      <c r="F37" s="36" t="s">
        <v>82</v>
      </c>
      <c r="G37" s="40" t="s">
        <v>109</v>
      </c>
      <c r="H37" s="26">
        <v>400</v>
      </c>
      <c r="I37" s="43">
        <v>11.54</v>
      </c>
      <c r="J37" s="43">
        <f t="shared" si="0"/>
        <v>4616</v>
      </c>
    </row>
    <row r="38" spans="1:10" s="7" customFormat="1" ht="39.75" customHeight="1">
      <c r="A38" s="2">
        <v>28</v>
      </c>
      <c r="B38" s="19" t="s">
        <v>26</v>
      </c>
      <c r="C38" s="36" t="s">
        <v>71</v>
      </c>
      <c r="D38" s="39" t="s">
        <v>22</v>
      </c>
      <c r="E38" s="41" t="s">
        <v>117</v>
      </c>
      <c r="F38" s="36" t="s">
        <v>83</v>
      </c>
      <c r="G38" s="40" t="s">
        <v>100</v>
      </c>
      <c r="H38" s="26">
        <v>20</v>
      </c>
      <c r="I38" s="43">
        <v>96.32</v>
      </c>
      <c r="J38" s="43">
        <f t="shared" si="0"/>
        <v>1926.3999999999999</v>
      </c>
    </row>
    <row r="39" spans="1:10" s="7" customFormat="1" ht="51" customHeight="1">
      <c r="A39" s="2">
        <v>29</v>
      </c>
      <c r="B39" s="19" t="s">
        <v>26</v>
      </c>
      <c r="C39" s="36" t="s">
        <v>72</v>
      </c>
      <c r="D39" s="39" t="s">
        <v>22</v>
      </c>
      <c r="E39" s="41" t="s">
        <v>118</v>
      </c>
      <c r="F39" s="36" t="s">
        <v>83</v>
      </c>
      <c r="G39" s="40" t="s">
        <v>100</v>
      </c>
      <c r="H39" s="26">
        <v>30</v>
      </c>
      <c r="I39" s="43">
        <v>110.16</v>
      </c>
      <c r="J39" s="43">
        <f t="shared" si="0"/>
        <v>3304.7999999999997</v>
      </c>
    </row>
    <row r="40" spans="1:10" s="7" customFormat="1" ht="81.75" customHeight="1">
      <c r="A40" s="2">
        <v>30</v>
      </c>
      <c r="B40" s="19" t="s">
        <v>26</v>
      </c>
      <c r="C40" s="36" t="s">
        <v>73</v>
      </c>
      <c r="D40" s="39" t="s">
        <v>22</v>
      </c>
      <c r="E40" s="41" t="s">
        <v>118</v>
      </c>
      <c r="F40" s="36" t="s">
        <v>74</v>
      </c>
      <c r="G40" s="40" t="s">
        <v>109</v>
      </c>
      <c r="H40" s="26">
        <v>40</v>
      </c>
      <c r="I40" s="43">
        <v>360.9</v>
      </c>
      <c r="J40" s="43">
        <f t="shared" si="0"/>
        <v>14436</v>
      </c>
    </row>
    <row r="41" spans="1:10" s="7" customFormat="1" ht="94.5" customHeight="1">
      <c r="A41" s="2">
        <v>31</v>
      </c>
      <c r="B41" s="19" t="s">
        <v>26</v>
      </c>
      <c r="C41" s="36" t="s">
        <v>75</v>
      </c>
      <c r="D41" s="39" t="s">
        <v>22</v>
      </c>
      <c r="E41" s="42" t="s">
        <v>98</v>
      </c>
      <c r="F41" s="36" t="s">
        <v>76</v>
      </c>
      <c r="G41" s="40" t="s">
        <v>109</v>
      </c>
      <c r="H41" s="26">
        <v>45</v>
      </c>
      <c r="I41" s="43">
        <v>871.72</v>
      </c>
      <c r="J41" s="43">
        <f t="shared" si="0"/>
        <v>39227.4</v>
      </c>
    </row>
    <row r="42" spans="1:10" s="7" customFormat="1" ht="80.25" customHeight="1">
      <c r="A42" s="2">
        <v>32</v>
      </c>
      <c r="B42" s="19" t="s">
        <v>26</v>
      </c>
      <c r="C42" s="36" t="s">
        <v>105</v>
      </c>
      <c r="D42" s="39" t="s">
        <v>22</v>
      </c>
      <c r="E42" s="25" t="s">
        <v>99</v>
      </c>
      <c r="F42" s="36" t="s">
        <v>78</v>
      </c>
      <c r="G42" s="40" t="s">
        <v>109</v>
      </c>
      <c r="H42" s="26">
        <v>45</v>
      </c>
      <c r="I42" s="43">
        <v>564.69000000000005</v>
      </c>
      <c r="J42" s="43">
        <f t="shared" si="0"/>
        <v>25411.050000000003</v>
      </c>
    </row>
    <row r="43" spans="1:10" s="7" customFormat="1" ht="84" customHeight="1">
      <c r="A43" s="2">
        <v>33</v>
      </c>
      <c r="B43" s="19" t="s">
        <v>26</v>
      </c>
      <c r="C43" s="36" t="s">
        <v>106</v>
      </c>
      <c r="D43" s="39" t="s">
        <v>22</v>
      </c>
      <c r="E43" s="25" t="s">
        <v>99</v>
      </c>
      <c r="F43" s="36" t="s">
        <v>77</v>
      </c>
      <c r="G43" s="40" t="s">
        <v>109</v>
      </c>
      <c r="H43" s="26">
        <v>40</v>
      </c>
      <c r="I43" s="43">
        <v>413.73</v>
      </c>
      <c r="J43" s="43">
        <f t="shared" si="0"/>
        <v>16549.2</v>
      </c>
    </row>
    <row r="44" spans="1:10" s="7" customFormat="1" ht="84" customHeight="1">
      <c r="A44" s="2">
        <v>34</v>
      </c>
      <c r="B44" s="19" t="s">
        <v>26</v>
      </c>
      <c r="C44" s="36" t="s">
        <v>84</v>
      </c>
      <c r="D44" s="39" t="s">
        <v>22</v>
      </c>
      <c r="E44" s="41" t="s">
        <v>118</v>
      </c>
      <c r="F44" s="36"/>
      <c r="G44" s="36" t="s">
        <v>33</v>
      </c>
      <c r="H44" s="26">
        <v>30</v>
      </c>
      <c r="I44" s="43">
        <v>1707.4</v>
      </c>
      <c r="J44" s="43">
        <f t="shared" si="0"/>
        <v>51222</v>
      </c>
    </row>
    <row r="45" spans="1:10" s="7" customFormat="1">
      <c r="A45" s="51" t="s">
        <v>6</v>
      </c>
      <c r="B45" s="51"/>
      <c r="C45" s="51"/>
      <c r="D45" s="51"/>
      <c r="E45" s="51"/>
      <c r="F45" s="51"/>
      <c r="G45" s="51"/>
      <c r="H45" s="51"/>
      <c r="I45" s="51"/>
      <c r="J45" s="31">
        <f>SUM(J11:J44)</f>
        <v>700604.42000000016</v>
      </c>
    </row>
    <row r="46" spans="1:10" s="7" customFormat="1" ht="15.75" customHeight="1">
      <c r="A46" s="48" t="s">
        <v>7</v>
      </c>
      <c r="B46" s="49"/>
      <c r="C46" s="49"/>
      <c r="D46" s="49"/>
      <c r="E46" s="49"/>
      <c r="F46" s="49"/>
      <c r="G46" s="49"/>
      <c r="H46" s="49"/>
      <c r="I46" s="50"/>
      <c r="J46" s="31"/>
    </row>
    <row r="47" spans="1:10">
      <c r="A47" s="48" t="s">
        <v>8</v>
      </c>
      <c r="B47" s="49"/>
      <c r="C47" s="49"/>
      <c r="D47" s="49"/>
      <c r="E47" s="49"/>
      <c r="F47" s="49"/>
      <c r="G47" s="49"/>
      <c r="H47" s="49"/>
      <c r="I47" s="50"/>
      <c r="J47" s="31">
        <f>SUM(Итого*1.18)</f>
        <v>826713.21560000011</v>
      </c>
    </row>
    <row r="48" spans="1:10">
      <c r="A48" s="3" t="s">
        <v>29</v>
      </c>
    </row>
    <row r="50" spans="1:10" ht="15.75" customHeight="1">
      <c r="A50" s="47" t="s">
        <v>32</v>
      </c>
      <c r="B50" s="47"/>
      <c r="C50" s="47"/>
      <c r="D50" s="47"/>
      <c r="E50" s="47"/>
      <c r="F50" s="47"/>
      <c r="G50" s="47"/>
      <c r="H50" s="47"/>
      <c r="I50" s="47"/>
      <c r="J50" s="47"/>
    </row>
    <row r="51" spans="1:10" ht="25.15" customHeight="1">
      <c r="A51" s="46" t="s">
        <v>30</v>
      </c>
      <c r="B51" s="46"/>
      <c r="C51" s="46"/>
      <c r="D51" s="46"/>
      <c r="E51" s="46"/>
      <c r="F51" s="46"/>
      <c r="G51" s="46"/>
      <c r="H51" s="46"/>
      <c r="I51" s="46"/>
      <c r="J51" s="46"/>
    </row>
    <row r="52" spans="1:10" ht="27.6" customHeight="1">
      <c r="A52" s="46" t="s">
        <v>17</v>
      </c>
      <c r="B52" s="46"/>
      <c r="C52" s="46"/>
      <c r="D52" s="46"/>
      <c r="E52" s="46"/>
      <c r="F52" s="46"/>
      <c r="G52" s="46"/>
      <c r="H52" s="46"/>
      <c r="I52" s="46"/>
      <c r="J52" s="46"/>
    </row>
    <row r="53" spans="1:10" ht="15.75" customHeight="1">
      <c r="A53" s="17" t="s">
        <v>18</v>
      </c>
      <c r="B53" s="12"/>
      <c r="C53" s="12"/>
      <c r="D53" s="12"/>
      <c r="E53" s="12"/>
      <c r="F53" s="23"/>
      <c r="G53" s="12"/>
      <c r="H53" s="12"/>
      <c r="I53" s="32"/>
      <c r="J53" s="32"/>
    </row>
    <row r="54" spans="1:10" ht="26.25" customHeight="1">
      <c r="A54" s="10" t="s">
        <v>25</v>
      </c>
      <c r="B54" s="4"/>
      <c r="C54" s="5"/>
      <c r="D54" s="9"/>
      <c r="E54" s="9"/>
      <c r="F54" s="9"/>
      <c r="G54" s="4"/>
      <c r="H54" s="4"/>
      <c r="I54" s="33"/>
      <c r="J54" s="33"/>
    </row>
    <row r="55" spans="1:10" ht="27.75" customHeight="1">
      <c r="A55" s="10" t="s">
        <v>28</v>
      </c>
      <c r="B55" s="4"/>
      <c r="C55" s="5"/>
      <c r="D55" s="9"/>
      <c r="E55" s="9"/>
      <c r="F55" s="9"/>
      <c r="G55" s="4"/>
      <c r="H55" s="4"/>
      <c r="I55" s="33"/>
      <c r="J55" s="33"/>
    </row>
    <row r="56" spans="1:10">
      <c r="A56" s="10"/>
      <c r="B56" s="4"/>
      <c r="C56" s="5"/>
      <c r="D56" s="9"/>
      <c r="E56" s="9"/>
      <c r="F56" s="9"/>
      <c r="G56" s="4"/>
      <c r="H56" s="4"/>
      <c r="I56" s="33"/>
      <c r="J56" s="33"/>
    </row>
    <row r="57" spans="1:10">
      <c r="B57" s="22" t="s">
        <v>15</v>
      </c>
      <c r="I57" s="34" t="s">
        <v>16</v>
      </c>
    </row>
    <row r="58" spans="1:10">
      <c r="A58" s="6"/>
      <c r="B58" s="22" t="s">
        <v>23</v>
      </c>
      <c r="I58" s="35"/>
      <c r="J58" s="35"/>
    </row>
    <row r="60" spans="1:10">
      <c r="B60" s="24" t="s">
        <v>27</v>
      </c>
    </row>
    <row r="62" spans="1:10">
      <c r="B62" s="18"/>
      <c r="C62" s="20"/>
      <c r="I62" s="27" t="s">
        <v>13</v>
      </c>
    </row>
    <row r="64" spans="1:10">
      <c r="B64" s="3" t="s">
        <v>10</v>
      </c>
      <c r="I64" s="27" t="s">
        <v>10</v>
      </c>
    </row>
    <row r="68" spans="1:6">
      <c r="A68" s="14"/>
      <c r="D68" s="15"/>
      <c r="E68" s="15"/>
      <c r="F68" s="15"/>
    </row>
    <row r="69" spans="1:6">
      <c r="A69" s="14"/>
    </row>
    <row r="70" spans="1:6">
      <c r="A70" s="14"/>
    </row>
  </sheetData>
  <mergeCells count="12">
    <mergeCell ref="A45:I45"/>
    <mergeCell ref="A1:J1"/>
    <mergeCell ref="A8:J8"/>
    <mergeCell ref="A3:J3"/>
    <mergeCell ref="A4:J4"/>
    <mergeCell ref="A5:J5"/>
    <mergeCell ref="A7:J7"/>
    <mergeCell ref="A52:J52"/>
    <mergeCell ref="A51:J51"/>
    <mergeCell ref="A50:J50"/>
    <mergeCell ref="A47:I47"/>
    <mergeCell ref="A46:I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Бахтина Лидия Яковлевна</dc:creator>
  <cp:lastModifiedBy>potemkin.s.d</cp:lastModifiedBy>
  <cp:lastPrinted>2014-04-10T23:54:26Z</cp:lastPrinted>
  <dcterms:created xsi:type="dcterms:W3CDTF">2010-02-10T14:08:21Z</dcterms:created>
  <dcterms:modified xsi:type="dcterms:W3CDTF">2014-05-28T07:43:12Z</dcterms:modified>
</cp:coreProperties>
</file>