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730" windowHeight="11505"/>
  </bookViews>
  <sheets>
    <sheet name="ЭТП АКД" sheetId="5" r:id="rId1"/>
  </sheets>
  <calcPr calcId="145621"/>
</workbook>
</file>

<file path=xl/calcChain.xml><?xml version="1.0" encoding="utf-8"?>
<calcChain xmlns="http://schemas.openxmlformats.org/spreadsheetml/2006/main">
  <c r="H7" i="5" l="1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D20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1" i="5"/>
  <c r="D22" i="5"/>
  <c r="H6" i="5"/>
  <c r="G6" i="5"/>
  <c r="F6" i="5"/>
  <c r="E6" i="5"/>
  <c r="D6" i="5"/>
  <c r="C23" i="5" l="1"/>
  <c r="C24" i="5" s="1"/>
  <c r="I21" i="5"/>
  <c r="I20" i="5"/>
  <c r="I19" i="5"/>
  <c r="I22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23" i="5" l="1"/>
  <c r="I24" i="5"/>
</calcChain>
</file>

<file path=xl/sharedStrings.xml><?xml version="1.0" encoding="utf-8"?>
<sst xmlns="http://schemas.openxmlformats.org/spreadsheetml/2006/main" count="28" uniqueCount="24">
  <si>
    <t>Генератор ТК-1.5-23 УХЛЗ №1</t>
  </si>
  <si>
    <t>Генератор ТК-1.5-23 УХЛЗ №2</t>
  </si>
  <si>
    <t>Генератор ТК-1.5-23 УХЛЗ №3</t>
  </si>
  <si>
    <t>Паропроводы острого пара</t>
  </si>
  <si>
    <t>Турбина паровая № 1 с комплектом оборудования</t>
  </si>
  <si>
    <t>Турбина паровая № 2 с комплектом оборудования</t>
  </si>
  <si>
    <t>Турбина паровая № 3 с комплектом оборудования</t>
  </si>
  <si>
    <t>Горелка HP60 MG</t>
  </si>
  <si>
    <t>Котел Vissman Vitoplex 100PV 1 500 кВт</t>
  </si>
  <si>
    <t>Система хранения данных (СХД)</t>
  </si>
  <si>
    <t>Аппараты высокого напряжения</t>
  </si>
  <si>
    <t>Оборудование автоматизированной системы газового пожаротушения</t>
  </si>
  <si>
    <t>Программно-технические средства пульта управления АТМ-ОТ</t>
  </si>
  <si>
    <t>Итого:</t>
  </si>
  <si>
    <t>№ п/п</t>
  </si>
  <si>
    <t xml:space="preserve">Наименование имущества </t>
  </si>
  <si>
    <t>Имущество АО "Тепло РКК "Энергия"  для продажи  через  ЭТП АКД</t>
  </si>
  <si>
    <t>в т.ч. НДС</t>
  </si>
  <si>
    <t>Минимальная цена  (50%) продажи  с  НДС  (руб.);</t>
  </si>
  <si>
    <t>Заявленная цена продажи   ( с  НДС)</t>
  </si>
  <si>
    <t>Снижение начальной цены продажи (шаги аукциона)</t>
  </si>
  <si>
    <t xml:space="preserve">Генеральный директор </t>
  </si>
  <si>
    <t>Абрамов А.В.</t>
  </si>
  <si>
    <t>( График  поэтапного снижения начальной цены продажи -Голландский аукцион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</si>
</sst>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0_р_."/>
  </numFmts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justify" vertical="top" wrapText="1"/>
    </xf>
    <xf numFmtId="164" fontId="4" fillId="0" borderId="6" xfId="0" applyNumberFormat="1" applyFont="1" applyBorder="1" applyAlignment="1">
      <alignment horizontal="right"/>
    </xf>
    <xf numFmtId="165" fontId="0" fillId="0" borderId="6" xfId="0" applyNumberFormat="1" applyFont="1" applyBorder="1"/>
    <xf numFmtId="0" fontId="4" fillId="0" borderId="11" xfId="0" applyFont="1" applyBorder="1" applyAlignment="1">
      <alignment horizontal="justify" vertical="top" wrapText="1"/>
    </xf>
    <xf numFmtId="164" fontId="4" fillId="0" borderId="14" xfId="0" applyNumberFormat="1" applyFont="1" applyBorder="1" applyAlignment="1">
      <alignment horizontal="right"/>
    </xf>
    <xf numFmtId="165" fontId="0" fillId="0" borderId="14" xfId="0" applyNumberFormat="1" applyFont="1" applyBorder="1"/>
    <xf numFmtId="0" fontId="4" fillId="0" borderId="3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164" fontId="2" fillId="0" borderId="3" xfId="0" applyNumberFormat="1" applyFont="1" applyBorder="1" applyAlignment="1">
      <alignment horizontal="right" vertical="top" wrapText="1"/>
    </xf>
    <xf numFmtId="164" fontId="2" fillId="0" borderId="13" xfId="0" applyNumberFormat="1" applyFont="1" applyBorder="1" applyAlignment="1">
      <alignment horizontal="right" vertical="top" wrapText="1"/>
    </xf>
    <xf numFmtId="164" fontId="2" fillId="0" borderId="12" xfId="0" applyNumberFormat="1" applyFont="1" applyBorder="1" applyAlignment="1">
      <alignment horizontal="right" vertical="top" wrapText="1"/>
    </xf>
    <xf numFmtId="164" fontId="2" fillId="0" borderId="15" xfId="0" applyNumberFormat="1" applyFont="1" applyBorder="1" applyAlignment="1">
      <alignment horizontal="right" vertical="top" wrapText="1"/>
    </xf>
    <xf numFmtId="4" fontId="5" fillId="0" borderId="3" xfId="0" applyNumberFormat="1" applyFont="1" applyBorder="1" applyAlignment="1">
      <alignment horizontal="center"/>
    </xf>
    <xf numFmtId="0" fontId="0" fillId="0" borderId="3" xfId="0" applyFont="1" applyBorder="1"/>
    <xf numFmtId="0" fontId="0" fillId="0" borderId="9" xfId="0" applyFont="1" applyBorder="1"/>
    <xf numFmtId="4" fontId="0" fillId="0" borderId="10" xfId="0" applyNumberFormat="1" applyFont="1" applyBorder="1" applyAlignment="1">
      <alignment horizontal="right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justify" vertical="top" wrapText="1"/>
    </xf>
    <xf numFmtId="164" fontId="4" fillId="0" borderId="18" xfId="0" applyNumberFormat="1" applyFont="1" applyBorder="1" applyAlignment="1">
      <alignment horizontal="right"/>
    </xf>
    <xf numFmtId="164" fontId="4" fillId="0" borderId="19" xfId="0" applyNumberFormat="1" applyFont="1" applyBorder="1" applyAlignment="1">
      <alignment horizontal="right"/>
    </xf>
    <xf numFmtId="164" fontId="4" fillId="0" borderId="20" xfId="0" applyNumberFormat="1" applyFont="1" applyBorder="1" applyAlignment="1">
      <alignment horizontal="right"/>
    </xf>
    <xf numFmtId="164" fontId="4" fillId="0" borderId="17" xfId="0" applyNumberFormat="1" applyFont="1" applyBorder="1" applyAlignment="1">
      <alignment horizontal="right"/>
    </xf>
    <xf numFmtId="165" fontId="0" fillId="0" borderId="18" xfId="0" applyNumberFormat="1" applyFont="1" applyBorder="1"/>
    <xf numFmtId="9" fontId="2" fillId="0" borderId="4" xfId="0" applyNumberFormat="1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J17" sqref="J17"/>
    </sheetView>
  </sheetViews>
  <sheetFormatPr defaultRowHeight="15" x14ac:dyDescent="0.25"/>
  <cols>
    <col min="1" max="1" width="6.140625" customWidth="1"/>
    <col min="2" max="2" width="27.85546875" customWidth="1"/>
    <col min="3" max="3" width="16.42578125" customWidth="1"/>
    <col min="4" max="8" width="14.7109375" bestFit="1" customWidth="1"/>
    <col min="9" max="9" width="15.42578125" customWidth="1"/>
    <col min="11" max="11" width="15.28515625" customWidth="1"/>
    <col min="12" max="12" width="16.5703125" customWidth="1"/>
  </cols>
  <sheetData>
    <row r="1" spans="1:12" x14ac:dyDescent="0.25">
      <c r="H1" s="37"/>
      <c r="I1" s="37"/>
    </row>
    <row r="2" spans="1:12" ht="15.75" x14ac:dyDescent="0.25">
      <c r="B2" s="29" t="s">
        <v>16</v>
      </c>
      <c r="C2" s="30"/>
      <c r="D2" s="30"/>
      <c r="E2" s="30"/>
      <c r="F2" s="30"/>
    </row>
    <row r="3" spans="1:12" ht="26.25" customHeight="1" thickBot="1" x14ac:dyDescent="0.3">
      <c r="B3" s="38" t="s">
        <v>23</v>
      </c>
      <c r="C3" s="38"/>
      <c r="D3" s="38"/>
      <c r="E3" s="38"/>
      <c r="F3" s="38"/>
      <c r="I3" s="1"/>
    </row>
    <row r="4" spans="1:12" ht="32.25" customHeight="1" thickBot="1" x14ac:dyDescent="0.3">
      <c r="A4" s="32" t="s">
        <v>14</v>
      </c>
      <c r="B4" s="32" t="s">
        <v>15</v>
      </c>
      <c r="C4" s="32" t="s">
        <v>19</v>
      </c>
      <c r="D4" s="39" t="s">
        <v>20</v>
      </c>
      <c r="E4" s="40"/>
      <c r="F4" s="40"/>
      <c r="G4" s="40"/>
      <c r="H4" s="41"/>
      <c r="I4" s="34" t="s">
        <v>18</v>
      </c>
    </row>
    <row r="5" spans="1:12" ht="32.25" customHeight="1" thickBot="1" x14ac:dyDescent="0.3">
      <c r="A5" s="33"/>
      <c r="B5" s="33"/>
      <c r="C5" s="33"/>
      <c r="D5" s="26">
        <v>0.1</v>
      </c>
      <c r="E5" s="26">
        <v>0.2</v>
      </c>
      <c r="F5" s="26">
        <v>0.3</v>
      </c>
      <c r="G5" s="26">
        <v>0.4</v>
      </c>
      <c r="H5" s="27">
        <v>0.5</v>
      </c>
      <c r="I5" s="35"/>
    </row>
    <row r="6" spans="1:12" ht="30" x14ac:dyDescent="0.25">
      <c r="A6" s="19">
        <v>1</v>
      </c>
      <c r="B6" s="20" t="s">
        <v>0</v>
      </c>
      <c r="C6" s="21">
        <v>2527610</v>
      </c>
      <c r="D6" s="22">
        <f>C6*0.9</f>
        <v>2274849</v>
      </c>
      <c r="E6" s="22">
        <f>C6*0.8</f>
        <v>2022088</v>
      </c>
      <c r="F6" s="23">
        <f>C6*0.7</f>
        <v>1769327</v>
      </c>
      <c r="G6" s="23">
        <f>C6*0.6</f>
        <v>1516566</v>
      </c>
      <c r="H6" s="24">
        <f>C6*0.5</f>
        <v>1263805</v>
      </c>
      <c r="I6" s="25">
        <f t="shared" ref="I6:I22" si="0">C6*50%</f>
        <v>1263805</v>
      </c>
      <c r="K6" s="28"/>
      <c r="L6" s="28"/>
    </row>
    <row r="7" spans="1:12" ht="30" x14ac:dyDescent="0.25">
      <c r="A7" s="2">
        <v>2</v>
      </c>
      <c r="B7" s="3" t="s">
        <v>1</v>
      </c>
      <c r="C7" s="4">
        <v>2532672</v>
      </c>
      <c r="D7" s="22">
        <f t="shared" ref="D7:D22" si="1">C7*0.9</f>
        <v>2279404.8000000003</v>
      </c>
      <c r="E7" s="22">
        <f t="shared" ref="E7:E22" si="2">C7*0.8</f>
        <v>2026137.6000000001</v>
      </c>
      <c r="F7" s="23">
        <f t="shared" ref="F7:F22" si="3">C7*0.7</f>
        <v>1772870.4</v>
      </c>
      <c r="G7" s="23">
        <f t="shared" ref="G7:G22" si="4">C7*0.6</f>
        <v>1519603.2</v>
      </c>
      <c r="H7" s="24">
        <f t="shared" ref="H7:H22" si="5">C7*0.5</f>
        <v>1266336</v>
      </c>
      <c r="I7" s="5">
        <f t="shared" si="0"/>
        <v>1266336</v>
      </c>
    </row>
    <row r="8" spans="1:12" ht="30" x14ac:dyDescent="0.25">
      <c r="A8" s="2">
        <v>3</v>
      </c>
      <c r="B8" s="3" t="s">
        <v>2</v>
      </c>
      <c r="C8" s="4">
        <v>2526374</v>
      </c>
      <c r="D8" s="22">
        <f t="shared" si="1"/>
        <v>2273736.6</v>
      </c>
      <c r="E8" s="22">
        <f t="shared" si="2"/>
        <v>2021099.2000000002</v>
      </c>
      <c r="F8" s="23">
        <f t="shared" si="3"/>
        <v>1768461.7999999998</v>
      </c>
      <c r="G8" s="23">
        <f t="shared" si="4"/>
        <v>1515824.4</v>
      </c>
      <c r="H8" s="24">
        <f t="shared" si="5"/>
        <v>1263187</v>
      </c>
      <c r="I8" s="5">
        <f t="shared" si="0"/>
        <v>1263187</v>
      </c>
    </row>
    <row r="9" spans="1:12" x14ac:dyDescent="0.25">
      <c r="A9" s="2">
        <v>4</v>
      </c>
      <c r="B9" s="3" t="s">
        <v>3</v>
      </c>
      <c r="C9" s="4">
        <v>2503387</v>
      </c>
      <c r="D9" s="22">
        <f t="shared" si="1"/>
        <v>2253048.3000000003</v>
      </c>
      <c r="E9" s="22">
        <f t="shared" si="2"/>
        <v>2002709.6</v>
      </c>
      <c r="F9" s="23">
        <f t="shared" si="3"/>
        <v>1752370.9</v>
      </c>
      <c r="G9" s="23">
        <f t="shared" si="4"/>
        <v>1502032.2</v>
      </c>
      <c r="H9" s="24">
        <f t="shared" si="5"/>
        <v>1251693.5</v>
      </c>
      <c r="I9" s="5">
        <f t="shared" si="0"/>
        <v>1251693.5</v>
      </c>
    </row>
    <row r="10" spans="1:12" ht="30" x14ac:dyDescent="0.25">
      <c r="A10" s="2">
        <v>5</v>
      </c>
      <c r="B10" s="3" t="s">
        <v>4</v>
      </c>
      <c r="C10" s="4">
        <v>2173049</v>
      </c>
      <c r="D10" s="22">
        <f t="shared" si="1"/>
        <v>1955744.1</v>
      </c>
      <c r="E10" s="22">
        <f t="shared" si="2"/>
        <v>1738439.2000000002</v>
      </c>
      <c r="F10" s="23">
        <f t="shared" si="3"/>
        <v>1521134.2999999998</v>
      </c>
      <c r="G10" s="23">
        <f t="shared" si="4"/>
        <v>1303829.3999999999</v>
      </c>
      <c r="H10" s="24">
        <f t="shared" si="5"/>
        <v>1086524.5</v>
      </c>
      <c r="I10" s="5">
        <f t="shared" si="0"/>
        <v>1086524.5</v>
      </c>
    </row>
    <row r="11" spans="1:12" ht="30" x14ac:dyDescent="0.25">
      <c r="A11" s="2">
        <v>6</v>
      </c>
      <c r="B11" s="3" t="s">
        <v>5</v>
      </c>
      <c r="C11" s="4">
        <v>3156096</v>
      </c>
      <c r="D11" s="22">
        <f t="shared" si="1"/>
        <v>2840486.4</v>
      </c>
      <c r="E11" s="22">
        <f t="shared" si="2"/>
        <v>2524876.8000000003</v>
      </c>
      <c r="F11" s="23">
        <f t="shared" si="3"/>
        <v>2209267.1999999997</v>
      </c>
      <c r="G11" s="23">
        <f t="shared" si="4"/>
        <v>1893657.5999999999</v>
      </c>
      <c r="H11" s="24">
        <f t="shared" si="5"/>
        <v>1578048</v>
      </c>
      <c r="I11" s="5">
        <f t="shared" si="0"/>
        <v>1578048</v>
      </c>
    </row>
    <row r="12" spans="1:12" ht="30" x14ac:dyDescent="0.25">
      <c r="A12" s="2">
        <v>7</v>
      </c>
      <c r="B12" s="3" t="s">
        <v>6</v>
      </c>
      <c r="C12" s="4">
        <v>3117709</v>
      </c>
      <c r="D12" s="22">
        <f t="shared" si="1"/>
        <v>2805938.1</v>
      </c>
      <c r="E12" s="22">
        <f t="shared" si="2"/>
        <v>2494167.2000000002</v>
      </c>
      <c r="F12" s="23">
        <f t="shared" si="3"/>
        <v>2182396.2999999998</v>
      </c>
      <c r="G12" s="23">
        <f t="shared" si="4"/>
        <v>1870625.4</v>
      </c>
      <c r="H12" s="24">
        <f t="shared" si="5"/>
        <v>1558854.5</v>
      </c>
      <c r="I12" s="5">
        <f t="shared" si="0"/>
        <v>1558854.5</v>
      </c>
    </row>
    <row r="13" spans="1:12" x14ac:dyDescent="0.25">
      <c r="A13" s="2">
        <v>8</v>
      </c>
      <c r="B13" s="3" t="s">
        <v>7</v>
      </c>
      <c r="C13" s="4">
        <v>44906.34</v>
      </c>
      <c r="D13" s="22">
        <f t="shared" si="1"/>
        <v>40415.705999999998</v>
      </c>
      <c r="E13" s="22">
        <f t="shared" si="2"/>
        <v>35925.072</v>
      </c>
      <c r="F13" s="23">
        <f t="shared" si="3"/>
        <v>31434.437999999995</v>
      </c>
      <c r="G13" s="23">
        <f t="shared" si="4"/>
        <v>26943.803999999996</v>
      </c>
      <c r="H13" s="24">
        <f t="shared" si="5"/>
        <v>22453.17</v>
      </c>
      <c r="I13" s="5">
        <f t="shared" si="0"/>
        <v>22453.17</v>
      </c>
    </row>
    <row r="14" spans="1:12" x14ac:dyDescent="0.25">
      <c r="A14" s="2">
        <v>9</v>
      </c>
      <c r="B14" s="3" t="s">
        <v>7</v>
      </c>
      <c r="C14" s="4">
        <v>44906.33</v>
      </c>
      <c r="D14" s="22">
        <f t="shared" si="1"/>
        <v>40415.697</v>
      </c>
      <c r="E14" s="22">
        <f t="shared" si="2"/>
        <v>35925.064000000006</v>
      </c>
      <c r="F14" s="23">
        <f t="shared" si="3"/>
        <v>31434.431</v>
      </c>
      <c r="G14" s="23">
        <f t="shared" si="4"/>
        <v>26943.797999999999</v>
      </c>
      <c r="H14" s="24">
        <f t="shared" si="5"/>
        <v>22453.165000000001</v>
      </c>
      <c r="I14" s="5">
        <f t="shared" si="0"/>
        <v>22453.165000000001</v>
      </c>
    </row>
    <row r="15" spans="1:12" x14ac:dyDescent="0.25">
      <c r="A15" s="2">
        <v>10</v>
      </c>
      <c r="B15" s="3" t="s">
        <v>7</v>
      </c>
      <c r="C15" s="4">
        <v>44906.33</v>
      </c>
      <c r="D15" s="22">
        <f t="shared" si="1"/>
        <v>40415.697</v>
      </c>
      <c r="E15" s="22">
        <f t="shared" si="2"/>
        <v>35925.064000000006</v>
      </c>
      <c r="F15" s="23">
        <f t="shared" si="3"/>
        <v>31434.431</v>
      </c>
      <c r="G15" s="23">
        <f t="shared" si="4"/>
        <v>26943.797999999999</v>
      </c>
      <c r="H15" s="24">
        <f t="shared" si="5"/>
        <v>22453.165000000001</v>
      </c>
      <c r="I15" s="5">
        <f t="shared" si="0"/>
        <v>22453.165000000001</v>
      </c>
    </row>
    <row r="16" spans="1:12" ht="30" x14ac:dyDescent="0.25">
      <c r="A16" s="2">
        <v>11</v>
      </c>
      <c r="B16" s="3" t="s">
        <v>8</v>
      </c>
      <c r="C16" s="4">
        <v>69665.66</v>
      </c>
      <c r="D16" s="22">
        <f t="shared" si="1"/>
        <v>62699.094000000005</v>
      </c>
      <c r="E16" s="22">
        <f t="shared" si="2"/>
        <v>55732.528000000006</v>
      </c>
      <c r="F16" s="23">
        <f t="shared" si="3"/>
        <v>48765.962</v>
      </c>
      <c r="G16" s="23">
        <f t="shared" si="4"/>
        <v>41799.396000000001</v>
      </c>
      <c r="H16" s="24">
        <f t="shared" si="5"/>
        <v>34832.83</v>
      </c>
      <c r="I16" s="5">
        <f t="shared" si="0"/>
        <v>34832.83</v>
      </c>
    </row>
    <row r="17" spans="1:9" ht="30" x14ac:dyDescent="0.25">
      <c r="A17" s="2">
        <v>12</v>
      </c>
      <c r="B17" s="3" t="s">
        <v>8</v>
      </c>
      <c r="C17" s="4">
        <v>69665.67</v>
      </c>
      <c r="D17" s="22">
        <f t="shared" si="1"/>
        <v>62699.103000000003</v>
      </c>
      <c r="E17" s="22">
        <f t="shared" si="2"/>
        <v>55732.536</v>
      </c>
      <c r="F17" s="23">
        <f t="shared" si="3"/>
        <v>48765.968999999997</v>
      </c>
      <c r="G17" s="23">
        <f t="shared" si="4"/>
        <v>41799.401999999995</v>
      </c>
      <c r="H17" s="24">
        <f t="shared" si="5"/>
        <v>34832.834999999999</v>
      </c>
      <c r="I17" s="5">
        <f t="shared" si="0"/>
        <v>34832.834999999999</v>
      </c>
    </row>
    <row r="18" spans="1:9" ht="30" x14ac:dyDescent="0.25">
      <c r="A18" s="2">
        <v>13</v>
      </c>
      <c r="B18" s="3" t="s">
        <v>8</v>
      </c>
      <c r="C18" s="4">
        <v>69665.67</v>
      </c>
      <c r="D18" s="22">
        <f t="shared" si="1"/>
        <v>62699.103000000003</v>
      </c>
      <c r="E18" s="22">
        <f t="shared" si="2"/>
        <v>55732.536</v>
      </c>
      <c r="F18" s="23">
        <f t="shared" si="3"/>
        <v>48765.968999999997</v>
      </c>
      <c r="G18" s="23">
        <f t="shared" si="4"/>
        <v>41799.401999999995</v>
      </c>
      <c r="H18" s="24">
        <f t="shared" si="5"/>
        <v>34832.834999999999</v>
      </c>
      <c r="I18" s="5">
        <f t="shared" si="0"/>
        <v>34832.834999999999</v>
      </c>
    </row>
    <row r="19" spans="1:9" ht="30" x14ac:dyDescent="0.25">
      <c r="A19" s="2">
        <v>14</v>
      </c>
      <c r="B19" s="3" t="s">
        <v>10</v>
      </c>
      <c r="C19" s="4">
        <v>342169</v>
      </c>
      <c r="D19" s="22">
        <f t="shared" si="1"/>
        <v>307952.10000000003</v>
      </c>
      <c r="E19" s="22">
        <f t="shared" si="2"/>
        <v>273735.2</v>
      </c>
      <c r="F19" s="23">
        <f t="shared" si="3"/>
        <v>239518.3</v>
      </c>
      <c r="G19" s="23">
        <f t="shared" si="4"/>
        <v>205301.4</v>
      </c>
      <c r="H19" s="24">
        <f t="shared" si="5"/>
        <v>171084.5</v>
      </c>
      <c r="I19" s="5">
        <f t="shared" si="0"/>
        <v>171084.5</v>
      </c>
    </row>
    <row r="20" spans="1:9" ht="60" x14ac:dyDescent="0.25">
      <c r="A20" s="2">
        <v>15</v>
      </c>
      <c r="B20" s="3" t="s">
        <v>11</v>
      </c>
      <c r="C20" s="4">
        <v>887006</v>
      </c>
      <c r="D20" s="22">
        <f>C20*0.9</f>
        <v>798305.4</v>
      </c>
      <c r="E20" s="22">
        <f t="shared" si="2"/>
        <v>709604.8</v>
      </c>
      <c r="F20" s="23">
        <f t="shared" si="3"/>
        <v>620904.19999999995</v>
      </c>
      <c r="G20" s="23">
        <f t="shared" si="4"/>
        <v>532203.6</v>
      </c>
      <c r="H20" s="24">
        <f t="shared" si="5"/>
        <v>443503</v>
      </c>
      <c r="I20" s="5">
        <f t="shared" si="0"/>
        <v>443503</v>
      </c>
    </row>
    <row r="21" spans="1:9" ht="45" x14ac:dyDescent="0.25">
      <c r="A21" s="2">
        <v>16</v>
      </c>
      <c r="B21" s="3" t="s">
        <v>12</v>
      </c>
      <c r="C21" s="4">
        <v>650410</v>
      </c>
      <c r="D21" s="22">
        <f t="shared" si="1"/>
        <v>585369</v>
      </c>
      <c r="E21" s="22">
        <f t="shared" si="2"/>
        <v>520328</v>
      </c>
      <c r="F21" s="23">
        <f t="shared" si="3"/>
        <v>455287</v>
      </c>
      <c r="G21" s="23">
        <f t="shared" si="4"/>
        <v>390246</v>
      </c>
      <c r="H21" s="24">
        <f t="shared" si="5"/>
        <v>325205</v>
      </c>
      <c r="I21" s="5">
        <f t="shared" si="0"/>
        <v>325205</v>
      </c>
    </row>
    <row r="22" spans="1:9" ht="30.75" thickBot="1" x14ac:dyDescent="0.3">
      <c r="A22" s="2">
        <v>17</v>
      </c>
      <c r="B22" s="6" t="s">
        <v>9</v>
      </c>
      <c r="C22" s="7">
        <v>144174</v>
      </c>
      <c r="D22" s="22">
        <f t="shared" si="1"/>
        <v>129756.6</v>
      </c>
      <c r="E22" s="22">
        <f t="shared" si="2"/>
        <v>115339.20000000001</v>
      </c>
      <c r="F22" s="23">
        <f t="shared" si="3"/>
        <v>100921.79999999999</v>
      </c>
      <c r="G22" s="23">
        <f t="shared" si="4"/>
        <v>86504.4</v>
      </c>
      <c r="H22" s="24">
        <f t="shared" si="5"/>
        <v>72087</v>
      </c>
      <c r="I22" s="8">
        <f t="shared" si="0"/>
        <v>72087</v>
      </c>
    </row>
    <row r="23" spans="1:9" ht="15.75" thickBot="1" x14ac:dyDescent="0.3">
      <c r="A23" s="9"/>
      <c r="B23" s="10" t="s">
        <v>13</v>
      </c>
      <c r="C23" s="11">
        <f>SUM(C6:C21)</f>
        <v>20760198</v>
      </c>
      <c r="D23" s="12"/>
      <c r="E23" s="13"/>
      <c r="F23" s="13"/>
      <c r="G23" s="13"/>
      <c r="H23" s="14"/>
      <c r="I23" s="15">
        <f>SUM(I6:I22)</f>
        <v>10452186</v>
      </c>
    </row>
    <row r="24" spans="1:9" ht="15.75" thickBot="1" x14ac:dyDescent="0.3">
      <c r="A24" s="16"/>
      <c r="B24" s="17" t="s">
        <v>17</v>
      </c>
      <c r="C24" s="18">
        <f>C23*20/120</f>
        <v>3460033</v>
      </c>
      <c r="D24" s="18"/>
      <c r="E24" s="18"/>
      <c r="F24" s="18"/>
      <c r="G24" s="18"/>
      <c r="H24" s="18"/>
      <c r="I24" s="18">
        <f>I23*20/120</f>
        <v>1742031</v>
      </c>
    </row>
    <row r="26" spans="1:9" ht="15.75" x14ac:dyDescent="0.25">
      <c r="B26" s="31" t="s">
        <v>21</v>
      </c>
      <c r="C26" s="31"/>
      <c r="D26" s="31"/>
      <c r="E26" s="31"/>
      <c r="F26" s="31"/>
      <c r="G26" s="36" t="s">
        <v>22</v>
      </c>
      <c r="H26" s="36"/>
      <c r="I26" s="36"/>
    </row>
  </sheetData>
  <mergeCells count="8">
    <mergeCell ref="H1:I1"/>
    <mergeCell ref="B3:F3"/>
    <mergeCell ref="D4:H4"/>
    <mergeCell ref="A4:A5"/>
    <mergeCell ref="B4:B5"/>
    <mergeCell ref="C4:C5"/>
    <mergeCell ref="I4:I5"/>
    <mergeCell ref="G26:I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ЭТП АКД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ityagunova</dc:creator>
  <cp:lastModifiedBy>akd50</cp:lastModifiedBy>
  <cp:lastPrinted>2022-04-11T07:21:25Z</cp:lastPrinted>
  <dcterms:created xsi:type="dcterms:W3CDTF">2021-11-24T12:25:36Z</dcterms:created>
  <dcterms:modified xsi:type="dcterms:W3CDTF">2024-02-18T13:50:52Z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-217908215</vt:i4>
  </property>
  <property fmtid="{D5CDD505-2E9C-101B-9397-08002B2CF9AE}" pid="3" name="_NewReviewCycle">
    <vt:lpwstr/>
  </property>
  <property fmtid="{D5CDD505-2E9C-101B-9397-08002B2CF9AE}" pid="4" name="_EmailSubject">
    <vt:lpwstr>Тепло РКК  Агентск дог № 53  Приложение к Извещению  (голландск) аукцион</vt:lpwstr>
  </property>
  <property fmtid="{D5CDD505-2E9C-101B-9397-08002B2CF9AE}" pid="5" name="_AuthorEmail">
    <vt:lpwstr>irina.tyagunova@rsce.ru</vt:lpwstr>
  </property>
  <property fmtid="{D5CDD505-2E9C-101B-9397-08002B2CF9AE}" pid="6" name="_AuthorEmailDisplayName">
    <vt:lpwstr>Тягунова Ирина Николаевна</vt:lpwstr>
  </property>
  <property fmtid="{D5CDD505-2E9C-101B-9397-08002B2CF9AE}" pid="7" name="_PreviousAdHocReviewCycleID">
    <vt:i4>-217908215</vt:i4>
  </property>
  <property fmtid="{D5CDD505-2E9C-101B-9397-08002B2CF9AE}" pid="8" name="_ReviewingToolsShownOnce">
    <vt:lpwstr/>
  </property>
</Properties>
</file>