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72" windowWidth="11340" windowHeight="9048" tabRatio="866" firstSheet="5" activeTab="21"/>
  </bookViews>
  <sheets>
    <sheet name="19-4-474" sheetId="87" r:id="rId1"/>
    <sheet name="19-4-475" sheetId="89" r:id="rId2"/>
    <sheet name="19-4-216" sheetId="91" r:id="rId3"/>
    <sheet name="19-4-217" sheetId="92" r:id="rId4"/>
    <sheet name="19-4-444" sheetId="98" r:id="rId5"/>
    <sheet name="19-4-453" sheetId="99" r:id="rId6"/>
    <sheet name="19-4-225" sheetId="100" r:id="rId7"/>
    <sheet name="19-4-446" sheetId="102" r:id="rId8"/>
    <sheet name="19-4-449" sheetId="109" r:id="rId9"/>
    <sheet name="19-4-224" sheetId="111" r:id="rId10"/>
    <sheet name="19-4-447" sheetId="112" r:id="rId11"/>
    <sheet name="19-4-454" sheetId="114" r:id="rId12"/>
    <sheet name="19-4-456" sheetId="116" r:id="rId13"/>
    <sheet name="19-4-460" sheetId="118" r:id="rId14"/>
    <sheet name="19-4-451" sheetId="120" r:id="rId15"/>
    <sheet name="19-4-462" sheetId="122" r:id="rId16"/>
    <sheet name="19-4-464" sheetId="123" r:id="rId17"/>
    <sheet name="19-4-466" sheetId="125" r:id="rId18"/>
    <sheet name="19-4-468" sheetId="126" r:id="rId19"/>
    <sheet name="19-4-470" sheetId="127" r:id="rId20"/>
    <sheet name="19-4-472" sheetId="128" r:id="rId21"/>
    <sheet name="СМР" sheetId="79" r:id="rId22"/>
    <sheet name="НМЦ договора" sheetId="80" r:id="rId23"/>
  </sheets>
  <externalReferences>
    <externalReference r:id="rId24"/>
  </externalReferences>
  <definedNames>
    <definedName name="Constr" localSheetId="2">'19-4-216'!$A$1</definedName>
    <definedName name="Constr" localSheetId="3">'19-4-217'!$A$1</definedName>
    <definedName name="Constr" localSheetId="9">'19-4-224'!$A$1</definedName>
    <definedName name="Constr" localSheetId="6">'19-4-225'!$A$1</definedName>
    <definedName name="Constr" localSheetId="4">'19-4-444'!$A$1</definedName>
    <definedName name="Constr" localSheetId="7">'19-4-446'!$A$1</definedName>
    <definedName name="Constr" localSheetId="10">'19-4-447'!$A$1</definedName>
    <definedName name="Constr" localSheetId="8">'19-4-449'!$A$1</definedName>
    <definedName name="Constr" localSheetId="14">'19-4-451'!$A$1</definedName>
    <definedName name="Constr" localSheetId="5">'19-4-453'!$A$1</definedName>
    <definedName name="Constr" localSheetId="11">'19-4-454'!$A$1</definedName>
    <definedName name="Constr" localSheetId="12">'19-4-456'!$A$1</definedName>
    <definedName name="Constr" localSheetId="13">'19-4-460'!$A$1</definedName>
    <definedName name="Constr" localSheetId="15">'19-4-462'!$A$1</definedName>
    <definedName name="Constr" localSheetId="16">'19-4-464'!$A$1</definedName>
    <definedName name="Constr" localSheetId="17">'19-4-466'!$A$1</definedName>
    <definedName name="Constr" localSheetId="18">'19-4-468'!$A$1</definedName>
    <definedName name="Constr" localSheetId="19">'19-4-470'!$A$1</definedName>
    <definedName name="Constr" localSheetId="20">'19-4-472'!$A$1</definedName>
    <definedName name="Constr" localSheetId="0">'19-4-474'!$A$1</definedName>
    <definedName name="Constr" localSheetId="1">'19-4-475'!$A$1</definedName>
    <definedName name="FOT" localSheetId="2">'19-4-216'!$B$19</definedName>
    <definedName name="FOT" localSheetId="3">'19-4-217'!$B$19</definedName>
    <definedName name="FOT" localSheetId="9">'19-4-224'!$B$19</definedName>
    <definedName name="FOT" localSheetId="6">'19-4-225'!$B$19</definedName>
    <definedName name="FOT" localSheetId="4">'19-4-444'!$B$19</definedName>
    <definedName name="FOT" localSheetId="7">'19-4-446'!$B$19</definedName>
    <definedName name="FOT" localSheetId="10">'19-4-447'!$B$20</definedName>
    <definedName name="FOT" localSheetId="8">'19-4-449'!$B$19</definedName>
    <definedName name="FOT" localSheetId="14">'19-4-451'!$B$20</definedName>
    <definedName name="FOT" localSheetId="5">'19-4-453'!$B$19</definedName>
    <definedName name="FOT" localSheetId="11">'19-4-454'!$B$19</definedName>
    <definedName name="FOT" localSheetId="12">'19-4-456'!$B$19</definedName>
    <definedName name="FOT" localSheetId="13">'19-4-460'!$B$20</definedName>
    <definedName name="FOT" localSheetId="15">'19-4-462'!$B$20</definedName>
    <definedName name="FOT" localSheetId="16">'19-4-464'!$B$20</definedName>
    <definedName name="FOT" localSheetId="17">'19-4-466'!$B$20</definedName>
    <definedName name="FOT" localSheetId="18">'19-4-468'!$B$20</definedName>
    <definedName name="FOT" localSheetId="19">'19-4-470'!$B$20</definedName>
    <definedName name="FOT" localSheetId="20">'19-4-472'!$B$20</definedName>
    <definedName name="FOT" localSheetId="0">'19-4-474'!$B$20</definedName>
    <definedName name="FOT" localSheetId="1">'19-4-475'!$B$19</definedName>
    <definedName name="Ind" localSheetId="2">'19-4-216'!$D$9</definedName>
    <definedName name="Ind" localSheetId="3">'19-4-217'!$D$9</definedName>
    <definedName name="Ind" localSheetId="9">'19-4-224'!$D$9</definedName>
    <definedName name="Ind" localSheetId="6">'19-4-225'!$D$9</definedName>
    <definedName name="Ind" localSheetId="4">'19-4-444'!$D$9</definedName>
    <definedName name="Ind" localSheetId="7">'19-4-446'!$D$9</definedName>
    <definedName name="Ind" localSheetId="10">'19-4-447'!$D$9</definedName>
    <definedName name="Ind" localSheetId="8">'19-4-449'!$D$9</definedName>
    <definedName name="Ind" localSheetId="14">'19-4-451'!$D$9</definedName>
    <definedName name="Ind" localSheetId="5">'19-4-453'!$D$9</definedName>
    <definedName name="Ind" localSheetId="11">'19-4-454'!$D$9</definedName>
    <definedName name="Ind" localSheetId="12">'19-4-456'!$D$9</definedName>
    <definedName name="Ind" localSheetId="13">'19-4-460'!$D$9</definedName>
    <definedName name="Ind" localSheetId="15">'19-4-462'!$D$9</definedName>
    <definedName name="Ind" localSheetId="16">'19-4-464'!$D$9</definedName>
    <definedName name="Ind" localSheetId="17">'19-4-466'!$D$9</definedName>
    <definedName name="Ind" localSheetId="18">'19-4-468'!$D$9</definedName>
    <definedName name="Ind" localSheetId="19">'19-4-470'!$D$9</definedName>
    <definedName name="Ind" localSheetId="20">'19-4-472'!$D$9</definedName>
    <definedName name="Ind" localSheetId="0">'19-4-474'!$D$9</definedName>
    <definedName name="Ind" localSheetId="1">'19-4-475'!$C$9</definedName>
    <definedName name="Obj" localSheetId="2">'19-4-216'!#REF!</definedName>
    <definedName name="Obj" localSheetId="3">'19-4-217'!#REF!</definedName>
    <definedName name="Obj" localSheetId="9">'19-4-224'!#REF!</definedName>
    <definedName name="Obj" localSheetId="6">'19-4-225'!#REF!</definedName>
    <definedName name="Obj" localSheetId="4">'19-4-444'!#REF!</definedName>
    <definedName name="Obj" localSheetId="7">'19-4-446'!#REF!</definedName>
    <definedName name="Obj" localSheetId="10">'19-4-447'!#REF!</definedName>
    <definedName name="Obj" localSheetId="8">'19-4-449'!#REF!</definedName>
    <definedName name="Obj" localSheetId="14">'19-4-451'!#REF!</definedName>
    <definedName name="Obj" localSheetId="5">'19-4-453'!#REF!</definedName>
    <definedName name="Obj" localSheetId="11">'19-4-454'!#REF!</definedName>
    <definedName name="Obj" localSheetId="12">'19-4-456'!#REF!</definedName>
    <definedName name="Obj" localSheetId="13">'19-4-460'!#REF!</definedName>
    <definedName name="Obj" localSheetId="15">'19-4-462'!#REF!</definedName>
    <definedName name="Obj" localSheetId="16">'19-4-464'!#REF!</definedName>
    <definedName name="Obj" localSheetId="17">'19-4-466'!#REF!</definedName>
    <definedName name="Obj" localSheetId="18">'19-4-468'!#REF!</definedName>
    <definedName name="Obj" localSheetId="19">'19-4-470'!#REF!</definedName>
    <definedName name="Obj" localSheetId="20">'19-4-472'!#REF!</definedName>
    <definedName name="Obj" localSheetId="0">'19-4-474'!#REF!</definedName>
    <definedName name="Obj" localSheetId="1">'19-4-475'!#REF!</definedName>
    <definedName name="Obosn" localSheetId="2">'19-4-216'!$B$15</definedName>
    <definedName name="Obosn" localSheetId="3">'19-4-217'!$B$15</definedName>
    <definedName name="Obosn" localSheetId="9">'19-4-224'!$B$15</definedName>
    <definedName name="Obosn" localSheetId="6">'19-4-225'!$B$15</definedName>
    <definedName name="Obosn" localSheetId="4">'19-4-444'!$B$15</definedName>
    <definedName name="Obosn" localSheetId="7">'19-4-446'!$B$15</definedName>
    <definedName name="Obosn" localSheetId="10">'19-4-447'!$B$15</definedName>
    <definedName name="Obosn" localSheetId="8">'19-4-449'!$B$15</definedName>
    <definedName name="Obosn" localSheetId="14">'19-4-451'!$B$15</definedName>
    <definedName name="Obosn" localSheetId="5">'19-4-453'!$B$15</definedName>
    <definedName name="Obosn" localSheetId="11">'19-4-454'!$B$15</definedName>
    <definedName name="Obosn" localSheetId="12">'19-4-456'!$B$15</definedName>
    <definedName name="Obosn" localSheetId="13">'19-4-460'!$B$15</definedName>
    <definedName name="Obosn" localSheetId="15">'19-4-462'!$B$15</definedName>
    <definedName name="Obosn" localSheetId="16">'19-4-464'!$B$15</definedName>
    <definedName name="Obosn" localSheetId="17">'19-4-466'!$B$15</definedName>
    <definedName name="Obosn" localSheetId="18">'19-4-468'!$B$15</definedName>
    <definedName name="Obosn" localSheetId="19">'19-4-470'!$B$15</definedName>
    <definedName name="Obosn" localSheetId="20">'19-4-472'!$B$15</definedName>
    <definedName name="Obosn" localSheetId="0">'19-4-474'!$B$15</definedName>
    <definedName name="Obosn" localSheetId="1">'19-4-475'!$B$15</definedName>
    <definedName name="SmPr" localSheetId="2">'19-4-216'!$B$16</definedName>
    <definedName name="SmPr" localSheetId="3">'19-4-217'!$B$16</definedName>
    <definedName name="SmPr" localSheetId="9">'19-4-224'!$B$16</definedName>
    <definedName name="SmPr" localSheetId="6">'19-4-225'!$B$16</definedName>
    <definedName name="SmPr" localSheetId="4">'19-4-444'!$B$16</definedName>
    <definedName name="SmPr" localSheetId="7">'19-4-446'!$B$16</definedName>
    <definedName name="SmPr" localSheetId="10">'19-4-447'!$B$16</definedName>
    <definedName name="SmPr" localSheetId="8">'19-4-449'!$B$16</definedName>
    <definedName name="SmPr" localSheetId="14">'19-4-451'!$B$16</definedName>
    <definedName name="SmPr" localSheetId="5">'19-4-453'!$B$16</definedName>
    <definedName name="SmPr" localSheetId="11">'19-4-454'!$B$16</definedName>
    <definedName name="SmPr" localSheetId="12">'19-4-456'!$B$16</definedName>
    <definedName name="SmPr" localSheetId="13">'19-4-460'!$B$16</definedName>
    <definedName name="SmPr" localSheetId="15">'19-4-462'!$B$16</definedName>
    <definedName name="SmPr" localSheetId="16">'19-4-464'!$B$16</definedName>
    <definedName name="SmPr" localSheetId="17">'19-4-466'!$B$16</definedName>
    <definedName name="SmPr" localSheetId="18">'19-4-468'!$B$16</definedName>
    <definedName name="SmPr" localSheetId="19">'19-4-470'!$B$16</definedName>
    <definedName name="SmPr" localSheetId="20">'19-4-472'!$B$16</definedName>
    <definedName name="SmPr" localSheetId="0">'19-4-474'!$B$16</definedName>
    <definedName name="SmPr" localSheetId="1">'19-4-475'!$B$16</definedName>
    <definedName name="аааааппппппрррппппппп">#REF!</definedName>
    <definedName name="аараооооооооооооо">#REF!</definedName>
    <definedName name="автом">#REF!</definedName>
    <definedName name="алшрльоплварл">#REF!</definedName>
    <definedName name="аолвлддддддддддддддддввввввввв">#REF!</definedName>
    <definedName name="апарв">#REF!</definedName>
    <definedName name="апрлдджаоырыфрпопрлпрлпрлп">#REF!</definedName>
    <definedName name="арлггаджаш">#REF!</definedName>
    <definedName name="ароррбллтблпроорапииас">#REF!</definedName>
    <definedName name="арррррблллпдрлдддддддддд">#REF!</definedName>
    <definedName name="варпаааааааааа">#REF!</definedName>
    <definedName name="ввпьььььлднд">#REF!</definedName>
    <definedName name="вед">#REF!</definedName>
    <definedName name="вертикальная">#REF!</definedName>
    <definedName name="вертикплан">#REF!</definedName>
    <definedName name="волен">#REF!</definedName>
    <definedName name="вп">#REF!</definedName>
    <definedName name="впырпфдыпл">#REF!</definedName>
    <definedName name="впьглорьтитттттттттт">#REF!</definedName>
    <definedName name="всввввввввввввввввввввввввв">#REF!</definedName>
    <definedName name="выб">#REF!</definedName>
    <definedName name="выпуск">#REF!</definedName>
    <definedName name="выьлепвввввпмп">#REF!</definedName>
    <definedName name="еваопродолжэрщэрзшщщх">#REF!</definedName>
    <definedName name="_xlnm.Print_Titles" localSheetId="2">'19-4-216'!$28:$28</definedName>
    <definedName name="_xlnm.Print_Titles" localSheetId="3">'19-4-217'!$28:$28</definedName>
    <definedName name="_xlnm.Print_Titles" localSheetId="9">'19-4-224'!$28:$28</definedName>
    <definedName name="_xlnm.Print_Titles" localSheetId="6">'19-4-225'!$28:$28</definedName>
    <definedName name="_xlnm.Print_Titles" localSheetId="4">'19-4-444'!$28:$28</definedName>
    <definedName name="_xlnm.Print_Titles" localSheetId="7">'19-4-446'!$28:$28</definedName>
    <definedName name="_xlnm.Print_Titles" localSheetId="10">'19-4-447'!$29:$29</definedName>
    <definedName name="_xlnm.Print_Titles" localSheetId="8">'19-4-449'!$28:$28</definedName>
    <definedName name="_xlnm.Print_Titles" localSheetId="14">'19-4-451'!$29:$29</definedName>
    <definedName name="_xlnm.Print_Titles" localSheetId="5">'19-4-453'!$28:$28</definedName>
    <definedName name="_xlnm.Print_Titles" localSheetId="11">'19-4-454'!$28:$28</definedName>
    <definedName name="_xlnm.Print_Titles" localSheetId="12">'19-4-456'!$28:$28</definedName>
    <definedName name="_xlnm.Print_Titles" localSheetId="13">'19-4-460'!$29:$29</definedName>
    <definedName name="_xlnm.Print_Titles" localSheetId="15">'19-4-462'!$29:$29</definedName>
    <definedName name="_xlnm.Print_Titles" localSheetId="16">'19-4-464'!$29:$29</definedName>
    <definedName name="_xlnm.Print_Titles" localSheetId="17">'19-4-466'!$29:$29</definedName>
    <definedName name="_xlnm.Print_Titles" localSheetId="18">'19-4-468'!$29:$29</definedName>
    <definedName name="_xlnm.Print_Titles" localSheetId="19">'19-4-470'!$29:$29</definedName>
    <definedName name="_xlnm.Print_Titles" localSheetId="20">'19-4-472'!$29:$29</definedName>
    <definedName name="_xlnm.Print_Titles" localSheetId="0">'19-4-474'!$29:$29</definedName>
    <definedName name="_xlnm.Print_Titles" localSheetId="1">'19-4-475'!$28:$28</definedName>
    <definedName name="_xlnm.Print_Titles" localSheetId="21">СМР!$6:$6</definedName>
    <definedName name="измен">#REF!</definedName>
    <definedName name="итого">#REF!</definedName>
    <definedName name="итого_сантех">#REF!</definedName>
    <definedName name="итого_стр">#REF!</definedName>
    <definedName name="итого_строит">#REF!</definedName>
    <definedName name="итого_технол">#REF!</definedName>
    <definedName name="итого_электр">#REF!</definedName>
    <definedName name="квота">#REF!</definedName>
    <definedName name="кккккккккк">#REF!</definedName>
    <definedName name="корек">#REF!</definedName>
    <definedName name="корект">#REF!</definedName>
    <definedName name="корректир">#REF!</definedName>
    <definedName name="лен">#REF!</definedName>
    <definedName name="лот">#REF!</definedName>
    <definedName name="мамиааааааааааааааааааааааааааааа">#REF!</definedName>
    <definedName name="ммпоослччччччччччрччапппппппппр">#REF!</definedName>
    <definedName name="мрол">#REF!</definedName>
    <definedName name="_xlnm.Print_Area" localSheetId="21">СМР!$B$1:$S$67</definedName>
    <definedName name="оз">#REF!</definedName>
    <definedName name="озелен">#REF!</definedName>
    <definedName name="озеленение">#REF!</definedName>
    <definedName name="озеленение2">#REF!</definedName>
    <definedName name="ОСР">#REF!</definedName>
    <definedName name="ОСР110">#REF!</definedName>
    <definedName name="ОСР111">#REF!</definedName>
    <definedName name="план">#REF!</definedName>
    <definedName name="планировка">#REF!</definedName>
    <definedName name="плдщхэж.юрббдлююбо">#REF!</definedName>
    <definedName name="площадки">#REF!</definedName>
    <definedName name="пос">#REF!</definedName>
    <definedName name="прав">#REF!</definedName>
    <definedName name="прлппппппппппппппрррррррр">#REF!</definedName>
    <definedName name="провбп">#REF!</definedName>
    <definedName name="проект">#REF!</definedName>
    <definedName name="пропппп">#REF!</definedName>
    <definedName name="рпоолллллбрюююююююююююю">#REF!</definedName>
    <definedName name="сааповвыыыыыеееееггггггггг">#REF!</definedName>
    <definedName name="сапопрлрлппппр">#REF!</definedName>
    <definedName name="саррпрпппппппппппппппррррррр">#REF!</definedName>
    <definedName name="свод">#REF!</definedName>
    <definedName name="Свсмр">'[1] пристр428'!#REF!</definedName>
    <definedName name="склад">#REF!</definedName>
    <definedName name="сср4">#REF!</definedName>
    <definedName name="ссроб">#REF!</definedName>
    <definedName name="сссссссссссссрооооооооаапнааааеоаааааааа">#REF!</definedName>
    <definedName name="счет">'[1] пристр428'!#REF!</definedName>
    <definedName name="тдер">#REF!</definedName>
    <definedName name="ТК">#REF!</definedName>
    <definedName name="тоолллллопппплопооллоопло">#REF!</definedName>
    <definedName name="топливро">#REF!</definedName>
    <definedName name="трапные">#REF!</definedName>
    <definedName name="уке">#REF!</definedName>
    <definedName name="фякуряыувравяв">#REF!</definedName>
    <definedName name="фяыввввввв">#REF!</definedName>
    <definedName name="хййййййййййжывввввввв">#REF!</definedName>
    <definedName name="чвподю">#REF!</definedName>
    <definedName name="чрпрл">#REF!</definedName>
    <definedName name="чситтттттттсссссссссччччч">#REF!</definedName>
    <definedName name="ываочяьбббббббббббббб">#REF!</definedName>
    <definedName name="ЫВРРАЫРАывоопоапо">#REF!</definedName>
    <definedName name="ывынреыкшлнжхэтшлэ">#REF!</definedName>
    <definedName name="ыоарллвапрлывпорапар">#REF!</definedName>
    <definedName name="ычвпппппппппп">#REF!</definedName>
    <definedName name="яыдвлпрмичврип">#REF!</definedName>
  </definedNames>
  <calcPr calcId="145621" iterate="1" iterateCount="1000"/>
</workbook>
</file>

<file path=xl/calcChain.xml><?xml version="1.0" encoding="utf-8"?>
<calcChain xmlns="http://schemas.openxmlformats.org/spreadsheetml/2006/main">
  <c r="U47" i="79" l="1"/>
  <c r="T47" i="79"/>
  <c r="K47" i="79"/>
  <c r="C47" i="79"/>
  <c r="I47" i="79"/>
  <c r="M47" i="79" s="1"/>
  <c r="G47" i="79"/>
  <c r="H47" i="79"/>
  <c r="L47" i="79" s="1"/>
  <c r="T26" i="79"/>
  <c r="K26" i="79"/>
  <c r="G26" i="79"/>
  <c r="C26" i="79"/>
  <c r="T45" i="79"/>
  <c r="C45" i="79"/>
  <c r="I45" i="79"/>
  <c r="M45" i="79" s="1"/>
  <c r="G45" i="79"/>
  <c r="H45" i="79"/>
  <c r="L45" i="79" s="1"/>
  <c r="K28" i="79"/>
  <c r="G28" i="79"/>
  <c r="C28" i="79"/>
  <c r="U30" i="79"/>
  <c r="T30" i="79"/>
  <c r="K30" i="79"/>
  <c r="G30" i="79"/>
  <c r="C30" i="79"/>
  <c r="K45" i="79" l="1"/>
  <c r="M51" i="79"/>
  <c r="U45" i="79"/>
  <c r="F51" i="79"/>
  <c r="T36" i="79"/>
  <c r="K36" i="79"/>
  <c r="G36" i="79"/>
  <c r="L36" i="79"/>
  <c r="H36" i="79"/>
  <c r="C36" i="79"/>
  <c r="C38" i="79"/>
  <c r="I38" i="79"/>
  <c r="G38" i="79" s="1"/>
  <c r="H38" i="79"/>
  <c r="L38" i="79"/>
  <c r="Q38" i="79" s="1"/>
  <c r="L42" i="79"/>
  <c r="K42" i="79" s="1"/>
  <c r="C42" i="79"/>
  <c r="I42" i="79"/>
  <c r="G42" i="79" s="1"/>
  <c r="M42" i="79"/>
  <c r="H42" i="79"/>
  <c r="G24" i="79"/>
  <c r="L24" i="79"/>
  <c r="K24" i="79" s="1"/>
  <c r="H24" i="79"/>
  <c r="C24" i="79"/>
  <c r="M20" i="79"/>
  <c r="U20" i="79" s="1"/>
  <c r="L20" i="79"/>
  <c r="K20" i="79" s="1"/>
  <c r="I20" i="79"/>
  <c r="H20" i="79"/>
  <c r="G20" i="79" s="1"/>
  <c r="C20" i="79"/>
  <c r="M16" i="79"/>
  <c r="K16" i="79" s="1"/>
  <c r="L16" i="79"/>
  <c r="Q16" i="79" s="1"/>
  <c r="I16" i="79"/>
  <c r="H16" i="79"/>
  <c r="G16" i="79" s="1"/>
  <c r="C16" i="79"/>
  <c r="L8" i="79"/>
  <c r="K8" i="79" s="1"/>
  <c r="H8" i="79"/>
  <c r="G8" i="79" s="1"/>
  <c r="C8" i="79"/>
  <c r="M14" i="79"/>
  <c r="L14" i="79"/>
  <c r="K14" i="79" s="1"/>
  <c r="I14" i="79"/>
  <c r="H14" i="79"/>
  <c r="G14" i="79" s="1"/>
  <c r="C14" i="79"/>
  <c r="L11" i="79"/>
  <c r="K11" i="79" s="1"/>
  <c r="H11" i="79"/>
  <c r="G11" i="79" s="1"/>
  <c r="C11" i="79"/>
  <c r="G22" i="79"/>
  <c r="I22" i="79"/>
  <c r="R22" i="79"/>
  <c r="M22" i="79" s="1"/>
  <c r="H22" i="79"/>
  <c r="Q22" i="79"/>
  <c r="L22" i="79" s="1"/>
  <c r="C22" i="79"/>
  <c r="C50" i="79"/>
  <c r="I50" i="79"/>
  <c r="H50" i="79"/>
  <c r="L50" i="79" s="1"/>
  <c r="T50" i="79" s="1"/>
  <c r="L40" i="79"/>
  <c r="C40" i="79"/>
  <c r="I40" i="79"/>
  <c r="G40" i="79" s="1"/>
  <c r="H40" i="79"/>
  <c r="V32" i="79"/>
  <c r="U32" i="79"/>
  <c r="J32" i="79"/>
  <c r="N32" i="79" s="1"/>
  <c r="I32" i="79"/>
  <c r="M32" i="79" s="1"/>
  <c r="D32" i="79"/>
  <c r="H32" i="79" s="1"/>
  <c r="L32" i="79" l="1"/>
  <c r="T32" i="79" s="1"/>
  <c r="G32" i="79"/>
  <c r="R16" i="79"/>
  <c r="T20" i="79"/>
  <c r="C32" i="79"/>
  <c r="K32" i="79"/>
  <c r="G50" i="79"/>
  <c r="M38" i="79"/>
  <c r="R38" i="79" s="1"/>
  <c r="K22" i="79"/>
  <c r="M50" i="79"/>
  <c r="M40" i="79"/>
  <c r="K40" i="79" s="1"/>
  <c r="C49" i="79"/>
  <c r="I49" i="79"/>
  <c r="G49" i="79" s="1"/>
  <c r="H49" i="79"/>
  <c r="L49" i="79"/>
  <c r="C48" i="79"/>
  <c r="I48" i="79"/>
  <c r="M48" i="79" s="1"/>
  <c r="H48" i="79"/>
  <c r="G48" i="79" s="1"/>
  <c r="C46" i="79"/>
  <c r="I46" i="79"/>
  <c r="M46" i="79" s="1"/>
  <c r="H46" i="79"/>
  <c r="L46" i="79" s="1"/>
  <c r="K46" i="79" s="1"/>
  <c r="C44" i="79"/>
  <c r="I44" i="79"/>
  <c r="G44" i="79" s="1"/>
  <c r="M44" i="79"/>
  <c r="H44" i="79"/>
  <c r="L44" i="79" s="1"/>
  <c r="K44" i="79" s="1"/>
  <c r="C43" i="79"/>
  <c r="I43" i="79"/>
  <c r="H43" i="79"/>
  <c r="L43" i="79" s="1"/>
  <c r="C41" i="79"/>
  <c r="I41" i="79"/>
  <c r="H41" i="79"/>
  <c r="L41" i="79" s="1"/>
  <c r="C39" i="79"/>
  <c r="I39" i="79"/>
  <c r="G39" i="79" s="1"/>
  <c r="M39" i="79"/>
  <c r="H39" i="79"/>
  <c r="L39" i="79"/>
  <c r="L37" i="79"/>
  <c r="H37" i="79"/>
  <c r="Q37" i="79" s="1"/>
  <c r="C37" i="79"/>
  <c r="I37" i="79"/>
  <c r="M37" i="79" s="1"/>
  <c r="L35" i="79"/>
  <c r="K35" i="79" s="1"/>
  <c r="C35" i="79"/>
  <c r="I35" i="79"/>
  <c r="M35" i="79" s="1"/>
  <c r="I34" i="79"/>
  <c r="G34" i="79" s="1"/>
  <c r="H34" i="79"/>
  <c r="L34" i="79" s="1"/>
  <c r="C34" i="79"/>
  <c r="I33" i="79"/>
  <c r="M33" i="79" s="1"/>
  <c r="H33" i="79"/>
  <c r="L33" i="79" s="1"/>
  <c r="C33" i="79"/>
  <c r="Q48" i="79"/>
  <c r="N48" i="79"/>
  <c r="S46" i="79"/>
  <c r="N46" i="79" s="1"/>
  <c r="S44" i="79"/>
  <c r="N44" i="79" s="1"/>
  <c r="S43" i="79"/>
  <c r="N43" i="79" s="1"/>
  <c r="S41" i="79"/>
  <c r="N41" i="79" s="1"/>
  <c r="S39" i="79"/>
  <c r="N39" i="79" s="1"/>
  <c r="S37" i="79"/>
  <c r="N37" i="79" s="1"/>
  <c r="R37" i="79"/>
  <c r="S35" i="79"/>
  <c r="N35" i="79" s="1"/>
  <c r="S34" i="79"/>
  <c r="N34" i="79" s="1"/>
  <c r="S33" i="79"/>
  <c r="N33" i="79" s="1"/>
  <c r="J31" i="79"/>
  <c r="N31" i="79" s="1"/>
  <c r="I31" i="79"/>
  <c r="M31" i="79" s="1"/>
  <c r="U31" i="79" s="1"/>
  <c r="D31" i="79"/>
  <c r="C31" i="79" s="1"/>
  <c r="K37" i="79" l="1"/>
  <c r="G41" i="79"/>
  <c r="G46" i="79"/>
  <c r="K39" i="79"/>
  <c r="K33" i="79"/>
  <c r="K50" i="79"/>
  <c r="U50" i="79"/>
  <c r="U51" i="79" s="1"/>
  <c r="U52" i="79" s="1"/>
  <c r="U53" i="79" s="1"/>
  <c r="U54" i="79" s="1"/>
  <c r="K38" i="79"/>
  <c r="H31" i="79"/>
  <c r="G37" i="79"/>
  <c r="L48" i="79"/>
  <c r="K48" i="79" s="1"/>
  <c r="G35" i="79"/>
  <c r="G33" i="79"/>
  <c r="G43" i="79"/>
  <c r="M49" i="79"/>
  <c r="K49" i="79" s="1"/>
  <c r="M43" i="79"/>
  <c r="K43" i="79" s="1"/>
  <c r="M41" i="79"/>
  <c r="K41" i="79" s="1"/>
  <c r="M34" i="79"/>
  <c r="K34" i="79" s="1"/>
  <c r="R48" i="79"/>
  <c r="V31" i="79"/>
  <c r="V51" i="79" s="1"/>
  <c r="M9" i="79"/>
  <c r="K9" i="79" s="1"/>
  <c r="I9" i="79"/>
  <c r="G9" i="79" s="1"/>
  <c r="C9" i="79"/>
  <c r="U55" i="79" l="1"/>
  <c r="H23" i="80"/>
  <c r="V52" i="79"/>
  <c r="V53" i="79" s="1"/>
  <c r="C24" i="80"/>
  <c r="L31" i="79"/>
  <c r="G31" i="79"/>
  <c r="R9" i="79"/>
  <c r="H24" i="80" l="1"/>
  <c r="F24" i="80" s="1"/>
  <c r="V54" i="79"/>
  <c r="V55" i="79" s="1"/>
  <c r="T31" i="79"/>
  <c r="T51" i="79" s="1"/>
  <c r="T52" i="79" s="1"/>
  <c r="T53" i="79" s="1"/>
  <c r="K31" i="79"/>
  <c r="J29" i="79"/>
  <c r="S29" i="79" s="1"/>
  <c r="S52" i="79" s="1"/>
  <c r="S54" i="79" s="1"/>
  <c r="S55" i="79" s="1"/>
  <c r="E29" i="79"/>
  <c r="D29" i="79"/>
  <c r="H29" i="79" s="1"/>
  <c r="L29" i="79" s="1"/>
  <c r="E27" i="79"/>
  <c r="I27" i="79" s="1"/>
  <c r="M27" i="79" s="1"/>
  <c r="D27" i="79"/>
  <c r="H27" i="79" s="1"/>
  <c r="L27" i="79" s="1"/>
  <c r="E25" i="79"/>
  <c r="I25" i="79" s="1"/>
  <c r="M25" i="79" s="1"/>
  <c r="D25" i="79"/>
  <c r="H25" i="79" s="1"/>
  <c r="L25" i="79" s="1"/>
  <c r="E23" i="79"/>
  <c r="I23" i="79" s="1"/>
  <c r="R23" i="79" s="1"/>
  <c r="M23" i="79" s="1"/>
  <c r="D23" i="79"/>
  <c r="H23" i="79" s="1"/>
  <c r="E21" i="79"/>
  <c r="I21" i="79" s="1"/>
  <c r="R21" i="79" s="1"/>
  <c r="M21" i="79" s="1"/>
  <c r="D21" i="79"/>
  <c r="H21" i="79" s="1"/>
  <c r="Q21" i="79" s="1"/>
  <c r="E19" i="79"/>
  <c r="I19" i="79" s="1"/>
  <c r="M19" i="79" s="1"/>
  <c r="D19" i="79"/>
  <c r="H19" i="79" s="1"/>
  <c r="L19" i="79" s="1"/>
  <c r="E15" i="79"/>
  <c r="I15" i="79" s="1"/>
  <c r="R15" i="79" s="1"/>
  <c r="M15" i="79" s="1"/>
  <c r="D15" i="79"/>
  <c r="H15" i="79" s="1"/>
  <c r="J15" i="79"/>
  <c r="S15" i="79" s="1"/>
  <c r="N15" i="79" s="1"/>
  <c r="J19" i="79"/>
  <c r="S19" i="79" s="1"/>
  <c r="N19" i="79" s="1"/>
  <c r="J21" i="79"/>
  <c r="S21" i="79" s="1"/>
  <c r="N21" i="79" s="1"/>
  <c r="J23" i="79"/>
  <c r="S23" i="79" s="1"/>
  <c r="N23" i="79" s="1"/>
  <c r="J25" i="79"/>
  <c r="S25" i="79" s="1"/>
  <c r="J27" i="79"/>
  <c r="S27" i="79" s="1"/>
  <c r="E13" i="79"/>
  <c r="I13" i="79" s="1"/>
  <c r="R13" i="79" s="1"/>
  <c r="D13" i="79"/>
  <c r="H13" i="79" s="1"/>
  <c r="Q13" i="79" s="1"/>
  <c r="E12" i="79"/>
  <c r="I12" i="79" s="1"/>
  <c r="R12" i="79" s="1"/>
  <c r="M12" i="79" s="1"/>
  <c r="D12" i="79"/>
  <c r="H12" i="79" s="1"/>
  <c r="J12" i="79"/>
  <c r="S12" i="79" s="1"/>
  <c r="N12" i="79" s="1"/>
  <c r="J13" i="79"/>
  <c r="S13" i="79" s="1"/>
  <c r="N13" i="79" s="1"/>
  <c r="E10" i="79"/>
  <c r="I10" i="79" s="1"/>
  <c r="R10" i="79" s="1"/>
  <c r="M10" i="79" s="1"/>
  <c r="D10" i="79"/>
  <c r="H10" i="79" s="1"/>
  <c r="Q10" i="79" s="1"/>
  <c r="L10" i="79" s="1"/>
  <c r="E7" i="79"/>
  <c r="D7" i="79"/>
  <c r="D51" i="79" s="1"/>
  <c r="J7" i="79"/>
  <c r="J10" i="79"/>
  <c r="S10" i="79" s="1"/>
  <c r="N10" i="79" s="1"/>
  <c r="S7" i="79" l="1"/>
  <c r="N7" i="79" s="1"/>
  <c r="N51" i="79" s="1"/>
  <c r="J51" i="79"/>
  <c r="H22" i="80"/>
  <c r="H25" i="80"/>
  <c r="T54" i="79"/>
  <c r="H26" i="80" s="1"/>
  <c r="E51" i="79"/>
  <c r="N29" i="79"/>
  <c r="H7" i="79"/>
  <c r="H51" i="79" s="1"/>
  <c r="I7" i="79"/>
  <c r="C29" i="79"/>
  <c r="I29" i="79"/>
  <c r="M29" i="79" s="1"/>
  <c r="C21" i="79"/>
  <c r="C25" i="79"/>
  <c r="N25" i="79"/>
  <c r="G27" i="79"/>
  <c r="C27" i="79"/>
  <c r="G25" i="79"/>
  <c r="G23" i="79"/>
  <c r="Q23" i="79"/>
  <c r="C23" i="79"/>
  <c r="G21" i="79"/>
  <c r="C19" i="79"/>
  <c r="G19" i="79"/>
  <c r="K19" i="79"/>
  <c r="C15" i="79"/>
  <c r="G15" i="79"/>
  <c r="Q15" i="79"/>
  <c r="L21" i="79"/>
  <c r="K21" i="79" s="1"/>
  <c r="N27" i="79"/>
  <c r="C12" i="79"/>
  <c r="C13" i="79"/>
  <c r="G13" i="79"/>
  <c r="G12" i="79"/>
  <c r="Q12" i="79"/>
  <c r="L12" i="79" s="1"/>
  <c r="K12" i="79" s="1"/>
  <c r="L13" i="79"/>
  <c r="C10" i="79"/>
  <c r="C7" i="79"/>
  <c r="M13" i="79"/>
  <c r="G10" i="79"/>
  <c r="K10" i="79"/>
  <c r="H27" i="80" l="1"/>
  <c r="C51" i="79"/>
  <c r="T55" i="79"/>
  <c r="I51" i="79"/>
  <c r="C23" i="80" s="1"/>
  <c r="L51" i="79"/>
  <c r="C22" i="80" s="1"/>
  <c r="Q7" i="79"/>
  <c r="R7" i="79"/>
  <c r="G7" i="79"/>
  <c r="G29" i="79"/>
  <c r="K29" i="79"/>
  <c r="K27" i="79"/>
  <c r="L23" i="79"/>
  <c r="K23" i="79" s="1"/>
  <c r="L15" i="79"/>
  <c r="K15" i="79" s="1"/>
  <c r="K25" i="79"/>
  <c r="K13" i="79"/>
  <c r="Q51" i="79" l="1"/>
  <c r="Q52" i="79" s="1"/>
  <c r="R51" i="79"/>
  <c r="R52" i="79" s="1"/>
  <c r="G51" i="79"/>
  <c r="K51" i="79"/>
  <c r="M7" i="79"/>
  <c r="L7" i="79"/>
  <c r="O52" i="79" l="1"/>
  <c r="R54" i="79"/>
  <c r="R55" i="79" s="1"/>
  <c r="O53" i="79"/>
  <c r="Q54" i="79"/>
  <c r="K7" i="79"/>
  <c r="G22" i="80"/>
  <c r="F22" i="80" s="1"/>
  <c r="O54" i="79" l="1"/>
  <c r="Q55" i="79"/>
  <c r="O55" i="79" s="1"/>
  <c r="G23" i="80" l="1"/>
  <c r="G24" i="80"/>
  <c r="D24" i="80" s="1"/>
  <c r="F23" i="80" l="1"/>
  <c r="D23" i="80" s="1"/>
  <c r="G26" i="80" l="1"/>
  <c r="F26" i="80" s="1"/>
  <c r="G25" i="80"/>
  <c r="F25" i="80" s="1"/>
  <c r="G27" i="80" l="1"/>
  <c r="F27" i="80" s="1"/>
  <c r="C25" i="80" l="1"/>
  <c r="D25" i="80" l="1"/>
  <c r="D22" i="80"/>
  <c r="D26" i="80"/>
  <c r="D27" i="80" l="1"/>
</calcChain>
</file>

<file path=xl/sharedStrings.xml><?xml version="1.0" encoding="utf-8"?>
<sst xmlns="http://schemas.openxmlformats.org/spreadsheetml/2006/main" count="6950" uniqueCount="1997">
  <si>
    <t xml:space="preserve">      Оборудование</t>
  </si>
  <si>
    <t xml:space="preserve">      оборудования _______________________________________________________________________________________________</t>
  </si>
  <si>
    <t>(наименование стройки)</t>
  </si>
  <si>
    <t xml:space="preserve">на </t>
  </si>
  <si>
    <t>№ пп</t>
  </si>
  <si>
    <t>Всего</t>
  </si>
  <si>
    <t>СОГЛАСОВАНО:</t>
  </si>
  <si>
    <t>УТВЕРЖДАЮ:</t>
  </si>
  <si>
    <t>Итого прямые затраты по смете в ценах 2001г.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</si>
  <si>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</si>
  <si>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</si>
  <si>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</si>
  <si>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</si>
  <si>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</si>
  <si>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</si>
  <si>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</si>
  <si>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</si>
  <si>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</si>
  <si>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</si>
  <si>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</si>
  <si>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Сметная трудоемкость _______________________________________________________________________________________________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</si>
  <si>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</si>
  <si>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</si>
  <si>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</si>
  <si>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>ФГУП "Комбинат "Электрохимприбор"</t>
  </si>
  <si>
    <t>Текущая стоимость на момент определения начальной (максимальной) цены</t>
  </si>
  <si>
    <t>№ обосновывающего расчета</t>
  </si>
  <si>
    <t>НДС 18%</t>
  </si>
  <si>
    <t>Инженер по проектно-сметной работе</t>
  </si>
  <si>
    <t xml:space="preserve">  Итого Оборудование</t>
  </si>
  <si>
    <t xml:space="preserve">  Итого Монтажные работы</t>
  </si>
  <si>
    <t xml:space="preserve">  В том числе, справочно:</t>
  </si>
  <si>
    <t>Общая стоимость, руб.</t>
  </si>
  <si>
    <t>Стоимость единицы, руб.</t>
  </si>
  <si>
    <t>тыс. руб.</t>
  </si>
  <si>
    <t>Средства на оплату труда _______________________________________________________________________________________________</t>
  </si>
  <si>
    <t>(наименование работ и затрат, наименование объекта)</t>
  </si>
  <si>
    <t>ТЕРм11-03-001-01</t>
  </si>
  <si>
    <t>(локальная смета)</t>
  </si>
  <si>
    <t>В.В. Моляков</t>
  </si>
  <si>
    <t>ТЕРм10-08-002-03</t>
  </si>
  <si>
    <t xml:space="preserve">      строительных работ _______________________________________________________________________________________________</t>
  </si>
  <si>
    <t>ИТОГИ ПО СМЕТЕ:</t>
  </si>
  <si>
    <t>Итого прямые затраты по разделу в ценах 2001г.</t>
  </si>
  <si>
    <t>всего</t>
  </si>
  <si>
    <t>на единицу</t>
  </si>
  <si>
    <t>в т.ч. оплаты труда</t>
  </si>
  <si>
    <t>оплаты труда</t>
  </si>
  <si>
    <t>Затраты труда рабочих, чел.-ч, не занятых обслуживанием машин</t>
  </si>
  <si>
    <t>Количество</t>
  </si>
  <si>
    <t>Наименование работ и затрат, единица измерения</t>
  </si>
  <si>
    <t>Шифр и номер позиции норматива</t>
  </si>
  <si>
    <t>Трудозатраты механизаторов _______________________________________________________________________________________________</t>
  </si>
  <si>
    <t>____________</t>
  </si>
  <si>
    <t>______________</t>
  </si>
  <si>
    <t xml:space="preserve"> </t>
  </si>
  <si>
    <t xml:space="preserve">    Итого</t>
  </si>
  <si>
    <t xml:space="preserve">    Материалы для монтажных работ:</t>
  </si>
  <si>
    <t xml:space="preserve">      Итого c накладными и см. прибылью</t>
  </si>
  <si>
    <t xml:space="preserve">    Итого по разделу 1 Монтажные работы и оборудование</t>
  </si>
  <si>
    <t xml:space="preserve">      Итого</t>
  </si>
  <si>
    <t xml:space="preserve">      Оборудование:</t>
  </si>
  <si>
    <t xml:space="preserve">    Итоги по Оборудованию</t>
  </si>
  <si>
    <t xml:space="preserve">        Итого c накладными и см. прибылью</t>
  </si>
  <si>
    <t xml:space="preserve">      Электромонтажные работы на других объектах:</t>
  </si>
  <si>
    <t xml:space="preserve">    Итоги по Монтажным работам</t>
  </si>
  <si>
    <t xml:space="preserve">  Итоги по разделу 1 Монтажные работы и оборудование :</t>
  </si>
  <si>
    <t xml:space="preserve">  Итого по разделу 1 Монтажные работы и оборудование</t>
  </si>
  <si>
    <t>Итоги по разделу 1 Монтажные работы и оборудование :</t>
  </si>
  <si>
    <t xml:space="preserve">                                       Раздел 1. Монтажные работы и оборудование</t>
  </si>
  <si>
    <t xml:space="preserve">    Работы по реконструкции зданий и сооружений (усиление и замена существующих конструкций, разборка и возведение отдельных конструктивных элементов):</t>
  </si>
  <si>
    <t xml:space="preserve">      Монтаж радиотелевизионного и электронного оборудования:</t>
  </si>
  <si>
    <t xml:space="preserve">      Монтаж оборудования: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</si>
  <si>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</si>
  <si>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 xml:space="preserve">  Материалы для монтажных работ</t>
  </si>
  <si>
    <t>Стекловолокно рубленое
(т)</t>
  </si>
  <si>
    <t>ТСЦ-104-0092</t>
  </si>
  <si>
    <t>Герметизация проходов при вводе кабелей во взрывоопасные помещения уплотнительной массой
(1 проход кабеля)</t>
  </si>
  <si>
    <t>ТЕРм10-08-001-12</t>
  </si>
  <si>
    <t>Резисторы
(шт.)</t>
  </si>
  <si>
    <t xml:space="preserve">                                       </t>
  </si>
  <si>
    <t>* В расчете использованы индексы:</t>
  </si>
  <si>
    <t>Всего:</t>
  </si>
  <si>
    <t>Итого в текущих ценах*:</t>
  </si>
  <si>
    <t>Итого в ценах 2000 года:</t>
  </si>
  <si>
    <t>Прочие</t>
  </si>
  <si>
    <t>Оборудование</t>
  </si>
  <si>
    <t>СМР</t>
  </si>
  <si>
    <t>2014 год</t>
  </si>
  <si>
    <t>Сметная стоимость строительства в базисном уровне цен на 01.01.2000г., выставленная на конкурс</t>
  </si>
  <si>
    <t>Остаток сметной стоимости в базисном уровне цен на 01.01.2014</t>
  </si>
  <si>
    <t>Сметная стоимость строительства в базисном уровне цен на 01.01.2000г. по ССР</t>
  </si>
  <si>
    <t>Наименование глав ССР, объектный сметных расчетов, локальных сметных расчетов, видов прочих работ</t>
  </si>
  <si>
    <t>В расчете использованы индексы:</t>
  </si>
  <si>
    <t>Итого с НДС</t>
  </si>
  <si>
    <t>НДС</t>
  </si>
  <si>
    <t>Прочие затраты</t>
  </si>
  <si>
    <t>2014 г.</t>
  </si>
  <si>
    <t>в том числе по годам строительства</t>
  </si>
  <si>
    <t>Начальная (максимальная) цена</t>
  </si>
  <si>
    <t>Сметная стоимость строительства в  текущем уровне цен, пресчитанная на момент проведения процедуры закупки</t>
  </si>
  <si>
    <t>Сметная стоимость строительства в базисном уровне цен на 01.01.2000 г.</t>
  </si>
  <si>
    <t>Наименование услуг и работ (затрат)</t>
  </si>
  <si>
    <t>ц.2000г./текущие цены,  руб.</t>
  </si>
  <si>
    <t xml:space="preserve">Определение начальной (максимальной) цены договора генерального подряда </t>
  </si>
  <si>
    <t>Расчет начальной (максимальной) цены на</t>
  </si>
  <si>
    <t>Начальник отдела капитального строительства</t>
  </si>
  <si>
    <t>эксплуата-
ция машин</t>
  </si>
  <si>
    <t>эксплуата-
ции машин</t>
  </si>
  <si>
    <t>"______ " _______________2012 г.</t>
  </si>
  <si>
    <t>" _____ " ________________ 2012 г.</t>
  </si>
  <si>
    <t>Согласовано</t>
  </si>
  <si>
    <t>отд. 028</t>
  </si>
  <si>
    <t xml:space="preserve">    Итого по разделу 3 Строительные работы</t>
  </si>
  <si>
    <t xml:space="preserve">      Сметная прибыль 70% ФОТ (от 188)</t>
  </si>
  <si>
    <t xml:space="preserve">      Накладные расходы 110% ФОТ (от 188)</t>
  </si>
  <si>
    <t>449
52</t>
  </si>
  <si>
    <t xml:space="preserve">      Итого Поз. 20</t>
  </si>
  <si>
    <t xml:space="preserve">  Итоги по разделу 3 Строительные работы :</t>
  </si>
  <si>
    <t xml:space="preserve">    Итого по разделу 2 Материалы, не учтенные ценником</t>
  </si>
  <si>
    <t xml:space="preserve">      Итого Поз. 13-19</t>
  </si>
  <si>
    <t xml:space="preserve">  Итоги по разделу 2 Материалы, не учтенные ценником :</t>
  </si>
  <si>
    <t xml:space="preserve">        Итого Поз. 2, 4, 7</t>
  </si>
  <si>
    <t xml:space="preserve">        Сметная прибыль 65% ФОТ (от 4 660)</t>
  </si>
  <si>
    <t xml:space="preserve">        Накладные расходы 95% ФОТ (от 4 660)</t>
  </si>
  <si>
    <t>5710
506</t>
  </si>
  <si>
    <t xml:space="preserve">        Итого Поз. 9-12</t>
  </si>
  <si>
    <t xml:space="preserve">        Сметная прибыль 65% ФОТ (от 40)</t>
  </si>
  <si>
    <t xml:space="preserve">        Накладные расходы 92% ФОТ (от 40)</t>
  </si>
  <si>
    <t xml:space="preserve">        Итого Поз. 6</t>
  </si>
  <si>
    <t xml:space="preserve">        Сметная прибыль 60% ФОТ (от 3 108)</t>
  </si>
  <si>
    <t xml:space="preserve">        Накладные расходы 80% ФОТ (от 3 108)</t>
  </si>
  <si>
    <t xml:space="preserve">        Итого Поз. 1, 3, 5, 8</t>
  </si>
  <si>
    <t xml:space="preserve">   70% ФОТ (от 188)  (Поз. 20)</t>
  </si>
  <si>
    <t xml:space="preserve">   65% ФОТ (от 4700)  (Поз. 6, 9-12)</t>
  </si>
  <si>
    <t xml:space="preserve">   60% ФОТ (от 3108)  (Поз. 1, 3, 5, 8)</t>
  </si>
  <si>
    <t xml:space="preserve">   110% ФОТ (от 188)  (Поз. 20)</t>
  </si>
  <si>
    <t xml:space="preserve">   95% ФОТ (от 4660)  (Поз. 9-12)</t>
  </si>
  <si>
    <t xml:space="preserve">   92% ФОТ (от 40)  (Поз. 6)</t>
  </si>
  <si>
    <t xml:space="preserve">   80% ФОТ (от 3108)  (Поз. 1, 3, 5, 8)</t>
  </si>
  <si>
    <t>6200
558</t>
  </si>
  <si>
    <t xml:space="preserve">  Итого по разделу 3 Строительные работы</t>
  </si>
  <si>
    <t>Итоги по разделу 3 Строительные работы :</t>
  </si>
  <si>
    <t>2990,82
344,05</t>
  </si>
  <si>
    <t>3898,4
907,58</t>
  </si>
  <si>
    <r>
      <t>0,15</t>
    </r>
    <r>
      <rPr>
        <i/>
        <sz val="7"/>
        <rFont val="Arial"/>
        <family val="2"/>
        <charset val="204"/>
      </rPr>
      <t xml:space="preserve">
0,01*15</t>
    </r>
  </si>
  <si>
    <t>Пробивка в кирпичных стенах отверстий круглых диаметром до 25 мм при толщине стен до 38 см
(100 шт.)</t>
  </si>
  <si>
    <t>ТЕР46-03-009-04</t>
  </si>
  <si>
    <t xml:space="preserve">                                       Раздел 3. Строительные работы</t>
  </si>
  <si>
    <t xml:space="preserve">  Итого по разделу 2 Материалы, не учтенные ценником</t>
  </si>
  <si>
    <t>Итоги по разделу 2 Материалы, не учтенные ценником :</t>
  </si>
  <si>
    <r>
      <t>0,001</t>
    </r>
    <r>
      <rPr>
        <i/>
        <sz val="7"/>
        <rFont val="Arial"/>
        <family val="2"/>
        <charset val="204"/>
      </rPr>
      <t xml:space="preserve">
1*0,001</t>
    </r>
  </si>
  <si>
    <t>Набухающая противопожарная шпаклевка CР-673 Цена: 5994,0:6:1,18:5,59*1,03*1,02
(кг)</t>
  </si>
  <si>
    <r>
      <t>Hilti</t>
    </r>
    <r>
      <rPr>
        <i/>
        <sz val="9"/>
        <rFont val="Arial"/>
        <family val="2"/>
        <charset val="204"/>
      </rPr>
      <t xml:space="preserve">
III кв. 2013 г.</t>
    </r>
  </si>
  <si>
    <t>Металлополимерный рукав диам. усл. проход 10 мм
(м)</t>
  </si>
  <si>
    <r>
      <t>ТСЦ-101-2161</t>
    </r>
    <r>
      <rPr>
        <i/>
        <sz val="9"/>
        <rFont val="Arial"/>
        <family val="2"/>
        <charset val="204"/>
      </rPr>
      <t xml:space="preserve">
прим.</t>
    </r>
  </si>
  <si>
    <t>Жесткая гладкая труба, диам. 40 мм Цена:46,46:1,18:5,59*1,03*1,02
(м)</t>
  </si>
  <si>
    <r>
      <t>ДКС г. Москва</t>
    </r>
    <r>
      <rPr>
        <i/>
        <sz val="9"/>
        <rFont val="Arial"/>
        <family val="2"/>
        <charset val="204"/>
      </rPr>
      <t xml:space="preserve">
III кв. 2013 г.</t>
    </r>
  </si>
  <si>
    <r>
      <t>0,8</t>
    </r>
    <r>
      <rPr>
        <i/>
        <sz val="7"/>
        <rFont val="Arial"/>
        <family val="2"/>
        <charset val="204"/>
      </rPr>
      <t xml:space="preserve">
0,001*800</t>
    </r>
  </si>
  <si>
    <t>Кабель огнестойкий КСРЭВнг-FRLS 2x0,8 Цена: 9550,0:1,18:5,59*1,03*1,02
(1000 м)</t>
  </si>
  <si>
    <r>
      <t>г. Москва, "Тинко"</t>
    </r>
    <r>
      <rPr>
        <i/>
        <sz val="9"/>
        <rFont val="Arial"/>
        <family val="2"/>
        <charset val="204"/>
      </rPr>
      <t xml:space="preserve">
III кв. 2013 г.</t>
    </r>
  </si>
  <si>
    <t>Извещатель пожарный ручной "ИПР 3СУ" Цена: 217,80:1,18:5,59*1,03*1,02
(шт.)</t>
  </si>
  <si>
    <r>
      <t>г. Москва, "База электроники"</t>
    </r>
    <r>
      <rPr>
        <i/>
        <sz val="9"/>
        <rFont val="Arial"/>
        <family val="2"/>
        <charset val="204"/>
      </rPr>
      <t xml:space="preserve">
III кв. 2013 г.</t>
    </r>
  </si>
  <si>
    <t>Извещатель пожарный тепловой ИП 101-3А-А3R (в компл. с диодами) Цена: 2734,0:1,18:5,59*1,03*1,02
(шт.)</t>
  </si>
  <si>
    <r>
      <t>г. С-Петербург АО "Аргус Спектр"</t>
    </r>
    <r>
      <rPr>
        <i/>
        <sz val="9"/>
        <rFont val="Arial"/>
        <family val="2"/>
        <charset val="204"/>
      </rPr>
      <t xml:space="preserve">
III кв. 2013 г.</t>
    </r>
  </si>
  <si>
    <t xml:space="preserve">                                       Пожарная сигнализация</t>
  </si>
  <si>
    <t xml:space="preserve">                                       Раздел 2. Материалы, не учтенные ценником</t>
  </si>
  <si>
    <t>5751
506</t>
  </si>
  <si>
    <t>6,65
6,65</t>
  </si>
  <si>
    <r>
      <t>ТЕРм08-02-155-01</t>
    </r>
    <r>
      <rPr>
        <i/>
        <sz val="9"/>
        <rFont val="Arial"/>
        <family val="2"/>
        <charset val="204"/>
      </rPr>
      <t xml:space="preserve">
прим. Кмат=0</t>
    </r>
  </si>
  <si>
    <t>1322
23</t>
  </si>
  <si>
    <t>240,39
4,17</t>
  </si>
  <si>
    <t>3967,54
479,73</t>
  </si>
  <si>
    <r>
      <t>5,5</t>
    </r>
    <r>
      <rPr>
        <i/>
        <sz val="7"/>
        <rFont val="Arial"/>
        <family val="2"/>
        <charset val="204"/>
      </rPr>
      <t xml:space="preserve">
0,01*550</t>
    </r>
  </si>
  <si>
    <t>Рукав металлический наружным диаметром до 48 мм с муфтами и скобами
(100 м)</t>
  </si>
  <si>
    <r>
      <t>ТЕРм08-02-411-01</t>
    </r>
    <r>
      <rPr>
        <i/>
        <sz val="9"/>
        <rFont val="Arial"/>
        <family val="2"/>
        <charset val="204"/>
      </rPr>
      <t xml:space="preserve">
прим.</t>
    </r>
  </si>
  <si>
    <t>175,85
8,92</t>
  </si>
  <si>
    <t>1632,82
262,68</t>
  </si>
  <si>
    <r>
      <t>0,05</t>
    </r>
    <r>
      <rPr>
        <i/>
        <sz val="7"/>
        <rFont val="Arial"/>
        <family val="2"/>
        <charset val="204"/>
      </rPr>
      <t xml:space="preserve">
0,01*5</t>
    </r>
  </si>
  <si>
    <t>Установка гильзы для прохода заземляющего проводника через стены и перекрытия, диаметр до 25 мм
(100 м)</t>
  </si>
  <si>
    <t>ТЕРм08-02-407-06</t>
  </si>
  <si>
    <t>4379
483</t>
  </si>
  <si>
    <t>547,32
60,38</t>
  </si>
  <si>
    <t>808,64
175,31</t>
  </si>
  <si>
    <r>
      <t>8</t>
    </r>
    <r>
      <rPr>
        <i/>
        <sz val="7"/>
        <rFont val="Arial"/>
        <family val="2"/>
        <charset val="204"/>
      </rPr>
      <t xml:space="preserve">
0,01*800</t>
    </r>
  </si>
  <si>
    <t>Кабель связи в проложенных трубах, блоках и коробах, масса 1 м кабеля до 1 кг
(100 м кабеля)</t>
  </si>
  <si>
    <r>
      <t>ТЕРм08-02-148-01</t>
    </r>
    <r>
      <rPr>
        <i/>
        <sz val="9"/>
        <rFont val="Arial"/>
        <family val="2"/>
        <charset val="204"/>
      </rPr>
      <t xml:space="preserve">
прим</t>
    </r>
  </si>
  <si>
    <t>131,28
121,79</t>
  </si>
  <si>
    <t>Устройства промежуточные на количество лучей 2
(1 шт.)</t>
  </si>
  <si>
    <t>Устройство контроля шлейфов УШК-02 Цена: 113,52:1,18:3,94*1,03*1,012
(шт.)</t>
  </si>
  <si>
    <r>
      <t>г. Москва, "Сигналспецавтоматика"</t>
    </r>
    <r>
      <rPr>
        <i/>
        <sz val="9"/>
        <rFont val="Arial"/>
        <family val="2"/>
        <charset val="204"/>
      </rPr>
      <t xml:space="preserve">
III кв. 2013 г.</t>
    </r>
  </si>
  <si>
    <t>14,44
13,33</t>
  </si>
  <si>
    <t>Извещатель пожарный ручной  (ИПР 3СУ)
(1 шт.)</t>
  </si>
  <si>
    <t>ТЕРм10-04-066-05</t>
  </si>
  <si>
    <t>8,73
7,58</t>
  </si>
  <si>
    <t>Резисторы
(1 шт.)</t>
  </si>
  <si>
    <r>
      <t>ТСЦ-509-8065</t>
    </r>
    <r>
      <rPr>
        <i/>
        <sz val="9"/>
        <rFont val="Arial"/>
        <family val="2"/>
        <charset val="204"/>
      </rPr>
      <t xml:space="preserve">
прим.</t>
    </r>
  </si>
  <si>
    <t>Приборы, устанавливаемые на металлоконструкциях, щитах и пультах, масса до 5 кг(Диоды)
(1 шт.)</t>
  </si>
  <si>
    <t>Диод Д - 226Г                                 Цена: 7,70:1,18:3,94*1,03*1,012
(шт.)</t>
  </si>
  <si>
    <r>
      <t>г. Воронеж, "Электроника и связь"</t>
    </r>
    <r>
      <rPr>
        <i/>
        <sz val="9"/>
        <rFont val="Arial"/>
        <family val="2"/>
        <charset val="204"/>
      </rPr>
      <t xml:space="preserve">
III кв. 2013 г.</t>
    </r>
  </si>
  <si>
    <t>35,7
29,18</t>
  </si>
  <si>
    <t>Извещатель ПС автоматический тепловой, дымовой, световой во взрывозащищенном исполнении (ИП 101-3А)
(1 шт.)</t>
  </si>
  <si>
    <t xml:space="preserve">                                       Учтены транспортные (3%), заготовительно-складские расходы (1,2%) и расходы на материалы (2%)</t>
  </si>
  <si>
    <t xml:space="preserve">                                       К= 5,59 - индекс перехода к стоимости материалов от цен 3 кв. 2013 г. к ценам на 01.01.2000 г. (письмо Минрегиона № 13478-СД/10 от 29.07.2013 г. прил. 1)</t>
  </si>
  <si>
    <t xml:space="preserve">                                       К = 3,94 - индекс перехода сметной стоимости на оборудование от цен 3 кв. 2013 г. к  ценам на 01.01.2000 г. (письмо Минрегиона № 13478-СД/10 от 29.07.2013 г. прил. 5)</t>
  </si>
  <si>
    <t xml:space="preserve">                                       Учтены индексы:</t>
  </si>
  <si>
    <t xml:space="preserve">                                       Применен  повышающий территориальный коэффициент к заработной плате К=1,0434</t>
  </si>
  <si>
    <t>Составлен(а) в ценах по состоянию на 01.01.2000 г. (Редакция 2009 г.)</t>
  </si>
  <si>
    <t>_______________________________________________________________________________________________31,52</t>
  </si>
  <si>
    <t>_______________________________________________________________________________________________499,49</t>
  </si>
  <si>
    <t>___________________________7,996</t>
  </si>
  <si>
    <t>_______________________________________________________________________________________________0,234</t>
  </si>
  <si>
    <t>_______________________________________________________________________________________________53,669</t>
  </si>
  <si>
    <t>_______________________________________________________________________________________________0,924</t>
  </si>
  <si>
    <t>___________________________54,827</t>
  </si>
  <si>
    <t>Основание: р.ч. 0503.017.0377 - ПС инв. № 313-758, 313-757</t>
  </si>
  <si>
    <t>Пожарную сигнализацию и оповещение о пожаре, Площадка 17. Цех 343. Здание 377</t>
  </si>
  <si>
    <r>
      <t xml:space="preserve">ЛОКАЛЬНЫЙ СМЕТНЫЙ РАСЧЕТ № </t>
    </r>
    <r>
      <rPr>
        <sz val="12"/>
        <rFont val="Arial"/>
        <family val="2"/>
        <charset val="204"/>
      </rPr>
      <t>313-2095/19-4-474</t>
    </r>
  </si>
  <si>
    <t>г. Лесной Свердловской области. ФГУП "Комбинат "Электрохимприбор"</t>
  </si>
  <si>
    <r>
      <t>0,03</t>
    </r>
    <r>
      <rPr>
        <i/>
        <sz val="7"/>
        <rFont val="Arial"/>
        <family val="2"/>
        <charset val="204"/>
      </rPr>
      <t xml:space="preserve">
0,001*30</t>
    </r>
  </si>
  <si>
    <t>Кабель ВВГнг-FRLS 3х1,5 Цена: 78340,20:1,18:5,59*1,03*1,02
(1000 м)</t>
  </si>
  <si>
    <r>
      <t>г. Подольск, "Подольсккабель"</t>
    </r>
    <r>
      <rPr>
        <i/>
        <sz val="9"/>
        <rFont val="Arial"/>
        <family val="2"/>
        <charset val="204"/>
      </rPr>
      <t xml:space="preserve">
III кв. 2013 г.</t>
    </r>
  </si>
  <si>
    <t>911,86
334,9</t>
  </si>
  <si>
    <t>2558,84
425,81</t>
  </si>
  <si>
    <r>
      <t>0,1</t>
    </r>
    <r>
      <rPr>
        <i/>
        <sz val="7"/>
        <rFont val="Arial"/>
        <family val="2"/>
        <charset val="204"/>
      </rPr>
      <t xml:space="preserve">
0,01*10</t>
    </r>
  </si>
  <si>
    <t>Труба стальная по установленным конструкциям, по стенам с креплением скобами, диаметр до 25 мм
(100 м)</t>
  </si>
  <si>
    <t>ТЕРм08-02-407-01</t>
  </si>
  <si>
    <t>622,38
259,63</t>
  </si>
  <si>
    <t>2459,69
329,04</t>
  </si>
  <si>
    <t>Труба винипластовая по установленным конструкциям, по стенам и колоннам с креплением скобами, диаметр до 25 мм
(100 м)</t>
  </si>
  <si>
    <t>ТЕРм08-02-409-01</t>
  </si>
  <si>
    <t>645,33
33,04</t>
  </si>
  <si>
    <t>18494,68
879,39</t>
  </si>
  <si>
    <r>
      <t>0,003</t>
    </r>
    <r>
      <rPr>
        <i/>
        <sz val="7"/>
        <rFont val="Arial"/>
        <family val="2"/>
        <charset val="204"/>
      </rPr>
      <t xml:space="preserve">
0,001*3</t>
    </r>
  </si>
  <si>
    <t>Металлические конструкции
(1 т)</t>
  </si>
  <si>
    <t>ТЕРм08-01-087-03</t>
  </si>
  <si>
    <t>16
1</t>
  </si>
  <si>
    <t>225,75
10,44</t>
  </si>
  <si>
    <t>1992,28
254,49</t>
  </si>
  <si>
    <t>ТЕРм08-02-152-14</t>
  </si>
  <si>
    <r>
      <t>0,03</t>
    </r>
    <r>
      <rPr>
        <i/>
        <sz val="7"/>
        <rFont val="Arial"/>
        <family val="2"/>
        <charset val="204"/>
      </rPr>
      <t xml:space="preserve">
0,01*3</t>
    </r>
  </si>
  <si>
    <t>164
18</t>
  </si>
  <si>
    <r>
      <t>0,3</t>
    </r>
    <r>
      <rPr>
        <i/>
        <sz val="7"/>
        <rFont val="Arial"/>
        <family val="2"/>
        <charset val="204"/>
      </rPr>
      <t xml:space="preserve">
0,01*30</t>
    </r>
  </si>
  <si>
    <t>Кабель до 35 кВ в проложенных трубах, блоках и коробах, масса 1 м кабеля до 1 кг
(100 м кабеля)</t>
  </si>
  <si>
    <t>ТЕРм08-02-148-01</t>
  </si>
  <si>
    <t xml:space="preserve">    Итого по разделу 3 Демонтаж существующей пожарной сигнализации (по проекту инв. №20794-99-СС) с Кдем=0,3</t>
  </si>
  <si>
    <t xml:space="preserve">      Сметная прибыль 65% ФОТ (от 1 164)</t>
  </si>
  <si>
    <t xml:space="preserve">      Накладные расходы 95% ФОТ (от 1 164)</t>
  </si>
  <si>
    <t>660
211</t>
  </si>
  <si>
    <t xml:space="preserve">      Итого Поз. 52-53, 56-57</t>
  </si>
  <si>
    <t xml:space="preserve">    Электромонтажные работы на других объектах:</t>
  </si>
  <si>
    <t xml:space="preserve">      Сметная прибыль 65% ФОТ (от 672)</t>
  </si>
  <si>
    <t xml:space="preserve">      Накладные расходы 92% ФОТ (от 672)</t>
  </si>
  <si>
    <t xml:space="preserve">      Итого Поз. 48, 54</t>
  </si>
  <si>
    <t xml:space="preserve">    Монтаж радиотелевизионного и электронного оборудования:</t>
  </si>
  <si>
    <t xml:space="preserve">      Сметная прибыль 60% ФОТ (от 4 339)</t>
  </si>
  <si>
    <t xml:space="preserve">      Накладные расходы 80% ФОТ (от 4 339)</t>
  </si>
  <si>
    <t xml:space="preserve">      Итого Поз. 46-47, 49-51, 55</t>
  </si>
  <si>
    <t xml:space="preserve">    Монтаж оборудования:</t>
  </si>
  <si>
    <t xml:space="preserve">  Итоги по разделу 3 Демонтаж существующей пожарной сигнализации (по проекту инв. №20794-99-СС) с Кдем=0,3 :</t>
  </si>
  <si>
    <t xml:space="preserve">      Итого Поз. 29-45</t>
  </si>
  <si>
    <t xml:space="preserve">        Итого Поз. 1, 3, 5, 7-8, 12-13, 15, 17</t>
  </si>
  <si>
    <t xml:space="preserve">        Сметная прибыль 65% ФОТ (от 37 823)</t>
  </si>
  <si>
    <t xml:space="preserve">        Накладные расходы 95% ФОТ (от 37 823)</t>
  </si>
  <si>
    <t>56524
10476</t>
  </si>
  <si>
    <t xml:space="preserve">        Итого Поз. 20-24, 26, 28</t>
  </si>
  <si>
    <t xml:space="preserve">        Сметная прибыль 65% ФОТ (от 2 766)</t>
  </si>
  <si>
    <t xml:space="preserve">        Накладные расходы 92% ФОТ (от 2 766)</t>
  </si>
  <si>
    <t xml:space="preserve">        Итого Поз. 4, 11, 25</t>
  </si>
  <si>
    <t xml:space="preserve">        Сметная прибыль 60% ФОТ (от 27 506)</t>
  </si>
  <si>
    <t xml:space="preserve">        Накладные расходы 80% ФОТ (от 27 506)</t>
  </si>
  <si>
    <t xml:space="preserve">        Итого Поз. 2, 6, 9-10, 14, 16, 18-19, 27</t>
  </si>
  <si>
    <t xml:space="preserve">   65% ФОТ (от 42425)  (Поз. 4, 11, 25, 20-24, 26, 28, 48, 54, 52-53, 56-57)</t>
  </si>
  <si>
    <t xml:space="preserve">   60% ФОТ (от 31845)  (Поз. 2, 6, 9-10, 14, 16, 18-19, 27, 46-47, 49-51, 55)</t>
  </si>
  <si>
    <t xml:space="preserve">   95% ФОТ (от 38987)  (Поз. 20-24, 26, 28, 52-53, 56-57)</t>
  </si>
  <si>
    <t xml:space="preserve">   92% ФОТ (от 3438)  (Поз. 4, 11, 25, 48, 54)</t>
  </si>
  <si>
    <t xml:space="preserve">   80% ФОТ (от 31845)  (Поз. 2, 6, 9-10, 14, 16, 18-19, 27, 46-47, 49-51, 55)</t>
  </si>
  <si>
    <t>57594
10687</t>
  </si>
  <si>
    <t xml:space="preserve">  Итого по разделу 3 Демонтаж существующей пожарной сигнализации (по проекту инв. №20794-99-СС) с Кдем=0,3</t>
  </si>
  <si>
    <t xml:space="preserve">  Электромонтажные работы на других объектах</t>
  </si>
  <si>
    <t xml:space="preserve">  Монтаж радиотелевизионного и электронного оборудования</t>
  </si>
  <si>
    <t xml:space="preserve">  Монтаж оборудования</t>
  </si>
  <si>
    <t>Итоги по разделу 3 Демонтаж существующей пожарной сигнализации (по проекту инв. №20794-99-СС) с Кдем=0,3 :</t>
  </si>
  <si>
    <t>731
211</t>
  </si>
  <si>
    <t>14
1</t>
  </si>
  <si>
    <t>0,88
0,06</t>
  </si>
  <si>
    <t>24,15
23,27</t>
  </si>
  <si>
    <r>
      <t>16,5</t>
    </r>
    <r>
      <rPr>
        <i/>
        <sz val="7"/>
        <rFont val="Arial"/>
        <family val="2"/>
        <charset val="204"/>
      </rPr>
      <t xml:space="preserve">
0,01*(650+1000)</t>
    </r>
  </si>
  <si>
    <t>Демонтаж провода в проложенных трубах
(100 м)</t>
  </si>
  <si>
    <t>ТЕРм08-02-412-01</t>
  </si>
  <si>
    <t>576
202</t>
  </si>
  <si>
    <t>464,73
162,84</t>
  </si>
  <si>
    <t>849,54
384,81</t>
  </si>
  <si>
    <r>
      <t>1,24</t>
    </r>
    <r>
      <rPr>
        <i/>
        <sz val="7"/>
        <rFont val="Arial"/>
        <family val="2"/>
        <charset val="204"/>
      </rPr>
      <t xml:space="preserve">
0,01*124</t>
    </r>
  </si>
  <si>
    <t>Светильник отдельно устанавливаемый на штырях с количеством ламп в светильнике 1
(100 шт.)</t>
  </si>
  <si>
    <t>ТЕРм08-03-594-01</t>
  </si>
  <si>
    <t>2,15
2,15</t>
  </si>
  <si>
    <t>Коробка универсальная УК-2П
(1 шт.)</t>
  </si>
  <si>
    <r>
      <t>ТЕРм10-08-019-01</t>
    </r>
    <r>
      <rPr>
        <i/>
        <sz val="9"/>
        <rFont val="Arial"/>
        <family val="2"/>
        <charset val="204"/>
      </rPr>
      <t xml:space="preserve">
прим.</t>
    </r>
  </si>
  <si>
    <t>4
4</t>
  </si>
  <si>
    <t>Громкоговоритель
(1 шт.)</t>
  </si>
  <si>
    <r>
      <t>3</t>
    </r>
    <r>
      <rPr>
        <i/>
        <sz val="7"/>
        <rFont val="Arial"/>
        <family val="2"/>
        <charset val="204"/>
      </rPr>
      <t xml:space="preserve">
0,001*3000</t>
    </r>
  </si>
  <si>
    <t>Демонтаж провода связи в проложенных трубах
(100 м)</t>
  </si>
  <si>
    <r>
      <t>ТЕРм08-02-412-01</t>
    </r>
    <r>
      <rPr>
        <i/>
        <sz val="9"/>
        <rFont val="Arial"/>
        <family val="2"/>
        <charset val="204"/>
      </rPr>
      <t xml:space="preserve">
прим.</t>
    </r>
  </si>
  <si>
    <t>68
8</t>
  </si>
  <si>
    <t>164,2
18,11</t>
  </si>
  <si>
    <t>216,79
52,59</t>
  </si>
  <si>
    <r>
      <t>0,415</t>
    </r>
    <r>
      <rPr>
        <i/>
        <sz val="7"/>
        <rFont val="Arial"/>
        <family val="2"/>
        <charset val="204"/>
      </rPr>
      <t xml:space="preserve">
0,001*(15+50+350)</t>
    </r>
  </si>
  <si>
    <r>
      <t>ТЕРм08-02-148-01</t>
    </r>
    <r>
      <rPr>
        <i/>
        <sz val="9"/>
        <rFont val="Arial"/>
        <family val="2"/>
        <charset val="204"/>
      </rPr>
      <t xml:space="preserve">
прим.</t>
    </r>
  </si>
  <si>
    <t>15,38
15,27</t>
  </si>
  <si>
    <t>Передатчик радиосигнала
(1 шт.)</t>
  </si>
  <si>
    <r>
      <t>ТЕРм10-08-003-04</t>
    </r>
    <r>
      <rPr>
        <i/>
        <sz val="9"/>
        <rFont val="Arial"/>
        <family val="2"/>
        <charset val="204"/>
      </rPr>
      <t xml:space="preserve">
прим.</t>
    </r>
  </si>
  <si>
    <t>Коробка ответвительная на стене
(1 шт.)</t>
  </si>
  <si>
    <t>16,32
16,21</t>
  </si>
  <si>
    <t>Блок питания и контроля
(1 шт.)</t>
  </si>
  <si>
    <t>ТЕРм10-08-003-03</t>
  </si>
  <si>
    <t>Извещатель пожарный ручной
(1 шт.)</t>
  </si>
  <si>
    <t>8,92
8,76</t>
  </si>
  <si>
    <t>Извещатель ПС автоматический тепловой, дымовой, световой во взрывозащищенном исполнении
(1 шт.)</t>
  </si>
  <si>
    <t>32,07
31,93</t>
  </si>
  <si>
    <t>Приборы ПС приемно-контрольные, пусковые, концентратор блок базовый на 10 лучей
(1 шт.)</t>
  </si>
  <si>
    <r>
      <t>ТЕРм10-08-001-01</t>
    </r>
    <r>
      <rPr>
        <i/>
        <sz val="9"/>
        <rFont val="Arial"/>
        <family val="2"/>
        <charset val="204"/>
      </rPr>
      <t xml:space="preserve">
прим.</t>
    </r>
  </si>
  <si>
    <t xml:space="preserve">                                       Раздел 3. Демонтаж существующей пожарной сигнализации (по проекту инв. №20794-99-СС) с Кдем=0,3</t>
  </si>
  <si>
    <t>Кабельный канал металлический оцинкованный ККМО 15х15, длиной 2м  Цена: 50,00:1,18:5,59*1,03*1,02
(шт.)</t>
  </si>
  <si>
    <r>
      <t>г. Москва, "Электродел"</t>
    </r>
    <r>
      <rPr>
        <i/>
        <sz val="9"/>
        <rFont val="Arial"/>
        <family val="2"/>
        <charset val="204"/>
      </rPr>
      <t xml:space="preserve">
III кв. 2013 г.</t>
    </r>
  </si>
  <si>
    <t>Коробка монтажная огнестойкая КМ-О(4к)  Цена: 325,0:1,18:5,59*1,03*1,02
(шт.)</t>
  </si>
  <si>
    <r>
      <t>г. Санкт-Петербург, "ЭТМ"</t>
    </r>
    <r>
      <rPr>
        <i/>
        <sz val="9"/>
        <rFont val="Arial"/>
        <family val="2"/>
        <charset val="204"/>
      </rPr>
      <t xml:space="preserve">
III кв. 2013 г.</t>
    </r>
  </si>
  <si>
    <r>
      <t>1,6</t>
    </r>
    <r>
      <rPr>
        <i/>
        <sz val="7"/>
        <rFont val="Arial"/>
        <family val="2"/>
        <charset val="204"/>
      </rPr>
      <t xml:space="preserve">
0,001*1600</t>
    </r>
  </si>
  <si>
    <t>Кабель симметричный огнестойкий КПСЭнг-FRHF 1х2х1,5 Цена: 82777,0:1,18:5,59*1,03*1,02
(1000 м)</t>
  </si>
  <si>
    <t>Оповещатель звуковой ПКИ-РС-1 "Говорун" Цена: 344,5:1,18:5,59*1,03*1,02
(шт.)</t>
  </si>
  <si>
    <t>Оповещатель пожарный световой "Люкс-12 Д" "Выход", Цена: 302,0:1,18:5,59*1,03*1,02
(шт.)</t>
  </si>
  <si>
    <r>
      <t>г. Королев, "Болид"</t>
    </r>
    <r>
      <rPr>
        <i/>
        <sz val="9"/>
        <rFont val="Arial"/>
        <family val="2"/>
        <charset val="204"/>
      </rPr>
      <t xml:space="preserve">
III кв. 2013 г.</t>
    </r>
  </si>
  <si>
    <t>Оповещатель пожарный световой "Люкс-12" "Выход" Цена: 110,0:1,18:5,59*1,03*1,02
(шт.)</t>
  </si>
  <si>
    <t xml:space="preserve">                                       Оповещение о пожаре</t>
  </si>
  <si>
    <t>Трубы стальные электросварные прямошовные со снятой фаской из стали марок БСт2кп-БСт4кп и БСт2пс-БСт4пс наружный диаметр 51 мм
(м)</t>
  </si>
  <si>
    <r>
      <t>ТСЦ-103-0137</t>
    </r>
    <r>
      <rPr>
        <i/>
        <sz val="9"/>
        <rFont val="Arial"/>
        <family val="2"/>
        <charset val="204"/>
      </rPr>
      <t xml:space="preserve">
прим.</t>
    </r>
  </si>
  <si>
    <r>
      <t>0,01</t>
    </r>
    <r>
      <rPr>
        <i/>
        <sz val="7"/>
        <rFont val="Arial"/>
        <family val="2"/>
        <charset val="204"/>
      </rPr>
      <t xml:space="preserve">
0,001*10</t>
    </r>
  </si>
  <si>
    <t>Кабель огнестойкий КСРЭВнг-FRLS 4x0,64 Цена: 17065,0:1,18:5,59*1,03*1,02
(1000 м)</t>
  </si>
  <si>
    <r>
      <t>г. Москва, "Спецкабель"</t>
    </r>
    <r>
      <rPr>
        <i/>
        <sz val="9"/>
        <rFont val="Arial"/>
        <family val="2"/>
        <charset val="204"/>
      </rPr>
      <t xml:space="preserve">
III кв. 2013 г.</t>
    </r>
  </si>
  <si>
    <t>Кабель радиочастотный РК 50-11-11 Цена: 99,43:1,18:5,59*1,03*1,02
(м)</t>
  </si>
  <si>
    <r>
      <t>0,02</t>
    </r>
    <r>
      <rPr>
        <i/>
        <sz val="7"/>
        <rFont val="Arial"/>
        <family val="2"/>
        <charset val="204"/>
      </rPr>
      <t xml:space="preserve">
0,001*20</t>
    </r>
  </si>
  <si>
    <r>
      <t>0,05</t>
    </r>
    <r>
      <rPr>
        <i/>
        <sz val="7"/>
        <rFont val="Arial"/>
        <family val="2"/>
        <charset val="204"/>
      </rPr>
      <t xml:space="preserve">
0,001*50</t>
    </r>
  </si>
  <si>
    <t>Кабель ВВГнг-FRLS 2х1,5 Цена: 63802,60:1,18:5,59*1,03*1,02
(1000 м)</t>
  </si>
  <si>
    <t>Кабель сигнальный UT 105нг FRLS FE 180 Цена: 17,5:1,18:5,59*1,03*1,02
(м)</t>
  </si>
  <si>
    <t>Коробка универсальная марки УК-П
(шт.)</t>
  </si>
  <si>
    <t>ТСЦ-503-0453</t>
  </si>
  <si>
    <t>Извещатель пожарный тепловой ИП 103-5/2 Цена: 2734,0:1,18:5,59*1,03*1,02
(шт.)</t>
  </si>
  <si>
    <t>Извещатель пожарный ручной А16-ИПР Цена: 345:1,18:5,59*1,03*1,02
(шт.)</t>
  </si>
  <si>
    <r>
      <t>г. Обнинск з-д "Сигнал"</t>
    </r>
    <r>
      <rPr>
        <i/>
        <sz val="9"/>
        <rFont val="Arial"/>
        <family val="2"/>
        <charset val="204"/>
      </rPr>
      <t xml:space="preserve">
III кв. 2013 г.</t>
    </r>
  </si>
  <si>
    <t>Извещатель пожарный тепловой ИМ 101-50 А1R Цена: 303:1,18:5,59*1,03*1,02
(шт.)</t>
  </si>
  <si>
    <r>
      <t>г. Москва "Юнитест"</t>
    </r>
    <r>
      <rPr>
        <i/>
        <sz val="9"/>
        <rFont val="Arial"/>
        <family val="2"/>
        <charset val="204"/>
      </rPr>
      <t xml:space="preserve">
III кв. 2013 г.</t>
    </r>
  </si>
  <si>
    <t>56863
10476</t>
  </si>
  <si>
    <t>11158
2965</t>
  </si>
  <si>
    <t>796,97
211,76</t>
  </si>
  <si>
    <t>1870,64
519,82</t>
  </si>
  <si>
    <r>
      <t>14</t>
    </r>
    <r>
      <rPr>
        <i/>
        <sz val="7"/>
        <rFont val="Arial"/>
        <family val="2"/>
        <charset val="204"/>
      </rPr>
      <t xml:space="preserve">
0,01*1400</t>
    </r>
  </si>
  <si>
    <t>Кабельный канал металлический по стенам и потолкам, длина 2 м
(100 м)</t>
  </si>
  <si>
    <t>ТЕРм08-02-396-05</t>
  </si>
  <si>
    <t>7,62
7,18</t>
  </si>
  <si>
    <t>Коробка ответвительная на стене (КМ-О)
(1 шт.)</t>
  </si>
  <si>
    <t>ТЕРм10-08-019-01</t>
  </si>
  <si>
    <t>8757
966</t>
  </si>
  <si>
    <r>
      <t>16</t>
    </r>
    <r>
      <rPr>
        <i/>
        <sz val="7"/>
        <rFont val="Arial"/>
        <family val="2"/>
        <charset val="204"/>
      </rPr>
      <t xml:space="preserve">
0,01*1600</t>
    </r>
  </si>
  <si>
    <t>Оповещатель звуковой ("Говорун")
(1 шт.)</t>
  </si>
  <si>
    <t>199
13</t>
  </si>
  <si>
    <t>11,72
0,76</t>
  </si>
  <si>
    <t>30,5
15,97</t>
  </si>
  <si>
    <r>
      <t>17</t>
    </r>
    <r>
      <rPr>
        <i/>
        <sz val="7"/>
        <rFont val="Arial"/>
        <family val="2"/>
        <charset val="204"/>
      </rPr>
      <t xml:space="preserve">
9+8</t>
    </r>
  </si>
  <si>
    <t>Аппарат (кнопка, ключ управления, замок электромагнитной блокировки, звуковой сигнал, сигнальная лампа) управления и сигнализации, количество подключаемых концов до 2 ( "Люкс" "Выход")
(1 шт.)</t>
  </si>
  <si>
    <t>ТЕРм08-01-081-01</t>
  </si>
  <si>
    <r>
      <t>0,0013</t>
    </r>
    <r>
      <rPr>
        <i/>
        <sz val="7"/>
        <rFont val="Arial"/>
        <family val="2"/>
        <charset val="204"/>
      </rPr>
      <t xml:space="preserve">
0,001*1,30*1</t>
    </r>
  </si>
  <si>
    <t>Металлические конструкции (кронштейн для мачты 0,35 м)
(1 т)</t>
  </si>
  <si>
    <t>15939
4235</t>
  </si>
  <si>
    <r>
      <t>20</t>
    </r>
    <r>
      <rPr>
        <i/>
        <sz val="7"/>
        <rFont val="Arial"/>
        <family val="2"/>
        <charset val="204"/>
      </rPr>
      <t xml:space="preserve">
0,01*2000</t>
    </r>
  </si>
  <si>
    <r>
      <t>ТЕРм08-02-396-05</t>
    </r>
    <r>
      <rPr>
        <i/>
        <sz val="9"/>
        <rFont val="Arial"/>
        <family val="2"/>
        <charset val="204"/>
      </rPr>
      <t xml:space="preserve">
прим.</t>
    </r>
  </si>
  <si>
    <t>164
57</t>
  </si>
  <si>
    <t>1643,41
571,98</t>
  </si>
  <si>
    <t>3898,16
933,2</t>
  </si>
  <si>
    <t>Труба стальная по установленным конструкциям, по стенам с креплением скобами, диаметр до 80 мм
(100 м)</t>
  </si>
  <si>
    <t>ТЕРм08-02-407-04</t>
  </si>
  <si>
    <t>20306
2240</t>
  </si>
  <si>
    <r>
      <t>37,1</t>
    </r>
    <r>
      <rPr>
        <i/>
        <sz val="7"/>
        <rFont val="Arial"/>
        <family val="2"/>
        <charset val="204"/>
      </rPr>
      <t xml:space="preserve">
0,01*(3600+50+20+30+10)</t>
    </r>
  </si>
  <si>
    <t>95,37
86,77</t>
  </si>
  <si>
    <t>Приборы приемно-контрольные объектовые на 2 луча
(1 шт.)</t>
  </si>
  <si>
    <r>
      <t>ТЕРм10-08-001-09</t>
    </r>
    <r>
      <rPr>
        <i/>
        <sz val="9"/>
        <rFont val="Arial"/>
        <family val="2"/>
        <charset val="204"/>
      </rPr>
      <t xml:space="preserve">
прим.</t>
    </r>
  </si>
  <si>
    <t>Метка адресная пожарная А16-ТК Цена:260,55:1,18:3,94*1,03*1,012
(шт.)</t>
  </si>
  <si>
    <t>62,22
54,02</t>
  </si>
  <si>
    <t>Аккумуляторная батарея, емк. 7 Ач Цена: 400:1,18:3,94*1,03*1,012
(шт.)</t>
  </si>
  <si>
    <t>Блок резервного питания БРП12/3 Цена: 1497,0:1,18:3,94*1,03*1,012
(шт.)</t>
  </si>
  <si>
    <t>Извещатель пожарный ручной  (А16-ИПР)
(1 шт.)</t>
  </si>
  <si>
    <r>
      <t>573</t>
    </r>
    <r>
      <rPr>
        <i/>
        <sz val="7"/>
        <rFont val="Arial"/>
        <family val="2"/>
        <charset val="204"/>
      </rPr>
      <t xml:space="preserve">
5+568</t>
    </r>
  </si>
  <si>
    <t>Извещатель ПС автоматический тепловой, дымовой, световой во взрывозащищенном исполнении (ИП 101-50А1R, ИП 103-5/2)
(1 шт.)</t>
  </si>
  <si>
    <r>
      <t>6</t>
    </r>
    <r>
      <rPr>
        <i/>
        <sz val="7"/>
        <rFont val="Arial"/>
        <family val="2"/>
        <charset val="204"/>
      </rPr>
      <t xml:space="preserve">
4+2</t>
    </r>
  </si>
  <si>
    <t>Модуль адресный управляющий А16-УОП-В Цена:422,0:1,18:3,94*1,03*1,012
(шт.)</t>
  </si>
  <si>
    <r>
      <t>г. Москва, "Юнитест"</t>
    </r>
    <r>
      <rPr>
        <i/>
        <sz val="9"/>
        <rFont val="Arial"/>
        <family val="2"/>
        <charset val="204"/>
      </rPr>
      <t xml:space="preserve">
III кв. 2013 г.</t>
    </r>
  </si>
  <si>
    <t>Модуль адресный управляющий А16-УОП Цена:422,0:1,18:3,94*1,03*1,012
(шт.)</t>
  </si>
  <si>
    <t>121,95
106,45</t>
  </si>
  <si>
    <t>ТЕРм10-08-001-01</t>
  </si>
  <si>
    <t>Прибор ППКОПУ "Минитроник А32М" Цена:3900,0:1,18:3,94*1,03*1,012
(шт.)</t>
  </si>
  <si>
    <t>151,45
113,1</t>
  </si>
  <si>
    <t>Антенна направленная; аппаратура настенная
(1 шт.)</t>
  </si>
  <si>
    <t>ТЕРм10-04-100-09</t>
  </si>
  <si>
    <t>Антенна АН7-433, направленная усилением +7dBd Цена: 1470,0:1,18:3,94*1,03*1,012
(шт.)</t>
  </si>
  <si>
    <r>
      <t>г. Москва, "Альтоника"</t>
    </r>
    <r>
      <rPr>
        <i/>
        <sz val="9"/>
        <rFont val="Arial"/>
        <family val="2"/>
        <charset val="204"/>
      </rPr>
      <t xml:space="preserve">
III кв. 2013 г.</t>
    </r>
  </si>
  <si>
    <t>45,14
37,04</t>
  </si>
  <si>
    <t>Прибор ОПС на 4 луча
(1 шт.)</t>
  </si>
  <si>
    <t>ТЕРм10-08-001-08</t>
  </si>
  <si>
    <t>Объектовый прибор со встроенным передатчиком "Риф Стринг RS-202 ТD-RR" Цена: 4170:1,18:3,94*1,03*1,012
(компл.)</t>
  </si>
  <si>
    <t xml:space="preserve">                                       Учтены транспортные (3%), заготовительно-складские расходы (1,2%) и расходы на оборудование (2%)</t>
  </si>
  <si>
    <t>Составлена в ценах по состоянию на 01.01.2000 г. (редакция 2009 г.)</t>
  </si>
  <si>
    <t>_______________________________________________________________________________________________631,47</t>
  </si>
  <si>
    <t>_______________________________________________________________________________________________4225,82</t>
  </si>
  <si>
    <t>___________________________74,270</t>
  </si>
  <si>
    <t>_______________________________________________________________________________________________10,304</t>
  </si>
  <si>
    <t>_______________________________________________________________________________________________578,240</t>
  </si>
  <si>
    <t>___________________________588,544</t>
  </si>
  <si>
    <t>Основание: р.ч. 0503.000.0000 - ПС, инв. № 313-776, 313-775</t>
  </si>
  <si>
    <t>Пожарную сигнализацию и оповещение о пожаре,   Общежитие "Дружба"</t>
  </si>
  <si>
    <r>
      <t xml:space="preserve">ЛОКАЛЬНЫЙ СМЕТНЫЙ РАСЧЕТ № </t>
    </r>
    <r>
      <rPr>
        <sz val="12"/>
        <rFont val="Arial"/>
        <family val="2"/>
        <charset val="204"/>
      </rPr>
      <t>313-2099/19-4-475</t>
    </r>
  </si>
  <si>
    <t>г.Леской ФГУП Комбинат Электрохимприбор</t>
  </si>
  <si>
    <r>
      <t>0,1</t>
    </r>
    <r>
      <rPr>
        <i/>
        <sz val="7"/>
        <rFont val="Arial"/>
        <family val="2"/>
        <charset val="204"/>
      </rPr>
      <t xml:space="preserve">
0,001*100</t>
    </r>
  </si>
  <si>
    <t>35
2</t>
  </si>
  <si>
    <r>
      <t>0,2</t>
    </r>
    <r>
      <rPr>
        <i/>
        <sz val="7"/>
        <rFont val="Arial"/>
        <family val="2"/>
        <charset val="204"/>
      </rPr>
      <t xml:space="preserve">
0,01*20</t>
    </r>
  </si>
  <si>
    <r>
      <t>ТЕРм08-02-407-06</t>
    </r>
    <r>
      <rPr>
        <i/>
        <sz val="9"/>
        <rFont val="Arial"/>
        <family val="2"/>
        <charset val="204"/>
      </rPr>
      <t xml:space="preserve">
прим.</t>
    </r>
  </si>
  <si>
    <t>Автомат одно-, двух-, трехполюсный, устанавливаемый на конструкции на стене или колонне, на ток до 100 А
(1 шт.)</t>
  </si>
  <si>
    <t>ТЕРм08-03-526-02</t>
  </si>
  <si>
    <t xml:space="preserve">      Итого Поз. 21-32</t>
  </si>
  <si>
    <t xml:space="preserve">        Итого Поз. 1, 3, 5-6, 11, 13</t>
  </si>
  <si>
    <t xml:space="preserve">        Сметная прибыль 65% ФОТ (от 837)</t>
  </si>
  <si>
    <t xml:space="preserve">        Накладные расходы 95% ФОТ (от 837)</t>
  </si>
  <si>
    <t>1266
252</t>
  </si>
  <si>
    <t xml:space="preserve">        Итого Поз. 15-17, 19-20</t>
  </si>
  <si>
    <t xml:space="preserve">        Сметная прибыль 65% ФОТ (от 27)</t>
  </si>
  <si>
    <t xml:space="preserve">        Накладные расходы 100% ФОТ (от 27)</t>
  </si>
  <si>
    <t xml:space="preserve">        Итого Поз. 12</t>
  </si>
  <si>
    <t xml:space="preserve">      Прокладка и монтаж сетей связи:</t>
  </si>
  <si>
    <t xml:space="preserve">        Сметная прибыль 65% ФОТ (от 167)</t>
  </si>
  <si>
    <t xml:space="preserve">        Накладные расходы 92% ФОТ (от 167)</t>
  </si>
  <si>
    <t xml:space="preserve">        Итого Поз. 4, 8-9</t>
  </si>
  <si>
    <t xml:space="preserve">        Сметная прибыль 60% ФОТ (от 269)</t>
  </si>
  <si>
    <t xml:space="preserve">        Накладные расходы 80% ФОТ (от 269)</t>
  </si>
  <si>
    <t xml:space="preserve">        Итого Поз. 2, 7, 10, 14, 18</t>
  </si>
  <si>
    <t xml:space="preserve">   65% ФОТ (от 1031)  (Поз. 4, 8-9, 12, 15-17, 19-20)</t>
  </si>
  <si>
    <t xml:space="preserve">   60% ФОТ (от 269)  (Поз. 2, 7, 10, 14, 18)</t>
  </si>
  <si>
    <t xml:space="preserve">   100% ФОТ (от 27)  (Поз. 12)</t>
  </si>
  <si>
    <t xml:space="preserve">   95% ФОТ (от 837)  (Поз. 15-17, 19-20)</t>
  </si>
  <si>
    <t xml:space="preserve">   92% ФОТ (от 167)  (Поз. 4, 8-9)</t>
  </si>
  <si>
    <t xml:space="preserve">   80% ФОТ (от 269)  (Поз. 2, 7, 10, 14, 18)</t>
  </si>
  <si>
    <t>1272
252</t>
  </si>
  <si>
    <t>Итого по разделу 2 Материалы, не учтенные ценником</t>
  </si>
  <si>
    <t>Кабельный канал металлический оцинкованный ККМО 15х15, длиной 2м  Цена: 50,00/1,18/5,53*1,03*1,02
(шт.)</t>
  </si>
  <si>
    <r>
      <t>г. Санкт-Петербург, "Гефест"</t>
    </r>
    <r>
      <rPr>
        <i/>
        <sz val="9"/>
        <rFont val="Arial"/>
        <family val="2"/>
        <charset val="204"/>
      </rPr>
      <t xml:space="preserve">
III кв. 2013 г.</t>
    </r>
  </si>
  <si>
    <t>Коробка монтажная огнестойкая КМ-О(4к)  Цена: 150,00/1,18/5,12*1,03*1,02
(шт.)</t>
  </si>
  <si>
    <t>Трубы стальные электросварные прямошовные со снятой фаской из стали марок БСт2кп-БСт4кп и БСт2пс-БСт4пс наружный диаметр 15 мм
(м)</t>
  </si>
  <si>
    <r>
      <t>ТСЦ-103-0128</t>
    </r>
    <r>
      <rPr>
        <i/>
        <sz val="9"/>
        <rFont val="Arial"/>
        <family val="2"/>
        <charset val="204"/>
      </rPr>
      <t xml:space="preserve">
прим.</t>
    </r>
  </si>
  <si>
    <t>Кабель КПСЭнг-FRHF 1х2х1,5 Цена: 101,60/1,18/5,12*1,03*1,02
(м)</t>
  </si>
  <si>
    <t>Кабель радиочастотный РК 50-11-11 Цена: 99,43/1,18/5,12*1,03*1,02
(м)</t>
  </si>
  <si>
    <t>Кабель ВВГнг-FRLS 3х1,5 Цена: 78340,20/1,18/5,12*1,03*1,02
(1000 м)</t>
  </si>
  <si>
    <t>Кабель ВВГнг-FRLS 2х1,5 Цена: 63802,60/1,18/5,12*1,03*1,02
(1000 м)</t>
  </si>
  <si>
    <t>Кабель огнестойкий КСРЭВнг-FRLS 1x2x0,5 Цена: 19,80/1,18/5,12*1,03*1,02
(м)</t>
  </si>
  <si>
    <r>
      <t>г. Челябинск, "Propartner"</t>
    </r>
    <r>
      <rPr>
        <i/>
        <sz val="9"/>
        <rFont val="Arial"/>
        <family val="2"/>
        <charset val="204"/>
      </rPr>
      <t xml:space="preserve">
III кв. 2013 г.</t>
    </r>
  </si>
  <si>
    <t>Извещатель пожарный дымовой "ИП 212-3СМ" Цена: 226,00/1,18/5,12*1,03*1,02
(шт.)</t>
  </si>
  <si>
    <t>Извещатель пожарный ручной "ИПР-55" Цена: 162,50/1,18/5,59*1,03*1,02
(шт.)</t>
  </si>
  <si>
    <r>
      <t>г. Москва, "Арсенал безопасности"</t>
    </r>
    <r>
      <rPr>
        <i/>
        <sz val="9"/>
        <rFont val="Arial"/>
        <family val="2"/>
        <charset val="204"/>
      </rPr>
      <t xml:space="preserve">
III кв. 2013 г.</t>
    </r>
  </si>
  <si>
    <t>Оповещатель комбинированный "Маяк-12-К" Цена: 416,91/1,18/5,59*1,03*1,02
(шт.)</t>
  </si>
  <si>
    <t>Итого по разделу 1 Монтажные работы и оборудование</t>
  </si>
  <si>
    <t>398
106</t>
  </si>
  <si>
    <r>
      <t>0,5</t>
    </r>
    <r>
      <rPr>
        <i/>
        <sz val="7"/>
        <rFont val="Arial"/>
        <family val="2"/>
        <charset val="204"/>
      </rPr>
      <t xml:space="preserve">
0,01*2*25</t>
    </r>
  </si>
  <si>
    <t>46
17</t>
  </si>
  <si>
    <t>657
72</t>
  </si>
  <si>
    <r>
      <t>1,2</t>
    </r>
    <r>
      <rPr>
        <i/>
        <sz val="7"/>
        <rFont val="Arial"/>
        <family val="2"/>
        <charset val="204"/>
      </rPr>
      <t xml:space="preserve">
0,01*(70+10+10+20+10)</t>
    </r>
  </si>
  <si>
    <t>9,05
4,95</t>
  </si>
  <si>
    <t>Конструкция для установки шкафа (кронштейн)
(1 шт.)</t>
  </si>
  <si>
    <r>
      <t>ТЕРм10-08-002-06</t>
    </r>
    <r>
      <rPr>
        <i/>
        <sz val="9"/>
        <rFont val="Arial"/>
        <family val="2"/>
        <charset val="204"/>
      </rPr>
      <t xml:space="preserve">
прим.</t>
    </r>
  </si>
  <si>
    <t>Кронштейн настенного крепления R5A50 Цена: 282,98/1,18/3,94*1,03*1,012
(компл.)</t>
  </si>
  <si>
    <r>
      <t>г. Москва, "СветЭлектро"</t>
    </r>
    <r>
      <rPr>
        <i/>
        <sz val="9"/>
        <rFont val="Arial"/>
        <family val="2"/>
        <charset val="204"/>
      </rPr>
      <t xml:space="preserve">
III кв. 2013 г.</t>
    </r>
  </si>
  <si>
    <t>123,01
27,47</t>
  </si>
  <si>
    <t>Шкаф  настенный, размер до 640х840 мм
(1 шт.)</t>
  </si>
  <si>
    <t>ТЕРм10-06-037-05</t>
  </si>
  <si>
    <t>Настенный шкаф R5CEX0442 c прозрачной дверью, 400х400х200 мм в комплекте с ручкой с замком R5CE205 Цена: (3146,82+251,20)/1,18/3,94*1,03*1,012
(компл.)</t>
  </si>
  <si>
    <t>29,37
23,75</t>
  </si>
  <si>
    <t>Извещатель ПС автоматический дымовой, фотоэлектрический, радиоизотопный, световой в нормальном исполнении                (ИП 212-3СМ)
(1 шт.)</t>
  </si>
  <si>
    <t>ТЕРм10-08-002-02</t>
  </si>
  <si>
    <t>Извещатель пожарный ручной  (ИПР-55)
(1 шт.)</t>
  </si>
  <si>
    <t>Оповещатель комбинированный "Маяк"
(1 шт.)</t>
  </si>
  <si>
    <r>
      <t>ТЕРм10-04-066-05</t>
    </r>
    <r>
      <rPr>
        <i/>
        <sz val="9"/>
        <rFont val="Arial"/>
        <family val="2"/>
        <charset val="204"/>
      </rPr>
      <t xml:space="preserve">
прим.</t>
    </r>
  </si>
  <si>
    <t>Аккумуляторная батарея U= 12В, I=4,5 A, емк.12  Ач Цена: 988,00/1,18/3,94*1,03*1,012
(шт.)</t>
  </si>
  <si>
    <r>
      <t>г. Челябинск, "Электромир"</t>
    </r>
    <r>
      <rPr>
        <i/>
        <sz val="9"/>
        <rFont val="Arial"/>
        <family val="2"/>
        <charset val="204"/>
      </rPr>
      <t xml:space="preserve">
III кв. 2013 г., прим.</t>
    </r>
  </si>
  <si>
    <t>Резервированный источник питания "Скат-1200Д исп.2" 3390,00/1,18/3,94*1,03*1,012
(шт.)</t>
  </si>
  <si>
    <r>
      <t>г. Челябинск, "Холдинговый центр системы безопасности"</t>
    </r>
    <r>
      <rPr>
        <i/>
        <sz val="9"/>
        <rFont val="Arial"/>
        <family val="2"/>
        <charset val="204"/>
      </rPr>
      <t xml:space="preserve">
III кв. 2013 г.</t>
    </r>
  </si>
  <si>
    <t>Антенна АН7-433, направленная усилением +7dBd Цена: 2275,00/1,18/3,93*1,03*1,012
(шт.)</t>
  </si>
  <si>
    <t>Объектовый прибор со встроенным передатчиком "Риф Стринг RS-202 ТР 8" Цена: 9919,00/1,18/3,94*1,03*1,012
(компл.)</t>
  </si>
  <si>
    <t xml:space="preserve">                                       Учтены транспортные (3%), заготовительно-складские расходы (1,2%) на оборудование и (2%) на материалы </t>
  </si>
  <si>
    <t xml:space="preserve">                                       К= 5,12 - индекс перехода к стоимости материалов от цен 3 кв. 2013 г. к ценам на 01.01.2000 г. 
                                      (письмо Минрегиона № 13478-СД/10 от 29.07.2013 г. прил. 1)</t>
  </si>
  <si>
    <t xml:space="preserve">                                       К = 3,93 - индекс перехода сметной стоимости на оборудование от цен 3 кв. 2013 г. к  ценам на 01.01.2000 г. 
                                      (письмо Минрегиона № 13478-СД/10 от 29.07.2013 г. прил. 5)</t>
  </si>
  <si>
    <t xml:space="preserve">Составлен(а) в ценах по состоянию на 01.01.2000 г. </t>
  </si>
  <si>
    <t>_______________________________________________________________________________________________14,97</t>
  </si>
  <si>
    <t>_______________________________________________________________________________________________74,72</t>
  </si>
  <si>
    <t>___________________________1,300</t>
  </si>
  <si>
    <t>_______________________________________________________________________________________________4,553</t>
  </si>
  <si>
    <t>_______________________________________________________________________________________________7,139</t>
  </si>
  <si>
    <t>___________________________11,692</t>
  </si>
  <si>
    <t>Основание: р.ч. 0503.014.0058 - ПС, инв. № 313-704, 313-703</t>
  </si>
  <si>
    <t>Пожарную сигнализацию и оповещение о пожаре, Здание 58.  Площадка 14. Монтаж АПС и СОУЭ в зданиях комбината</t>
  </si>
  <si>
    <r>
      <t xml:space="preserve">ЛОКАЛЬНЫЙ СМЕТНЫЙ РАСЧЕТ № </t>
    </r>
    <r>
      <rPr>
        <sz val="12"/>
        <rFont val="Arial"/>
        <family val="2"/>
        <charset val="204"/>
      </rPr>
      <t>313-2227 / 19-4-216</t>
    </r>
  </si>
  <si>
    <t>г. Лесной. Свердловская область. ФГУП "Комбинат "Электрохимприбор"</t>
  </si>
  <si>
    <t xml:space="preserve">      Итого Поз. 26-44</t>
  </si>
  <si>
    <t xml:space="preserve">        Итого Поз. 1, 3, 5-6, 9, 12</t>
  </si>
  <si>
    <t xml:space="preserve">        Сметная прибыль 65% ФОТ (от 2 976)</t>
  </si>
  <si>
    <t xml:space="preserve">        Накладные расходы 95% ФОТ (от 2 976)</t>
  </si>
  <si>
    <t>4203
833</t>
  </si>
  <si>
    <t xml:space="preserve">        Итого Поз. 15, 17-21, 23, 25</t>
  </si>
  <si>
    <t xml:space="preserve">        Сметная прибыль 65% ФОТ (от 286)</t>
  </si>
  <si>
    <t xml:space="preserve">        Накладные расходы 92% ФОТ (от 286)</t>
  </si>
  <si>
    <t xml:space="preserve">        Итого Поз. 4, 8, 11, 22</t>
  </si>
  <si>
    <t xml:space="preserve">        Сметная прибыль 60% ФОТ (от 1 654)</t>
  </si>
  <si>
    <t xml:space="preserve">        Накладные расходы 80% ФОТ (от 1 654)</t>
  </si>
  <si>
    <t xml:space="preserve">        Итого Поз. 2, 7, 10, 13-14, 16, 24</t>
  </si>
  <si>
    <t xml:space="preserve">   65% ФОТ (от 3262)  (Поз. 4, 8, 11, 22, 15, 17-21, 23, 25)</t>
  </si>
  <si>
    <t xml:space="preserve">   60% ФОТ (от 1654)  (Поз. 2, 7, 10, 13-14, 16, 24)</t>
  </si>
  <si>
    <t xml:space="preserve">   95% ФОТ (от 2976)  (Поз. 15, 17-21, 23, 25)</t>
  </si>
  <si>
    <t xml:space="preserve">   92% ФОТ (от 286)  (Поз. 4, 8, 11, 22)</t>
  </si>
  <si>
    <t xml:space="preserve">   80% ФОТ (от 1654)  (Поз. 2, 7, 10, 13-14, 16, 24)</t>
  </si>
  <si>
    <t>4223
833</t>
  </si>
  <si>
    <t>Кабельный канал металлический оцинкованный ККМО 15х15, длиной 2м  Цена: 50,00/1,18/5,59*1,03*1,02
(шт.)</t>
  </si>
  <si>
    <t>Коробка монтажная огнестойкая КМ-О(4к)  Цена: 150,00/1,18/5,59*1,03*1,02
(шт.)</t>
  </si>
  <si>
    <r>
      <t>0,12</t>
    </r>
    <r>
      <rPr>
        <i/>
        <sz val="7"/>
        <rFont val="Arial"/>
        <family val="2"/>
        <charset val="204"/>
      </rPr>
      <t xml:space="preserve">
0,001*120</t>
    </r>
  </si>
  <si>
    <t>Кабель КПСЭнг-FRHF 1х2х1,5 
Цена: 82777,00/1,18/5,59*1,03*1,02
(1000 м)</t>
  </si>
  <si>
    <t>Оповещатель комбинированный "Маяк-12-3М" 
Цена: 416,91/1,18/5,59*1,03*1,02
(шт.)</t>
  </si>
  <si>
    <t>Оповещатель пожарный световой "Люкс-12" "Выход", U=12В 
Цена: 184,00/1,18/5,59*1,03*1,02
(шт.)</t>
  </si>
  <si>
    <t>Пластиковая лента для уплотнения стыка со стеной, длиной 5 м, код 30418 
Цена: 1116,06/1,18/5,59*1,03*1,02
(шт.)</t>
  </si>
  <si>
    <r>
      <t>г. Екатеринбург, "Legrand"</t>
    </r>
    <r>
      <rPr>
        <i/>
        <sz val="9"/>
        <rFont val="Arial"/>
        <family val="2"/>
        <charset val="204"/>
      </rPr>
      <t xml:space="preserve">
III кв. 2013 г.</t>
    </r>
  </si>
  <si>
    <t>Заглушка, код 31203 
Цена: 24,95/1,18/5,59*1,03*1,02
(шт.)</t>
  </si>
  <si>
    <t>Накладка на стык, код 33646 
Цена: 19,00/1,18/5,59*1,03*1,02
(шт.)</t>
  </si>
  <si>
    <t>Мини-плинтус 32х12,5 мм, L=2,10 м  DLPlus, код 30014 
Цена: 82,32/1,18/5,59*1,03*1,02
(шт.)</t>
  </si>
  <si>
    <t>Кабель радиочастотный РК 50-11-11 
Цена: 99,43/1,18/5,59*1,03*1,02
(м)</t>
  </si>
  <si>
    <t>Кабель ВВГнг-FRLS 3х1,5 
Цена: 78340,20/1,18/5,59*1,03*1,02
(1000 м)</t>
  </si>
  <si>
    <t>Кабель ВВГнг-FRLS 2х1,5 
Цена: 63802,60/1,18/5,59*1,03*1,02
(1000 м)</t>
  </si>
  <si>
    <r>
      <t>0,17</t>
    </r>
    <r>
      <rPr>
        <i/>
        <sz val="7"/>
        <rFont val="Arial"/>
        <family val="2"/>
        <charset val="204"/>
      </rPr>
      <t xml:space="preserve">
0,001*170</t>
    </r>
  </si>
  <si>
    <t>Кабель огнестойкий КПСЭнг-FRLS 1x0,2x0,5 Цена: 32994,00/1,18/5,59*1,03*1,02
(1000 м)</t>
  </si>
  <si>
    <t>Извещатель пожарный дымовой "ИП 212-3СМ" 
Цена: 226,00/1,18/5,59*1,03*1,02
(шт.)</t>
  </si>
  <si>
    <t>Извещатель пожарный ручной "ИПР-55" 
Цена: 162,50/1,18/5,59*1,03*1,02
(шт.)</t>
  </si>
  <si>
    <t>Оповещатель комбинированный "Маяк-12-К" 
Цена: 416,91/1,18/5,59*1,03*1,02
(шт.)</t>
  </si>
  <si>
    <t>956
254</t>
  </si>
  <si>
    <r>
      <t>1,2</t>
    </r>
    <r>
      <rPr>
        <i/>
        <sz val="7"/>
        <rFont val="Arial"/>
        <family val="2"/>
        <charset val="204"/>
      </rPr>
      <t xml:space="preserve">
0,01*2*60</t>
    </r>
  </si>
  <si>
    <r>
      <t>1,2</t>
    </r>
    <r>
      <rPr>
        <i/>
        <sz val="7"/>
        <rFont val="Arial"/>
        <family val="2"/>
        <charset val="204"/>
      </rPr>
      <t xml:space="preserve">
0,01*120</t>
    </r>
  </si>
  <si>
    <t>Оповещатель звуковой ("Маяк")
(1 шт.)</t>
  </si>
  <si>
    <t>59
4</t>
  </si>
  <si>
    <r>
      <t>ТЕРм08-01-081-01</t>
    </r>
    <r>
      <rPr>
        <i/>
        <sz val="9"/>
        <rFont val="Arial"/>
        <family val="2"/>
        <charset val="204"/>
      </rPr>
      <t xml:space="preserve">
прим.</t>
    </r>
  </si>
  <si>
    <t>1116
296</t>
  </si>
  <si>
    <r>
      <t>1,4</t>
    </r>
    <r>
      <rPr>
        <i/>
        <sz val="7"/>
        <rFont val="Arial"/>
        <family val="2"/>
        <charset val="204"/>
      </rPr>
      <t xml:space="preserve">
0,01*140</t>
    </r>
  </si>
  <si>
    <t>Мини-плинтус длиной 2,1 м
(100 м)</t>
  </si>
  <si>
    <t>1204
133</t>
  </si>
  <si>
    <r>
      <t>2,2</t>
    </r>
    <r>
      <rPr>
        <i/>
        <sz val="7"/>
        <rFont val="Arial"/>
        <family val="2"/>
        <charset val="204"/>
      </rPr>
      <t xml:space="preserve">
0,01*(170+10+10+30)</t>
    </r>
  </si>
  <si>
    <t>194,79
172,99</t>
  </si>
  <si>
    <t>Прибор приемно-контрольный охранно-пожарный "Сигнал -20М"
(1 шт.)</t>
  </si>
  <si>
    <t>ТЕРм10-08-001-02</t>
  </si>
  <si>
    <t>Прибор приемно-контрольный охранно-пожарный "Сигнал-20М". 
Цена: 3145,31/1,18/3,94*1,03*1,012
(компл.)</t>
  </si>
  <si>
    <t>Устройство контроля шлейфов УШК-02 Цена: 113,52/1,18/3,94*1,03*1,012
(шт.)</t>
  </si>
  <si>
    <t>Аккумуляторная батарея U= 12В, I=4A, емк. 20 Ач 
Цена: 988,00/1,18/3,94*1,03*1,012
(шт.)</t>
  </si>
  <si>
    <r>
      <t>г. Челябинск, "Электромир"</t>
    </r>
    <r>
      <rPr>
        <i/>
        <sz val="9"/>
        <rFont val="Arial"/>
        <family val="2"/>
        <charset val="204"/>
      </rPr>
      <t xml:space="preserve">
III кв. 2013 г.</t>
    </r>
  </si>
  <si>
    <t>Резервированный источник питания "Скат-1200Д исп.2" 
Цена: 3390,00/1,18/3,94*1,03*1,012
(шт.)</t>
  </si>
  <si>
    <t>Антенна АН7-433, направленная усилением +7dBd 
Цена: 2275,00/1,18/3,94*1,03*1,012
(шт.)</t>
  </si>
  <si>
    <t xml:space="preserve">                                       К= 5,59 - индекс перехода к стоимости материалов от цен 3 кв. 2013 г. к ценам на 01.01.2000 г. 
                                       (письмо Минрегиона № 13478-СД/10 от 29.07.2013 г. прил. 1)</t>
  </si>
  <si>
    <t xml:space="preserve">                                       К = 3,94 - индекс перехода сметной стоимости на оборудование от цен 3 кв. 2013 г. к  ценам на 01.01.2000 г. 
                                      (письмо Минрегиона № 13478-СД/10 от 29.07.2013 г. прил. 5)</t>
  </si>
  <si>
    <t>Составлен(а) в ценах по состоянию на 01.01.2000 г. (редакция 2009 г.)</t>
  </si>
  <si>
    <t>_______________________________________________________________________________________________49,47</t>
  </si>
  <si>
    <t>_______________________________________________________________________________________________289,52</t>
  </si>
  <si>
    <t>___________________________4,916</t>
  </si>
  <si>
    <t>_______________________________________________________________________________________________4,472</t>
  </si>
  <si>
    <t>_______________________________________________________________________________________________31,069</t>
  </si>
  <si>
    <t>___________________________35,541</t>
  </si>
  <si>
    <t>Основание: р.ч. 0503.014.0400 - ПС, инв. № 313-700 с изм. 1, 313-699 с изм. 1</t>
  </si>
  <si>
    <t>Пожарную сигнализацию и оповещение о пожаре, Здание 400. Площадка 14. Монтаж АПС и СОУЭ в зданиях комбината</t>
  </si>
  <si>
    <r>
      <t xml:space="preserve">ЛОКАЛЬНЫЙ СМЕТНЫЙ РАСЧЕТ № </t>
    </r>
    <r>
      <rPr>
        <sz val="12"/>
        <rFont val="Arial"/>
        <family val="2"/>
        <charset val="204"/>
      </rPr>
      <t>313-2228 / 19-4-217</t>
    </r>
  </si>
  <si>
    <r>
      <t>0,75</t>
    </r>
    <r>
      <rPr>
        <i/>
        <sz val="7"/>
        <rFont val="Arial"/>
        <family val="2"/>
        <charset val="204"/>
      </rPr>
      <t xml:space="preserve">
0,01*75</t>
    </r>
  </si>
  <si>
    <r>
      <t>0,8</t>
    </r>
    <r>
      <rPr>
        <i/>
        <sz val="7"/>
        <rFont val="Arial"/>
        <family val="2"/>
        <charset val="204"/>
      </rPr>
      <t xml:space="preserve">
0,01*80</t>
    </r>
  </si>
  <si>
    <t xml:space="preserve">                                       К = 3,94 - индекс перехода сметной стоимости на оборудование от цен 3 кв. 2013 г. к  ценам на 01.01.2000 г. 
                                       (письмо Минрегиона № 13478-СД/10 от 29.07.2013 г. прил. 5)</t>
  </si>
  <si>
    <r>
      <t>0,06</t>
    </r>
    <r>
      <rPr>
        <i/>
        <sz val="7"/>
        <rFont val="Arial"/>
        <family val="2"/>
        <charset val="204"/>
      </rPr>
      <t xml:space="preserve">
0,001*60</t>
    </r>
  </si>
  <si>
    <t xml:space="preserve">                                       К= 5,59 - индекс перехода к стоимости материалов от цен 3 кв. 2013 г. к ценам на 01.01.2000 г. 
                                      (письмо Минрегиона № 13478-СД/10 от 29.07.2013 г. прил. 1)</t>
  </si>
  <si>
    <r>
      <t>0,09</t>
    </r>
    <r>
      <rPr>
        <i/>
        <sz val="7"/>
        <rFont val="Arial"/>
        <family val="2"/>
        <charset val="204"/>
      </rPr>
      <t xml:space="preserve">
0,001*90</t>
    </r>
  </si>
  <si>
    <r>
      <t>1,1</t>
    </r>
    <r>
      <rPr>
        <i/>
        <sz val="7"/>
        <rFont val="Arial"/>
        <family val="2"/>
        <charset val="204"/>
      </rPr>
      <t xml:space="preserve">
0,01*110</t>
    </r>
  </si>
  <si>
    <t>105
7</t>
  </si>
  <si>
    <t xml:space="preserve">    Итого по разделу 3 Демонтаж существующей пожарной сигнализации (по проекту инв. №13308-9) с Кдем=0,3</t>
  </si>
  <si>
    <t xml:space="preserve">      Сметная прибыль 65% ФОТ (от 18)</t>
  </si>
  <si>
    <t xml:space="preserve">      Накладные расходы 95% ФОТ (от 18)</t>
  </si>
  <si>
    <t xml:space="preserve">      Итого Поз. 68-71</t>
  </si>
  <si>
    <t xml:space="preserve">      Сметная прибыль 60% ФОТ (от 999)</t>
  </si>
  <si>
    <t xml:space="preserve">      Накладные расходы 80% ФОТ (от 999)</t>
  </si>
  <si>
    <t>560
37</t>
  </si>
  <si>
    <t xml:space="preserve">      Итого Поз. 65-67</t>
  </si>
  <si>
    <t xml:space="preserve">  Итоги по разделу 3 Демонтаж существующей пожарной сигнализации (по проекту инв. №13308-9) с Кдем=0,3 :</t>
  </si>
  <si>
    <t xml:space="preserve">      Итого Поз. 42-64</t>
  </si>
  <si>
    <t xml:space="preserve">        Итого Поз. 1, 3, 5, 7, 9, 11, 13, 18-19, 21-22, 24, 27, 35</t>
  </si>
  <si>
    <t xml:space="preserve">        Сметная прибыль 65% ФОТ (от 14 377)</t>
  </si>
  <si>
    <t xml:space="preserve">        Накладные расходы 95% ФОТ (от 14 377)</t>
  </si>
  <si>
    <t>22679
4118</t>
  </si>
  <si>
    <t xml:space="preserve">        Итого Поз. 28-34, 37, 39, 41</t>
  </si>
  <si>
    <t xml:space="preserve">        Сметная прибыль 65% ФОТ (от 700)</t>
  </si>
  <si>
    <t xml:space="preserve">        Накладные расходы 92% ФОТ (от 700)</t>
  </si>
  <si>
    <t xml:space="preserve">        Итого Поз. 4, 16, 38</t>
  </si>
  <si>
    <t xml:space="preserve">        Сметная прибыль 60% ФОТ (от 3 640)</t>
  </si>
  <si>
    <t xml:space="preserve">        Накладные расходы 80% ФОТ (от 3 640)</t>
  </si>
  <si>
    <t xml:space="preserve">        Итого Поз. 2, 6, 8, 10, 12, 14-15, 17, 20, 23, 25-26, 36, 40</t>
  </si>
  <si>
    <t xml:space="preserve">   65% ФОТ (от 15095)  (Поз. 4, 16, 38, 28-34, 37, 39, 41, 68-71)</t>
  </si>
  <si>
    <t xml:space="preserve">   60% ФОТ (от 4639)  (Поз. 2, 6, 8, 10, 12, 14-15, 17, 20, 23, 25-26, 36, 40, 65-67)</t>
  </si>
  <si>
    <t xml:space="preserve">   95% ФОТ (от 14395)  (Поз. 28-34, 37, 39, 41, 68-71)</t>
  </si>
  <si>
    <t xml:space="preserve">   92% ФОТ (от 700)  (Поз. 4, 16, 38)</t>
  </si>
  <si>
    <t xml:space="preserve">   80% ФОТ (от 4639)  (Поз. 2, 6, 8, 10, 12, 14-15, 17, 20, 23, 25-26, 36, 40, 65-67)</t>
  </si>
  <si>
    <t>23298
4155</t>
  </si>
  <si>
    <t xml:space="preserve">  Итого по разделу 3 Демонтаж существующей пожарной сигнализации (по проекту инв. №13308-9) с Кдем=0,3</t>
  </si>
  <si>
    <t>Итоги по разделу 3 Демонтаж существующей пожарной сигнализации (по проекту инв. №13308-9) с Кдем=0,3 :</t>
  </si>
  <si>
    <t>568
37</t>
  </si>
  <si>
    <t>1,36
0,06</t>
  </si>
  <si>
    <t>11,09
9,73</t>
  </si>
  <si>
    <t>3,52
0,23</t>
  </si>
  <si>
    <t>8,31
4,79</t>
  </si>
  <si>
    <t>Прибор измерения и защиты, количество подключаемых концов до 2
(1 шт.)</t>
  </si>
  <si>
    <r>
      <t>ТЕРм08-01-080-01</t>
    </r>
    <r>
      <rPr>
        <i/>
        <sz val="9"/>
        <rFont val="Arial"/>
        <family val="2"/>
        <charset val="204"/>
      </rPr>
      <t xml:space="preserve">
прим.</t>
    </r>
  </si>
  <si>
    <r>
      <t>0,09</t>
    </r>
    <r>
      <rPr>
        <i/>
        <sz val="7"/>
        <rFont val="Arial"/>
        <family val="2"/>
        <charset val="204"/>
      </rPr>
      <t xml:space="preserve">
0,001*(30+50+10)</t>
    </r>
  </si>
  <si>
    <r>
      <t>0,025</t>
    </r>
    <r>
      <rPr>
        <i/>
        <sz val="7"/>
        <rFont val="Arial"/>
        <family val="2"/>
        <charset val="204"/>
      </rPr>
      <t xml:space="preserve">
0,001*(20+5)</t>
    </r>
  </si>
  <si>
    <r>
      <t>4</t>
    </r>
    <r>
      <rPr>
        <i/>
        <sz val="7"/>
        <rFont val="Arial"/>
        <family val="2"/>
        <charset val="204"/>
      </rPr>
      <t xml:space="preserve">
1+1+2</t>
    </r>
  </si>
  <si>
    <t>2,27
2,27</t>
  </si>
  <si>
    <t>Приборы, устанавливаемые на металлоконструкциях, щитах и пультах, масса до 5 кг (Диоды)
(1 шт.)</t>
  </si>
  <si>
    <r>
      <t>ТЕРм11-03-001-01</t>
    </r>
    <r>
      <rPr>
        <i/>
        <sz val="9"/>
        <rFont val="Arial"/>
        <family val="2"/>
        <charset val="204"/>
      </rPr>
      <t xml:space="preserve">
прим.</t>
    </r>
  </si>
  <si>
    <t>12,72
0,85</t>
  </si>
  <si>
    <t>32,06
19,34</t>
  </si>
  <si>
    <t>Прибор для анализа физико-химического состава вещества, категория сложности I
(1 компл.)</t>
  </si>
  <si>
    <r>
      <t>ТЕРм11-03-011-01</t>
    </r>
    <r>
      <rPr>
        <i/>
        <sz val="9"/>
        <rFont val="Arial"/>
        <family val="2"/>
        <charset val="204"/>
      </rPr>
      <t xml:space="preserve">
прим.</t>
    </r>
  </si>
  <si>
    <t xml:space="preserve">                                       Раздел 3. Демонтаж существующей пожарной сигнализации (по проекту инв. №13308-9) с Кдем=0,3</t>
  </si>
  <si>
    <r>
      <t>0,75</t>
    </r>
    <r>
      <rPr>
        <i/>
        <sz val="7"/>
        <rFont val="Arial"/>
        <family val="2"/>
        <charset val="204"/>
      </rPr>
      <t xml:space="preserve">
0,001*750</t>
    </r>
  </si>
  <si>
    <t>Кабель КПСЭнг-FRHF 1х2х1,5 Цена: 82777,00:1,18:5,59*1,03*1,02
(1000 м)</t>
  </si>
  <si>
    <t>Оповещатель комбинированный "Маяк-12-К" Цена: 320,0:1,18:5,59*1,03*1,02
(шт.)</t>
  </si>
  <si>
    <t>Оповещатель комбинированный "Маяк-12-3М" Цена: 416,91:1,18:5,59*1,03*1,02
(шт.)</t>
  </si>
  <si>
    <t>Оповещатель пожарный световой "Люкс-24" "Выход", U=12В Цена: 110,0:1,18:5,59*1,03*1,02
(шт.)</t>
  </si>
  <si>
    <t>Металлорукав гибкий РЗ-Ц 8 мм Цена: 8,44:1,18:5,59*1,03*1,02
(м)</t>
  </si>
  <si>
    <r>
      <t>г. Москва "Промрукав"</t>
    </r>
    <r>
      <rPr>
        <i/>
        <sz val="9"/>
        <rFont val="Arial"/>
        <family val="2"/>
        <charset val="204"/>
      </rPr>
      <t xml:space="preserve">
III кв. 2013 г.</t>
    </r>
  </si>
  <si>
    <r>
      <t>0,006105</t>
    </r>
    <r>
      <rPr>
        <i/>
        <sz val="7"/>
        <rFont val="Arial"/>
        <family val="2"/>
        <charset val="204"/>
      </rPr>
      <t xml:space="preserve">
6,105*0,001</t>
    </r>
  </si>
  <si>
    <t>Проволока стальная, диаметром 3 мм
(т)</t>
  </si>
  <si>
    <r>
      <t>ТСЦ-101-1613</t>
    </r>
    <r>
      <rPr>
        <i/>
        <sz val="9"/>
        <rFont val="Arial"/>
        <family val="2"/>
        <charset val="204"/>
      </rPr>
      <t xml:space="preserve">
прим.</t>
    </r>
  </si>
  <si>
    <t>Подвес П-13 Цена: 3,0:1,18:5,59*1,03*1,02
(шт.)</t>
  </si>
  <si>
    <r>
      <t>г. Москва ООО "ТСРК"</t>
    </r>
    <r>
      <rPr>
        <i/>
        <sz val="9"/>
        <rFont val="Arial"/>
        <family val="2"/>
        <charset val="204"/>
      </rPr>
      <t xml:space="preserve">
III кв. 2013 г.</t>
    </r>
  </si>
  <si>
    <t>Крышка с заземлением на лоток осн.50 L=3м к.35520  Цена: 74,32:1,18:5,59*1,03*1,02
(шт.)</t>
  </si>
  <si>
    <r>
      <t>г. Екатеринбург ЗАО "ДКС"</t>
    </r>
    <r>
      <rPr>
        <i/>
        <sz val="9"/>
        <rFont val="Arial"/>
        <family val="2"/>
        <charset val="204"/>
      </rPr>
      <t xml:space="preserve">
III кв. 2013 г.</t>
    </r>
  </si>
  <si>
    <t>Неперфорированный лоток 50х50мм L=3м к.35020  Цена: 114,08:1,18:5,59*1,03*1,02
(шт.)</t>
  </si>
  <si>
    <t>Крышка лотка 100 мм L=3м Цена: 122:1,18:5,59*1,03*1,02
(шт.)</t>
  </si>
  <si>
    <r>
      <t>г. Екатеринбург "Коробов"</t>
    </r>
    <r>
      <rPr>
        <i/>
        <sz val="9"/>
        <rFont val="Arial"/>
        <family val="2"/>
        <charset val="204"/>
      </rPr>
      <t xml:space="preserve">
III кв. 2013 г.</t>
    </r>
  </si>
  <si>
    <t>Неперфорированный лоток 100х35мм L=3м Р35-10Ф Цена: 135,49:1,18:5,59*1,03*1,02
(шт.)</t>
  </si>
  <si>
    <r>
      <t>0,95</t>
    </r>
    <r>
      <rPr>
        <i/>
        <sz val="7"/>
        <rFont val="Arial"/>
        <family val="2"/>
        <charset val="204"/>
      </rPr>
      <t xml:space="preserve">
0,001*950</t>
    </r>
  </si>
  <si>
    <t>Кабель огнестойкий КПСЭнг-FRLS 1х2x1,0 Цена: 51629,07:1,18:5,59*1,03*1,02
(1000 м)</t>
  </si>
  <si>
    <t>Извещатель пожарный тепловой ИП 212-3СМ Цена: 261,0:1,18:5,59*1,03*1,02
(шт.)</t>
  </si>
  <si>
    <t>Извещатель пожарный тепловой ИП 103-2/1в к-те в кабельными вводами взрывозащищенный Цена: 2734,0:1,18:5,59*1,03*1,02
(шт.)</t>
  </si>
  <si>
    <t>Извещатель пожарный ручной ИПР 513-3АМ Цена: 495,6:1,18:5,59*1,03*1,02
(шт.)</t>
  </si>
  <si>
    <t>Извещатель пожарный дымовой ДИП-34А-01-02 Цена: 636,0:1,18:5,59*1,03*1,02
(шт.)</t>
  </si>
  <si>
    <t>22730
4118</t>
  </si>
  <si>
    <t>6376
1694</t>
  </si>
  <si>
    <r>
      <t>8</t>
    </r>
    <r>
      <rPr>
        <i/>
        <sz val="7"/>
        <rFont val="Arial"/>
        <family val="2"/>
        <charset val="204"/>
      </rPr>
      <t xml:space="preserve">
0,01*400*2</t>
    </r>
  </si>
  <si>
    <t>4105
453</t>
  </si>
  <si>
    <r>
      <t>7,5</t>
    </r>
    <r>
      <rPr>
        <i/>
        <sz val="7"/>
        <rFont val="Arial"/>
        <family val="2"/>
        <charset val="204"/>
      </rPr>
      <t xml:space="preserve">
0,01*750</t>
    </r>
  </si>
  <si>
    <r>
      <t>35</t>
    </r>
    <r>
      <rPr>
        <i/>
        <sz val="7"/>
        <rFont val="Arial"/>
        <family val="2"/>
        <charset val="204"/>
      </rPr>
      <t xml:space="preserve">
34+1</t>
    </r>
  </si>
  <si>
    <t>211
14</t>
  </si>
  <si>
    <t>Блок контрольно-пусковой С2000-КПБ Цена: 2464,0:1,18:3,94*1,03*1,012
(шт.)</t>
  </si>
  <si>
    <t>96
2</t>
  </si>
  <si>
    <r>
      <t>0,4</t>
    </r>
    <r>
      <rPr>
        <i/>
        <sz val="7"/>
        <rFont val="Arial"/>
        <family val="2"/>
        <charset val="204"/>
      </rPr>
      <t xml:space="preserve">
0,01*40</t>
    </r>
  </si>
  <si>
    <t>Рукав металлический наружным диаметром до 48 мм
(100 м)</t>
  </si>
  <si>
    <t>ТЕРм08-02-411-01</t>
  </si>
  <si>
    <t>3600
930</t>
  </si>
  <si>
    <t>655,79
169,39</t>
  </si>
  <si>
    <t>1613,92
406,46</t>
  </si>
  <si>
    <r>
      <t>5,49</t>
    </r>
    <r>
      <rPr>
        <i/>
        <sz val="7"/>
        <rFont val="Arial"/>
        <family val="2"/>
        <charset val="204"/>
      </rPr>
      <t xml:space="preserve">
0,01*(150+399)</t>
    </r>
  </si>
  <si>
    <t>Неперфорированный лоток по стенам и потолкам с крышкой, длина 3 м
(100 м)</t>
  </si>
  <si>
    <r>
      <t>ТЕРм08-02-396-06</t>
    </r>
    <r>
      <rPr>
        <i/>
        <sz val="9"/>
        <rFont val="Arial"/>
        <family val="2"/>
        <charset val="204"/>
      </rPr>
      <t xml:space="preserve">
прим.</t>
    </r>
  </si>
  <si>
    <t>182
67</t>
  </si>
  <si>
    <t>2854
339</t>
  </si>
  <si>
    <t>2594,28
308,6</t>
  </si>
  <si>
    <t>4558,5
241,77</t>
  </si>
  <si>
    <t>Кабель связи, подвешиваемый на тросе, масса 1 м кабеля до 1 кг
(100 м кабеля)</t>
  </si>
  <si>
    <r>
      <t>ТЕРм08-02-149-01</t>
    </r>
    <r>
      <rPr>
        <i/>
        <sz val="9"/>
        <rFont val="Arial"/>
        <family val="2"/>
        <charset val="204"/>
      </rPr>
      <t xml:space="preserve">
прим</t>
    </r>
  </si>
  <si>
    <t>5090
562</t>
  </si>
  <si>
    <r>
      <t>9,3</t>
    </r>
    <r>
      <rPr>
        <i/>
        <sz val="7"/>
        <rFont val="Arial"/>
        <family val="2"/>
        <charset val="204"/>
      </rPr>
      <t xml:space="preserve">
0,01*(950+50+10+30-110)</t>
    </r>
  </si>
  <si>
    <t>Подъемник телескопический ТЕМП-10 метров Цена: 85000,0:1,18:3,94*1,03*1,012
(шт.)</t>
  </si>
  <si>
    <t>г. Ижевск ООО "Веста"</t>
  </si>
  <si>
    <t>33,62
25,85</t>
  </si>
  <si>
    <t>Приборы ПС на 1 луч
(1 шт.)</t>
  </si>
  <si>
    <r>
      <t>ТЕРм10-08-001-05</t>
    </r>
    <r>
      <rPr>
        <i/>
        <sz val="9"/>
        <rFont val="Arial"/>
        <family val="2"/>
        <charset val="204"/>
      </rPr>
      <t xml:space="preserve">
прим</t>
    </r>
  </si>
  <si>
    <t>Блок разветвительно-изолирующий "БРИЗ" Цена: 320,61:1,18:3,94*1,03*1,012
(шт.)</t>
  </si>
  <si>
    <t>Аккумуляторная батарея U= 24В, I=3A, емк. 7*2 Ач Цена: 1180:1,18:3,94*1,03*1,012
(шт.)</t>
  </si>
  <si>
    <t>Резервированный источник питания РИП-24 исп. 01 Цена: 3207,0:1,18:3,94*1,03*1,012
(шт.)</t>
  </si>
  <si>
    <t>Аккумуляторная батарея U= 12В, I=2A, емк. 7 Ач Цена: 400:1,18:3,94*1,03*1,012
(шт.)</t>
  </si>
  <si>
    <t>Резервированный источник питания РИП-12 исп. 02 Цена: 2464,0:1,18:3,94*1,03*1,012
(шт.)</t>
  </si>
  <si>
    <t>Извещатель пожарный ручной  (ИПР 513-3АМ)
(1 шт.)</t>
  </si>
  <si>
    <t>Извещатель ПС автоматический дымовой, фотоэлектрический, радиоизотопный, световой в нормальном исполнении                (ДИП-34А-01-02)
(1 шт.)</t>
  </si>
  <si>
    <t>Блок расширения шлейфов сигнализации С2000-БРСШ-Ex  Цена:7017:1,18:3,94*1,03*1,012
(шт.)</t>
  </si>
  <si>
    <r>
      <t>г. Королев ЗАО НВП "Болид"</t>
    </r>
    <r>
      <rPr>
        <i/>
        <sz val="9"/>
        <rFont val="Arial"/>
        <family val="2"/>
        <charset val="204"/>
      </rPr>
      <t xml:space="preserve">
III кв. 2013 г.</t>
    </r>
  </si>
  <si>
    <t>13,95
10,18</t>
  </si>
  <si>
    <t>Адресный расширитель
(1 шт.)</t>
  </si>
  <si>
    <r>
      <t>ТЕРм10-08-003-08</t>
    </r>
    <r>
      <rPr>
        <i/>
        <sz val="9"/>
        <rFont val="Arial"/>
        <family val="2"/>
        <charset val="204"/>
      </rPr>
      <t xml:space="preserve">
прим</t>
    </r>
  </si>
  <si>
    <t>Адресный расширитель   Цена:364:1,18:3,94*1,03*1,012
(шт.)</t>
  </si>
  <si>
    <t>Блок сигнально-пусковой С2000-СП1   Цена: 1551:1,18:3,94*1,03*1,012
(шт.)</t>
  </si>
  <si>
    <t>17,55
15,01</t>
  </si>
  <si>
    <t>Приборы, устанавливаемые на металлоконструкциях, щитах и пультах, масса до 10 кг
(1 шт.)</t>
  </si>
  <si>
    <t>ТЕРм11-03-001-02</t>
  </si>
  <si>
    <t>Контроллер двухпроводной линии связи С2000-КДЛ   Цена: 1971,2:1,18:3,94*1,03*1,012
(шт.)</t>
  </si>
  <si>
    <t>Пульт контроля и управления С2000 М   Цена: 5930,0:1,18:3,94*1,03*1,012
(шт.)</t>
  </si>
  <si>
    <t>Антенна АН7-433, направленная усилением +7dBd Цена: 2275,0:1,18:3,94*1,03*1,012
(шт.)</t>
  </si>
  <si>
    <t>Составлен(а) в текущих (прогнозных) ценах по состоянию на 01.01.2000 г. (Редакция 2009 г.)</t>
  </si>
  <si>
    <t>_______________________________________________________________________________________________243,74</t>
  </si>
  <si>
    <t>_______________________________________________________________________________________________1105,01</t>
  </si>
  <si>
    <t>___________________________19,734</t>
  </si>
  <si>
    <t>_______________________________________________________________________________________________28,969</t>
  </si>
  <si>
    <t>_______________________________________________________________________________________________129,927</t>
  </si>
  <si>
    <t>___________________________158,896</t>
  </si>
  <si>
    <t>Основание: р.ч. 0503.014.0400 - ПС, инв. № 313-691, 313-692</t>
  </si>
  <si>
    <t>Пожарную сигнализацию и оповещение о пожаре, Площадка 14. Здание 281А.</t>
  </si>
  <si>
    <r>
      <t xml:space="preserve">ЛОКАЛЬНЫЙ СМЕТНЫЙ РАСЧЕТ № </t>
    </r>
    <r>
      <rPr>
        <sz val="12"/>
        <rFont val="Arial"/>
        <family val="2"/>
        <charset val="204"/>
      </rPr>
      <t>313-2331/19-4-444</t>
    </r>
  </si>
  <si>
    <t>г. Лесной Свердловкой области. ФГУП "Комбинат "Электрохимприбор"</t>
  </si>
  <si>
    <t xml:space="preserve">      Итого Поз. 38-56</t>
  </si>
  <si>
    <t xml:space="preserve">        Итого Поз. 1, 3, 5, 7, 9, 11, 15-16, 18-19, 21, 24, 31</t>
  </si>
  <si>
    <t xml:space="preserve">        Сметная прибыль 65% ФОТ (от 9 003)</t>
  </si>
  <si>
    <t xml:space="preserve">        Накладные расходы 95% ФОТ (от 9 003)</t>
  </si>
  <si>
    <t>14650
2679</t>
  </si>
  <si>
    <t xml:space="preserve">        Итого Поз. 25-30, 33, 35, 37</t>
  </si>
  <si>
    <t xml:space="preserve">        Сметная прибыль 65% ФОТ (от 487)</t>
  </si>
  <si>
    <t xml:space="preserve">        Накладные расходы 92% ФОТ (от 487)</t>
  </si>
  <si>
    <t xml:space="preserve">        Итого Поз. 4, 14, 34</t>
  </si>
  <si>
    <t xml:space="preserve">        Сметная прибыль 60% ФОТ (от 1 993)</t>
  </si>
  <si>
    <t xml:space="preserve">        Накладные расходы 80% ФОТ (от 1 993)</t>
  </si>
  <si>
    <t xml:space="preserve">        Итого Поз. 2, 6, 8, 10, 12-13, 17, 20, 22-23, 32, 36</t>
  </si>
  <si>
    <t xml:space="preserve">   65% ФОТ (от 9490)  (Поз. 4, 14, 34, 25-30, 33, 35, 37)</t>
  </si>
  <si>
    <t xml:space="preserve">   60% ФОТ (от 1993)  (Поз. 2, 6, 8, 10, 12-13, 17, 20, 22-23, 32, 36)</t>
  </si>
  <si>
    <t xml:space="preserve">   95% ФОТ (от 9003)  (Поз. 25-30, 33, 35, 37)</t>
  </si>
  <si>
    <t xml:space="preserve">   92% ФОТ (от 487)  (Поз. 4, 14, 34)</t>
  </si>
  <si>
    <t xml:space="preserve">   80% ФОТ (от 1993)  (Поз. 2, 6, 8, 10, 12-13, 17, 20, 22-23, 32, 36)</t>
  </si>
  <si>
    <t>14673
2679</t>
  </si>
  <si>
    <r>
      <t>0,5</t>
    </r>
    <r>
      <rPr>
        <i/>
        <sz val="7"/>
        <rFont val="Arial"/>
        <family val="2"/>
        <charset val="204"/>
      </rPr>
      <t xml:space="preserve">
0,001*500</t>
    </r>
  </si>
  <si>
    <t>Кабель КПСЭнг-FRHF 1х2х1,5 
Цена: 82777,00:1,18:5,59*1,03*1,02
(1000 м)</t>
  </si>
  <si>
    <t>Оповещатель комбинированный "Маяк-12-3М" 
Цена: 416,91:1,18:5,59*1,03*1,02
(шт.)</t>
  </si>
  <si>
    <t>Оповещатель пожарный световой "Люкс-24" "Выход", U=12В 
Цена: 110,0:1,18:5,59*1,03*1,02
(шт.)</t>
  </si>
  <si>
    <r>
      <t>0,00555</t>
    </r>
    <r>
      <rPr>
        <i/>
        <sz val="7"/>
        <rFont val="Arial"/>
        <family val="2"/>
        <charset val="204"/>
      </rPr>
      <t xml:space="preserve">
5,55*0,001</t>
    </r>
  </si>
  <si>
    <t>Подвес П-13 
Цена: 3,0:1,18:5,59*1,03*1,02
(шт.)</t>
  </si>
  <si>
    <t>Крышка с заземлением на лоток осн.50 L=3м к.35520  
Цена: 74,32:1,18:5,59*1,03*1,02
(шт.)</t>
  </si>
  <si>
    <t>Неперфорированный лоток 50х50мм L=3м к.35020  
Цена: 114,08:1,18:5,59*1,03*1,02
(шт.)</t>
  </si>
  <si>
    <t>Кабель радиочастотный РК 50-11-11 
Цена: 99,43:1,18:5,59*1,03*1,02
(м)</t>
  </si>
  <si>
    <t>Кабель ВВГнг-FRLS 3х1,5 
Цена: 78340,20:1,18:5,59*1,03*1,02
(1000 м)</t>
  </si>
  <si>
    <t>Кабель ВВГнг-FRLS 2х1,5 
Цена: 63802,60:1,18:5,59*1,03*1,02
(1000 м)</t>
  </si>
  <si>
    <t>Извещатель пожарный тепловой ИП 212-3СМ 
Цена: 261,0:1,18:5,59*1,03*1,02
(шт.)</t>
  </si>
  <si>
    <t>Извещатель пожарный дымовой ДИП-34А-01-02 
Цена: 636,0:1,18:5,59*1,03*1,02
(шт.)</t>
  </si>
  <si>
    <t>4304
1144</t>
  </si>
  <si>
    <r>
      <t>5,4</t>
    </r>
    <r>
      <rPr>
        <i/>
        <sz val="7"/>
        <rFont val="Arial"/>
        <family val="2"/>
        <charset val="204"/>
      </rPr>
      <t xml:space="preserve">
0,01*270*2</t>
    </r>
  </si>
  <si>
    <t>2737
302</t>
  </si>
  <si>
    <r>
      <t>5</t>
    </r>
    <r>
      <rPr>
        <i/>
        <sz val="7"/>
        <rFont val="Arial"/>
        <family val="2"/>
        <charset val="204"/>
      </rPr>
      <t xml:space="preserve">
0,01*500</t>
    </r>
  </si>
  <si>
    <r>
      <t>23</t>
    </r>
    <r>
      <rPr>
        <i/>
        <sz val="7"/>
        <rFont val="Arial"/>
        <family val="2"/>
        <charset val="204"/>
      </rPr>
      <t xml:space="preserve">
22+1</t>
    </r>
  </si>
  <si>
    <t>129
8</t>
  </si>
  <si>
    <t>1967
508</t>
  </si>
  <si>
    <r>
      <t>3</t>
    </r>
    <r>
      <rPr>
        <i/>
        <sz val="7"/>
        <rFont val="Arial"/>
        <family val="2"/>
        <charset val="204"/>
      </rPr>
      <t xml:space="preserve">
0,01*300</t>
    </r>
  </si>
  <si>
    <t>2594
309</t>
  </si>
  <si>
    <r>
      <t>1</t>
    </r>
    <r>
      <rPr>
        <i/>
        <sz val="7"/>
        <rFont val="Arial"/>
        <family val="2"/>
        <charset val="204"/>
      </rPr>
      <t xml:space="preserve">
0,01*100</t>
    </r>
  </si>
  <si>
    <t>2572
284</t>
  </si>
  <si>
    <r>
      <t>4,7</t>
    </r>
    <r>
      <rPr>
        <i/>
        <sz val="7"/>
        <rFont val="Arial"/>
        <family val="2"/>
        <charset val="204"/>
      </rPr>
      <t xml:space="preserve">
0,01*(500+30+10+30-100)</t>
    </r>
  </si>
  <si>
    <t>Подъемник телескопический ТЕМП-10 метров
 Цена: 85000,0:1,18:3,94*1,03*1,012
(шт.)</t>
  </si>
  <si>
    <r>
      <t>г. Ижевск ООО "Веста"</t>
    </r>
    <r>
      <rPr>
        <i/>
        <sz val="9"/>
        <rFont val="Arial"/>
        <family val="2"/>
        <charset val="204"/>
      </rPr>
      <t xml:space="preserve">
III кв. 2013 г.</t>
    </r>
  </si>
  <si>
    <t>Аккумуляторная батарея U= 24В, I=3A, емк. 7*2 Ач 
Цена: 1180:1,18:3,94*1,03*1,012
(шт.)</t>
  </si>
  <si>
    <t>Резервированный источник питания РИП-24 исп. 01 
Цена: 3207,0:1,18:3,94*1,03*1,012
(шт.)</t>
  </si>
  <si>
    <t>Аккумуляторная батарея U= 12В, I=2A, емк. 7 Ач 
Цена: 400:1,18:3,94*1,03*1,012
(шт.)</t>
  </si>
  <si>
    <t>Резервированный источник питания РИП-12 исп. 02 
Цена: 2464,0:1,18:3,94*1,03*1,012
(шт.)</t>
  </si>
  <si>
    <t>Контроллер двухпроводной линии связи С2000-КДЛ   
Цена: 1971,2:1,18:3,94*1,03*1,012
(шт.)</t>
  </si>
  <si>
    <t>Антенна АН7-433, направленная усилением +7dBd 
Цена: 2275,0:1,18:3,94*1,03*1,012
(шт.)</t>
  </si>
  <si>
    <t>_______________________________________________________________________________________________156,98</t>
  </si>
  <si>
    <t>_______________________________________________________________________________________________628,11</t>
  </si>
  <si>
    <t>___________________________11,483</t>
  </si>
  <si>
    <t>_______________________________________________________________________________________________27,731</t>
  </si>
  <si>
    <t>_______________________________________________________________________________________________73,952</t>
  </si>
  <si>
    <t>___________________________101,683</t>
  </si>
  <si>
    <t>Основание: р.ч. 0503.014.0400 - ПС, инв. № 313-696, 313-695</t>
  </si>
  <si>
    <t>Пожарную сигнализацию и оповещение о пожаре, Площадка 14. Здание 281.</t>
  </si>
  <si>
    <r>
      <t>ЛОКАЛЬНЫЙ СМЕТНЫЙ РАСЧЕТ №</t>
    </r>
    <r>
      <rPr>
        <sz val="12"/>
        <rFont val="Arial"/>
        <family val="2"/>
        <charset val="204"/>
      </rPr>
      <t xml:space="preserve"> 313-2331/19-4-453</t>
    </r>
  </si>
  <si>
    <t xml:space="preserve">      Итого Поз. 34-54</t>
  </si>
  <si>
    <t xml:space="preserve">        Итого Поз. 1, 3, 5-6, 11, 13, 16-17</t>
  </si>
  <si>
    <t xml:space="preserve">        Сметная прибыль 65% ФОТ (от 3 189)</t>
  </si>
  <si>
    <t xml:space="preserve">        Накладные расходы 95% ФОТ (от 3 189)</t>
  </si>
  <si>
    <t>6363
1094</t>
  </si>
  <si>
    <t xml:space="preserve">        Итого Поз. 19-22, 24-29, 31-32</t>
  </si>
  <si>
    <t xml:space="preserve">        Сметная прибыль 65% ФОТ (от 92)</t>
  </si>
  <si>
    <t xml:space="preserve">        Накладные расходы 100% ФОТ (от 92)</t>
  </si>
  <si>
    <t>54
6</t>
  </si>
  <si>
    <t xml:space="preserve">        Итого Поз. 15, 18</t>
  </si>
  <si>
    <t xml:space="preserve">        Итого Поз. 4, 9, 30</t>
  </si>
  <si>
    <t xml:space="preserve">        Сметная прибыль 60% ФОТ (от 1 422)</t>
  </si>
  <si>
    <t xml:space="preserve">        Накладные расходы 80% ФОТ (от 1 422)</t>
  </si>
  <si>
    <t xml:space="preserve">        Итого Поз. 2, 7-8, 10, 12, 14, 23, 33</t>
  </si>
  <si>
    <t xml:space="preserve">   65% ФОТ (от 3567)  (Поз. 4, 9, 30, 15, 18-22, 24-29, 31-32)</t>
  </si>
  <si>
    <t xml:space="preserve">   60% ФОТ (от 1422)  (Поз. 2, 7-8, 10, 12, 14, 23, 33)</t>
  </si>
  <si>
    <t xml:space="preserve">   100% ФОТ (от 92)  (Поз. 15, 18)</t>
  </si>
  <si>
    <t xml:space="preserve">   95% ФОТ (от 3189)  (Поз. 19-22, 24-29, 31-32)</t>
  </si>
  <si>
    <t xml:space="preserve">   92% ФОТ (от 286)  (Поз. 4, 9, 30)</t>
  </si>
  <si>
    <t xml:space="preserve">   80% ФОТ (от 1422)  (Поз. 2, 7-8, 10, 12, 14, 23, 33)</t>
  </si>
  <si>
    <t>6433
1100</t>
  </si>
  <si>
    <t>Коробка монтажная огнестойкая КМ-О(6к)  Цена: 325,0:1,18:5,59*1,03*1,02
(шт.)</t>
  </si>
  <si>
    <r>
      <t>0,11</t>
    </r>
    <r>
      <rPr>
        <i/>
        <sz val="7"/>
        <rFont val="Arial"/>
        <family val="2"/>
        <charset val="204"/>
      </rPr>
      <t xml:space="preserve">
0,001*110</t>
    </r>
  </si>
  <si>
    <t>Кабель КПСЭнг-FRHF 2х1,5 Цена: 82777,00:1,18:5,59*1,03*1,02
(1000 м)</t>
  </si>
  <si>
    <t>Оповещатель пожарный световой "Люкс-12" "Выход", U=12В Цена: 184,00:1,18:5,59*1,03*1,02
(шт.)</t>
  </si>
  <si>
    <r>
      <t>0,00583</t>
    </r>
    <r>
      <rPr>
        <i/>
        <sz val="7"/>
        <rFont val="Arial"/>
        <family val="2"/>
        <charset val="204"/>
      </rPr>
      <t xml:space="preserve">
5,83*0,001</t>
    </r>
  </si>
  <si>
    <t>Коробка ответвительная с подразетником Цена: 791:1,18:5,59*1,03*1,02
(шт.)</t>
  </si>
  <si>
    <r>
      <t>г. Екатеринбург "Связьдеталь"</t>
    </r>
    <r>
      <rPr>
        <i/>
        <sz val="9"/>
        <rFont val="Arial"/>
        <family val="2"/>
        <charset val="204"/>
      </rPr>
      <t xml:space="preserve">
III кв. 2013 г.</t>
    </r>
  </si>
  <si>
    <t>Профиль монтажный перфорированный (К101/1У2)
(шт.)</t>
  </si>
  <si>
    <t>ТСЦ-509-0066</t>
  </si>
  <si>
    <t>Короб кабельный КСК-U90 Цена: 158:1,18:5,59*1,03*1,02
(м)</t>
  </si>
  <si>
    <t>Кабель радиочастотный RG-213/U (в компл. с двумя разъемами) Цена: 128,0:1,18:5,59*1,03*1,02
(м)</t>
  </si>
  <si>
    <r>
      <t>0,13</t>
    </r>
    <r>
      <rPr>
        <i/>
        <sz val="7"/>
        <rFont val="Arial"/>
        <family val="2"/>
        <charset val="204"/>
      </rPr>
      <t xml:space="preserve">
0,001*130</t>
    </r>
  </si>
  <si>
    <t>Кабель огнестойкий КСРЭВнг-FRLS 0,2x0,5 Цена: 13022,0:1,18:5,59*1,03*1,02
(1000 м)</t>
  </si>
  <si>
    <t>Коробка телефонная распределительная марки КРТМ-В/20
(шт.)</t>
  </si>
  <si>
    <r>
      <t>ТСЦ-503-0454</t>
    </r>
    <r>
      <rPr>
        <i/>
        <sz val="9"/>
        <rFont val="Arial"/>
        <family val="2"/>
        <charset val="204"/>
      </rPr>
      <t xml:space="preserve">
прим.</t>
    </r>
  </si>
  <si>
    <t>Извещатель пожарный ручной ИП 212-3СМ Цена: 168,0:1,18:5,59*1,03*1,02
(шт.)</t>
  </si>
  <si>
    <t>Извещатель пожарный дымовой ИП 212-3СМ Цена: 226,0:1,18:5,59*1,03*1,02
(шт.)</t>
  </si>
  <si>
    <t>717
191</t>
  </si>
  <si>
    <r>
      <t>0,9</t>
    </r>
    <r>
      <rPr>
        <i/>
        <sz val="7"/>
        <rFont val="Arial"/>
        <family val="2"/>
        <charset val="204"/>
      </rPr>
      <t xml:space="preserve">
0,01*90</t>
    </r>
  </si>
  <si>
    <t>602
66</t>
  </si>
  <si>
    <r>
      <t>10</t>
    </r>
    <r>
      <rPr>
        <i/>
        <sz val="7"/>
        <rFont val="Arial"/>
        <family val="2"/>
        <charset val="204"/>
      </rPr>
      <t xml:space="preserve">
9+1</t>
    </r>
  </si>
  <si>
    <t>23
2</t>
  </si>
  <si>
    <t>45
2</t>
  </si>
  <si>
    <t>Конструкция из профильной стали для крепления закладных подвесок, масса до 2 кг (К101)
(100 шт.)</t>
  </si>
  <si>
    <t>207
55</t>
  </si>
  <si>
    <r>
      <t>0,26</t>
    </r>
    <r>
      <rPr>
        <i/>
        <sz val="7"/>
        <rFont val="Arial"/>
        <family val="2"/>
        <charset val="204"/>
      </rPr>
      <t xml:space="preserve">
0,01*26</t>
    </r>
  </si>
  <si>
    <t>Короб металлический по стенам и потолкам, длина 2 м
(100 м)</t>
  </si>
  <si>
    <t>3217
383</t>
  </si>
  <si>
    <r>
      <t>1,24</t>
    </r>
    <r>
      <rPr>
        <i/>
        <sz val="7"/>
        <rFont val="Arial"/>
        <family val="2"/>
        <charset val="204"/>
      </rPr>
      <t xml:space="preserve">
0,01*(130+10+10+15-41)</t>
    </r>
  </si>
  <si>
    <t>224
25</t>
  </si>
  <si>
    <r>
      <t>0,41</t>
    </r>
    <r>
      <rPr>
        <i/>
        <sz val="7"/>
        <rFont val="Arial"/>
        <family val="2"/>
        <charset val="204"/>
      </rPr>
      <t xml:space="preserve">
0,01*(26+15)</t>
    </r>
  </si>
  <si>
    <t>259,34
58,14</t>
  </si>
  <si>
    <t>Шкаф для трубных проводок настенный, размер до 800х1800 мм
(1 шт.)</t>
  </si>
  <si>
    <t>ТЕРм10-06-037-07</t>
  </si>
  <si>
    <t>Настенный шкаф R5CEX0442 c прозрачной дверью, 800х600х250 мм в комплекте с ручкой с замком R5CEX0869  Цена: 8734:1,18:3,94*1,03*1,012
(шт.)</t>
  </si>
  <si>
    <t>г. Москва, "СветЭлектро"</t>
  </si>
  <si>
    <t>43
6</t>
  </si>
  <si>
    <t>43,15
5,54</t>
  </si>
  <si>
    <t>86,96
28,28</t>
  </si>
  <si>
    <t>Коробка распределительная настенная на кабеле с пластмассовой оболочкой
(1 коробка)</t>
  </si>
  <si>
    <t>ТЕРм10-06-034-12</t>
  </si>
  <si>
    <t>Прибор приёмно-контрольный охранно-пожарный ВЭРС-ПК4
(1 шт.)</t>
  </si>
  <si>
    <t>Прибор приёмно-контрольный охранно-пожарный ВЭРС-ПК4 Цена: 2290,0:1,18:3,94*1,03*1,012
(компл.)</t>
  </si>
  <si>
    <r>
      <t>г. Новосибирск ООО "МПП "ВЭРС"</t>
    </r>
    <r>
      <rPr>
        <i/>
        <sz val="9"/>
        <rFont val="Arial"/>
        <family val="2"/>
        <charset val="204"/>
      </rPr>
      <t xml:space="preserve">
III кв. 2013 г.</t>
    </r>
  </si>
  <si>
    <r>
      <t>28</t>
    </r>
    <r>
      <rPr>
        <i/>
        <sz val="7"/>
        <rFont val="Arial"/>
        <family val="2"/>
        <charset val="204"/>
      </rPr>
      <t xml:space="preserve">
4+2+22</t>
    </r>
  </si>
  <si>
    <t>Аккумуляторная батарея U= 12В, I=4A, емк. 20 Ач Цена: 988,00:1,18:3,94*1,03*1,012
(шт.)</t>
  </si>
  <si>
    <t>Резервированный источник питания "Скат-1200Д исп.2" 3390,00:1,18:3,94*1,03*1,012
(шт.)</t>
  </si>
  <si>
    <t>Антенна АН7-433, направленная усилением +7dBd Цена: 2275,00/1,18/3,94*1,03*1,012
(шт.)</t>
  </si>
  <si>
    <t>Составлен(а) в ценах по состоянию на 01.01.2000 г.(Редакция 2009 г.)</t>
  </si>
  <si>
    <t>_______________________________________________________________________________________________63,26</t>
  </si>
  <si>
    <t>_______________________________________________________________________________________________266,19</t>
  </si>
  <si>
    <t>___________________________4,989</t>
  </si>
  <si>
    <t>_______________________________________________________________________________________________25,307</t>
  </si>
  <si>
    <t>_______________________________________________________________________________________________29,689</t>
  </si>
  <si>
    <t>___________________________54,996</t>
  </si>
  <si>
    <t>Основание: р.ч. 0503.014.0400 - ПС, инв. № 313-708, 313-707</t>
  </si>
  <si>
    <t>Пожарную сигнализацию и оповещение о пожаре, Площадка 8. Разгруз-сарай</t>
  </si>
  <si>
    <r>
      <t xml:space="preserve">ЛОКАЛЬНЫЙ СМЕТНЫЙ РАСЧЕТ № </t>
    </r>
    <r>
      <rPr>
        <sz val="12"/>
        <rFont val="Arial"/>
        <family val="2"/>
        <charset val="204"/>
      </rPr>
      <t>313-2332/19-4-225</t>
    </r>
  </si>
  <si>
    <t>Пожарная сигнализация и оповещение о пожаре, Площадка 8. Разгруз-сарай</t>
  </si>
  <si>
    <t xml:space="preserve"> 313-2332/19-4-225</t>
  </si>
  <si>
    <t xml:space="preserve">      Итого Поз. 27-46</t>
  </si>
  <si>
    <t xml:space="preserve">        Сметная прибыль 65% ФОТ (от 2 626)</t>
  </si>
  <si>
    <t xml:space="preserve">        Накладные расходы 95% ФОТ (от 2 626)</t>
  </si>
  <si>
    <t>3764
717</t>
  </si>
  <si>
    <t xml:space="preserve">        Итого Поз. 16-17, 19-22, 24-25</t>
  </si>
  <si>
    <t xml:space="preserve">        Сметная прибыль 65% ФОТ (от 34)</t>
  </si>
  <si>
    <t xml:space="preserve">        Накладные расходы 100% ФОТ (от 34)</t>
  </si>
  <si>
    <t xml:space="preserve">        Итого Поз. 15</t>
  </si>
  <si>
    <t xml:space="preserve">        Сметная прибыль 65% ФОТ (от 379)</t>
  </si>
  <si>
    <t xml:space="preserve">        Накладные расходы 92% ФОТ (от 379)</t>
  </si>
  <si>
    <t xml:space="preserve">        Итого Поз. 4, 8, 10, 23</t>
  </si>
  <si>
    <t xml:space="preserve">        Сметная прибыль 60% ФОТ (от 1 168)</t>
  </si>
  <si>
    <t xml:space="preserve">        Накладные расходы 80% ФОТ (от 1 168)</t>
  </si>
  <si>
    <t xml:space="preserve">        Итого Поз. 2, 7, 9, 12, 14, 18, 26</t>
  </si>
  <si>
    <t xml:space="preserve">   65% ФОТ (от 3039)  (Поз. 4, 8, 10, 23, 15-17, 19-22, 24-25)</t>
  </si>
  <si>
    <t xml:space="preserve">   60% ФОТ (от 1168)  (Поз. 2, 7, 9, 12, 14, 18, 26)</t>
  </si>
  <si>
    <t xml:space="preserve">   100% ФОТ (от 34)  (Поз. 15)</t>
  </si>
  <si>
    <t xml:space="preserve">   95% ФОТ (от 2626)  (Поз. 16-17, 19-22, 24-25)</t>
  </si>
  <si>
    <t xml:space="preserve">   92% ФОТ (от 379)  (Поз. 4, 8, 10, 23)</t>
  </si>
  <si>
    <t xml:space="preserve">   80% ФОТ (от 1168)  (Поз. 2, 7, 9, 12, 14, 18, 26)</t>
  </si>
  <si>
    <t>3818
723</t>
  </si>
  <si>
    <r>
      <t>0,15</t>
    </r>
    <r>
      <rPr>
        <i/>
        <sz val="7"/>
        <rFont val="Arial"/>
        <family val="2"/>
        <charset val="204"/>
      </rPr>
      <t xml:space="preserve">
0,001*150</t>
    </r>
  </si>
  <si>
    <t>Кабель КПСЭнг-FRHF 1х2х1,5 Цена: 82777,00/1,18/5,59*1,03*1,02
(1000 м)</t>
  </si>
  <si>
    <t>Оповещатель комбинированный "Маяк-12-3М" Цена: 416,91/1,18/5,59*1,03*1,02
(шт.)</t>
  </si>
  <si>
    <t>Оповещатель пожарный световой "Люкс-12" "Выход", U=12В Цена: 184,00/1,18/5,59*1,03*1,02
(шт.)</t>
  </si>
  <si>
    <t>Пластиковая лента для уплотнения стыка со стеной, длиной 5 м, код 30418 Цена: 1116,06/1,18/5,59*1,03*1,02
(шт.)</t>
  </si>
  <si>
    <t>Заглушка, код 31203 Цена: 24,95/1,18/5,59*1,03*1,02
(шт.)</t>
  </si>
  <si>
    <t>Накладка на стык, код 33646 Цена: 19,00/1,18/5,59*1,03*1,02
(шт.)</t>
  </si>
  <si>
    <t>Мини-плинтус 32х12,5 мм, L=2,10 м  DLPlus, код 30014 Цена: 82,32/1,18/5,59*1,03*1,02
(шт.)</t>
  </si>
  <si>
    <t>Кабель радиочастотный RG-213/U (в компл. с двумя разъемами и переходником) Цена: 128,0:1,18:5,59*1,03*1,02
(м)</t>
  </si>
  <si>
    <t>Кабель ВВГнг-FRLS 2х1,5 Цена: 63802,60/1,18/5,59*1,03*1,02
(1000 м)</t>
  </si>
  <si>
    <t>Кабель ВВГнг-FRLS 3х1,5 Цена: 78340,20/1,18/5,59*1,03*1,02
(1000 м)</t>
  </si>
  <si>
    <t>Кабель огнестойкий КСРЭВнг-FRLS 2x0,5 Цена: 13022,00/1,18/5,59*1,03*1,02
(1000 м)</t>
  </si>
  <si>
    <t>Извещатель пожарный ручной "ИПР 3СУ" Цена: 217,80/1,18/5,59*1,03*1,02
(шт.)</t>
  </si>
  <si>
    <t>Извещатель пожарный дымовой "ИП 212-3СМ" Цена: 226,00/1,18/5,59*1,03*1,02
(шт.)</t>
  </si>
  <si>
    <t>638
169</t>
  </si>
  <si>
    <t>821
91</t>
  </si>
  <si>
    <r>
      <t>1,5</t>
    </r>
    <r>
      <rPr>
        <i/>
        <sz val="7"/>
        <rFont val="Arial"/>
        <family val="2"/>
        <charset val="204"/>
      </rPr>
      <t xml:space="preserve">
0,01*150</t>
    </r>
  </si>
  <si>
    <t>1004
267</t>
  </si>
  <si>
    <r>
      <t>1,26</t>
    </r>
    <r>
      <rPr>
        <i/>
        <sz val="7"/>
        <rFont val="Arial"/>
        <family val="2"/>
        <charset val="204"/>
      </rPr>
      <t xml:space="preserve">
0,01*126</t>
    </r>
  </si>
  <si>
    <t>985
109</t>
  </si>
  <si>
    <r>
      <t>1,8</t>
    </r>
    <r>
      <rPr>
        <i/>
        <sz val="7"/>
        <rFont val="Arial"/>
        <family val="2"/>
        <charset val="204"/>
      </rPr>
      <t xml:space="preserve">
0,01*(150+10+10+10)</t>
    </r>
  </si>
  <si>
    <r>
      <t>28</t>
    </r>
    <r>
      <rPr>
        <i/>
        <sz val="7"/>
        <rFont val="Arial"/>
        <family val="2"/>
        <charset val="204"/>
      </rPr>
      <t xml:space="preserve">
25+3</t>
    </r>
  </si>
  <si>
    <t>Аккумуляторная батарея U= 12В, I=6A, емк. 26 Ач Цена: 2230,00/1,18/3,94*1,03*1,012
(шт.)</t>
  </si>
  <si>
    <t>Резервированный источник питания РИП-12 испе. 06 Цена: 5174,00/1,18/3,94*1,03*1,012
(шт.)</t>
  </si>
  <si>
    <t>Составлен(а) в ценах по состоянию на 01.01.2000 (Редакция 2009 г.)</t>
  </si>
  <si>
    <t>_______________________________________________________________________________________________42,72</t>
  </si>
  <si>
    <t>_______________________________________________________________________________________________248</t>
  </si>
  <si>
    <t>___________________________4,207</t>
  </si>
  <si>
    <t>_______________________________________________________________________________________________5,187</t>
  </si>
  <si>
    <t>_______________________________________________________________________________________________27,384</t>
  </si>
  <si>
    <t>___________________________32,571</t>
  </si>
  <si>
    <t>Основание: р.ч. 0503.008.0000 - ПС инв. № 313-710, 313-709</t>
  </si>
  <si>
    <t>Пожарную сигнализацию и оповещение о пожаре, Площадка 8. Здание 18</t>
  </si>
  <si>
    <r>
      <t xml:space="preserve">ЛОКАЛЬНЫЙ СМЕТНЫЙ РАСЧЕТ № </t>
    </r>
    <r>
      <rPr>
        <sz val="12"/>
        <rFont val="Arial"/>
        <family val="2"/>
        <charset val="204"/>
      </rPr>
      <t>313-2332/19-4-446</t>
    </r>
  </si>
  <si>
    <t>Пожарная сигнализация и оповещение о пожаре, Площадка 8. Здание 18</t>
  </si>
  <si>
    <t>313-2332/19-4-446</t>
  </si>
  <si>
    <t>712
78</t>
  </si>
  <si>
    <t>Установка гильзы для прохода кабеля через стены и перекрытия, диаметр до 25 мм
(100 м)</t>
  </si>
  <si>
    <r>
      <t>0,04</t>
    </r>
    <r>
      <rPr>
        <i/>
        <sz val="7"/>
        <rFont val="Arial"/>
        <family val="2"/>
        <charset val="204"/>
      </rPr>
      <t xml:space="preserve">
0,001*40</t>
    </r>
  </si>
  <si>
    <t xml:space="preserve">        Итого Поз. 1, 3, 5-6, 11, 13, 15</t>
  </si>
  <si>
    <t xml:space="preserve">        Сметная прибыль 65% ФОТ (от 12 495)</t>
  </si>
  <si>
    <t xml:space="preserve">        Накладные расходы 95% ФОТ (от 12 495)</t>
  </si>
  <si>
    <t>11736
876</t>
  </si>
  <si>
    <t xml:space="preserve">        Итого Поз. 18, 20-24, 26, 28</t>
  </si>
  <si>
    <t xml:space="preserve">        Итого Поз. 17</t>
  </si>
  <si>
    <t xml:space="preserve">        Сметная прибыль 65% ФОТ (от 366)</t>
  </si>
  <si>
    <t xml:space="preserve">        Накладные расходы 92% ФОТ (от 366)</t>
  </si>
  <si>
    <t xml:space="preserve">        Итого Поз. 4, 8, 10, 25</t>
  </si>
  <si>
    <t xml:space="preserve">        Сметная прибыль 60% ФОТ (от 2 153)</t>
  </si>
  <si>
    <t xml:space="preserve">        Накладные расходы 80% ФОТ (от 2 153)</t>
  </si>
  <si>
    <t xml:space="preserve">        Итого Поз. 2, 7, 9, 12, 14, 16, 19, 27</t>
  </si>
  <si>
    <t xml:space="preserve">   65% ФОТ (от 12895)  (Поз. 4, 8, 10, 25, 17-18, 20-24, 26, 28)</t>
  </si>
  <si>
    <t xml:space="preserve">   60% ФОТ (от 2153)  (Поз. 2, 7, 9, 12, 14, 16, 19, 27)</t>
  </si>
  <si>
    <t xml:space="preserve">   100% ФОТ (от 34)  (Поз. 17)</t>
  </si>
  <si>
    <t xml:space="preserve">   95% ФОТ (от 12495)  (Поз. 18, 20-24, 26, 28)</t>
  </si>
  <si>
    <t xml:space="preserve">   92% ФОТ (от 366)  (Поз. 4, 8, 10, 25)</t>
  </si>
  <si>
    <t xml:space="preserve">   80% ФОТ (от 2153)  (Поз. 2, 7, 9, 12, 14, 16, 19, 27)</t>
  </si>
  <si>
    <t>11798
882</t>
  </si>
  <si>
    <t>Металлополимерный рукав, диам. 8 мм Цена:80:1,18:5,59*1,03*1,02
(м)</t>
  </si>
  <si>
    <r>
      <t>г. Казань ООО "Спецприбор"</t>
    </r>
    <r>
      <rPr>
        <i/>
        <sz val="9"/>
        <rFont val="Arial"/>
        <family val="2"/>
        <charset val="204"/>
      </rPr>
      <t xml:space="preserve">
III кв. 2013 г.</t>
    </r>
  </si>
  <si>
    <t>Коробка монтажная огнестойкая КМ-О(6к)  Цена: 150,00:1,18:5,59*1,03*1,02
(шт.)</t>
  </si>
  <si>
    <r>
      <t>0,25</t>
    </r>
    <r>
      <rPr>
        <i/>
        <sz val="7"/>
        <rFont val="Arial"/>
        <family val="2"/>
        <charset val="204"/>
      </rPr>
      <t xml:space="preserve">
0,001*250</t>
    </r>
  </si>
  <si>
    <t>Кабель КСРЭПнг-FRHF 1х2х1,38 Цена: 70455:1,18:5,59*1,03*1,02
(1000 м)</t>
  </si>
  <si>
    <r>
      <t>150</t>
    </r>
    <r>
      <rPr>
        <i/>
        <sz val="7"/>
        <rFont val="Arial"/>
        <family val="2"/>
        <charset val="204"/>
      </rPr>
      <t xml:space="preserve">
2*75</t>
    </r>
  </si>
  <si>
    <t>Полоса монтажная (К107)
(м)</t>
  </si>
  <si>
    <r>
      <t>ТСЦ-509-0161</t>
    </r>
    <r>
      <rPr>
        <i/>
        <sz val="9"/>
        <rFont val="Arial"/>
        <family val="2"/>
        <charset val="204"/>
      </rPr>
      <t xml:space="preserve">
прим.</t>
    </r>
  </si>
  <si>
    <t>Трубы стальные электросварные прямошовные со снятой фаской из стали марок БСт2кп-БСт4кп и БСт2пс-БСт4пс наружный диаметр 40 мм, толщина стенки 1,6 мм
(м)</t>
  </si>
  <si>
    <r>
      <t>ТСЦ-103-0133</t>
    </r>
    <r>
      <rPr>
        <i/>
        <sz val="9"/>
        <rFont val="Arial"/>
        <family val="2"/>
        <charset val="204"/>
      </rPr>
      <t xml:space="preserve">
прим.</t>
    </r>
  </si>
  <si>
    <t>Кабель ВВГнг-FRLS 2х1,5 Цена: 63802,6:1,18:5,59*1,03*1,02
(1000 м)</t>
  </si>
  <si>
    <t>Кабель телефонный ТПВнг 20x2х0,5 Цена: 39981,0:1,18:5,59*1,03*1,02
(1000 м)</t>
  </si>
  <si>
    <t>Кабель огнестойкий КСРЭВнг-FRLS 2x0,5 Цена: 13022,00:1,18:5,59*1,03*1,02
(1000 м)</t>
  </si>
  <si>
    <t>Извещатель пожарный дымовой "ИП 212-3СМ" Цена: 226,00:1,18:5,59*1,03*1,02
(шт.)</t>
  </si>
  <si>
    <t>Оповещатель комбинированный "Маяк-12-К" Цена: 416,91:1,18:5,59*1,03*1,02
(шт.)</t>
  </si>
  <si>
    <t>2284
40</t>
  </si>
  <si>
    <r>
      <t>9,5</t>
    </r>
    <r>
      <rPr>
        <i/>
        <sz val="7"/>
        <rFont val="Arial"/>
        <family val="2"/>
        <charset val="204"/>
      </rPr>
      <t xml:space="preserve">
0,01*950</t>
    </r>
  </si>
  <si>
    <t>1368
151</t>
  </si>
  <si>
    <r>
      <t>2,5</t>
    </r>
    <r>
      <rPr>
        <i/>
        <sz val="7"/>
        <rFont val="Arial"/>
        <family val="2"/>
        <charset val="204"/>
      </rPr>
      <t xml:space="preserve">
0,01*250</t>
    </r>
  </si>
  <si>
    <t xml:space="preserve">                                       Стоимость подъемника телескопического ТЕМП-10 для обслуживания извещателей, расположенных на перекрытии выше 6м, учитывается эксплуатацией</t>
  </si>
  <si>
    <t>169
8</t>
  </si>
  <si>
    <t>Конструкция из профильной стали для крепления закладных подвесок, масса до 2 кг (К107)
(100 шт.)</t>
  </si>
  <si>
    <t>70
26</t>
  </si>
  <si>
    <t>1394,79
519,12</t>
  </si>
  <si>
    <t>3597,85
655,31</t>
  </si>
  <si>
    <t>Труба стальная по установленным конструкциям, по стенам с креплением скобами, диаметр до 50 мм
(100 м)</t>
  </si>
  <si>
    <t>ТЕРм08-02-407-03</t>
  </si>
  <si>
    <t>5501
607</t>
  </si>
  <si>
    <r>
      <t>10,05</t>
    </r>
    <r>
      <rPr>
        <i/>
        <sz val="7"/>
        <rFont val="Arial"/>
        <family val="2"/>
        <charset val="204"/>
      </rPr>
      <t xml:space="preserve">
0,01*(950+10+25+10+10)</t>
    </r>
  </si>
  <si>
    <t>Прибор приемно-контрольный охранно-пожарный "Сигнал-20М" (в комплекте 20 резисторов). Цена: 3145,31:1,18:3,94*1,03*1,012
(компл.)</t>
  </si>
  <si>
    <r>
      <t>73</t>
    </r>
    <r>
      <rPr>
        <i/>
        <sz val="7"/>
        <rFont val="Arial"/>
        <family val="2"/>
        <charset val="204"/>
      </rPr>
      <t xml:space="preserve">
8+20+3+42</t>
    </r>
  </si>
  <si>
    <t>Резисторы (в том числе из комплекта "Сигнал-20М")
(1 шт.)</t>
  </si>
  <si>
    <r>
      <t>53</t>
    </r>
    <r>
      <rPr>
        <i/>
        <sz val="7"/>
        <rFont val="Arial"/>
        <family val="2"/>
        <charset val="204"/>
      </rPr>
      <t xml:space="preserve">
8+3+42</t>
    </r>
  </si>
  <si>
    <t>Аккумуляторная батарея U= 12В, I=6A, емк. 26 Ач Цена: 2230,0:1,18:3,94*1,03*1,012
(шт.)</t>
  </si>
  <si>
    <t>Резервированный источник питания РИП-12 исп. 06 Цена: 5174,0:1,18:3,94*1,03*1,012
(шт.)</t>
  </si>
  <si>
    <t>Объектовый прибор со встроенным передатчиком "Риф Стринг RS-202 ТР 8" Цена: 9919,0:1,18:3,94*1,03*1,012
(компл.)</t>
  </si>
  <si>
    <t>Составлен(а) в ценах по состоянию на 01.01.2000г. (редакция 2009г.)</t>
  </si>
  <si>
    <t>_______________________________________________________________________________________________49,27</t>
  </si>
  <si>
    <t>_______________________________________________________________________________________________1014,74</t>
  </si>
  <si>
    <t>___________________________15,048</t>
  </si>
  <si>
    <t>_______________________________________________________________________________________________5,653</t>
  </si>
  <si>
    <t>_______________________________________________________________________________________________150,051</t>
  </si>
  <si>
    <t>___________________________155,704</t>
  </si>
  <si>
    <t>Основание: р.ч. 0503.008.0000 - ПС инв. № 313-718, 313-717</t>
  </si>
  <si>
    <t>Пожарную сигнализацию и оповещение о пожаре, Площадка 8. Здание 400А</t>
  </si>
  <si>
    <r>
      <t xml:space="preserve">ЛОКАЛЬНЫЙ СМЕТНЫЙ РАСЧЕТ № </t>
    </r>
    <r>
      <rPr>
        <sz val="12"/>
        <rFont val="Arial"/>
        <family val="2"/>
        <charset val="204"/>
      </rPr>
      <t>313-2361/19-4-449</t>
    </r>
  </si>
  <si>
    <t>313-2361/19-4-449</t>
  </si>
  <si>
    <t>547
60</t>
  </si>
  <si>
    <t xml:space="preserve">      Итого Поз. 43-62</t>
  </si>
  <si>
    <t xml:space="preserve">        Итого Поз. 1, 3, 5, 7, 9, 11-12, 14, 16, 20-21, 31, 33-34, 36</t>
  </si>
  <si>
    <t xml:space="preserve">        Сметная прибыль 65% ФОТ (от 10 159)</t>
  </si>
  <si>
    <t xml:space="preserve">        Накладные расходы 95% ФОТ (от 10 159)</t>
  </si>
  <si>
    <t>14912
2024</t>
  </si>
  <si>
    <t xml:space="preserve">        Итого Поз. 19, 25, 28-30, 39-41</t>
  </si>
  <si>
    <t xml:space="preserve">        Сметная прибыль 60% ФОТ (от 2 262)</t>
  </si>
  <si>
    <t xml:space="preserve">        Накладные расходы 80% ФОТ (от 2 262)</t>
  </si>
  <si>
    <t>44
4</t>
  </si>
  <si>
    <t xml:space="preserve">        Итого Поз. 4, 6, 8, 10, 13, 15, 22-23, 27, 32, 35, 37, 42</t>
  </si>
  <si>
    <t xml:space="preserve">        Сметная прибыль 65% ФОТ (от 887)</t>
  </si>
  <si>
    <t xml:space="preserve">        Накладные расходы 92% ФОТ (от 887)</t>
  </si>
  <si>
    <t xml:space="preserve">        Итого Поз. 2, 17-18, 24, 26, 38</t>
  </si>
  <si>
    <t xml:space="preserve">   65% ФОТ (от 11046)  (Поз. 2, 17-18, 24, 26, 38, 19, 25, 28-30, 39-41)</t>
  </si>
  <si>
    <t xml:space="preserve">   60% ФОТ (от 2262)  (Поз. 4, 6, 8, 10, 13, 15, 22-23, 27, 32, 35, 37, 42)</t>
  </si>
  <si>
    <t xml:space="preserve">   95% ФОТ (от 10159)  (Поз. 19, 25, 28-30, 39-41)</t>
  </si>
  <si>
    <t xml:space="preserve">   92% ФОТ (от 887)  (Поз. 2, 17-18, 24, 26, 38)</t>
  </si>
  <si>
    <t xml:space="preserve">   80% ФОТ (от 2262)  (Поз. 4, 6, 8, 10, 13, 15, 22-23, 27, 32, 35, 37, 42)</t>
  </si>
  <si>
    <t>14957
2028</t>
  </si>
  <si>
    <t>Кабельный канал металлический оцинкованный ККМО 25х20, длиной 2м  Цена: 50,00:1,18:5,59*1,03*1,02
(шт.)</t>
  </si>
  <si>
    <t>Кабель КСРЭВнг-FRLS 2х1,13 Цена: 25530,0:1,18:5,59*1,03*1,02
(1000 м)</t>
  </si>
  <si>
    <t>Световое табло "Сфера Х-12" Цена: 132,0:1,18:5,59*1,03*1,02
(шт.)</t>
  </si>
  <si>
    <r>
      <t>г. Екатеринбург, "Компания СМД"</t>
    </r>
    <r>
      <rPr>
        <i/>
        <sz val="9"/>
        <rFont val="Arial"/>
        <family val="2"/>
        <charset val="204"/>
      </rPr>
      <t xml:space="preserve">
III кв. 2013 г.</t>
    </r>
  </si>
  <si>
    <t>Оповещатель звуковой "EMA 1224BR" Цена: 721,38:1,18:5,59*1,03*1,02
(шт.)</t>
  </si>
  <si>
    <r>
      <t>г. Москва, "Систем Сенсор Фаир Детекторс"</t>
    </r>
    <r>
      <rPr>
        <i/>
        <sz val="9"/>
        <rFont val="Arial"/>
        <family val="2"/>
        <charset val="204"/>
      </rPr>
      <t xml:space="preserve">
III кв. 2013 г.</t>
    </r>
  </si>
  <si>
    <t>Шкаф серии ATLANTIC (код 35493) с платой Lina25 (код 36015), рукояткой оснащенной замком (код 36806), металлич.вставкой замка (код36820), вставкой замка (код 36826), набором ключей (код36545) Цена: (8392,52+1197,41+426,10+107,10+145,14+58,27):1,18:5,59*1,03*1,02
(компл.)</t>
  </si>
  <si>
    <r>
      <t>г. Екатеринбург Legrand</t>
    </r>
    <r>
      <rPr>
        <i/>
        <sz val="9"/>
        <rFont val="Arial"/>
        <family val="2"/>
        <charset val="204"/>
      </rPr>
      <t xml:space="preserve">
III кв. 2013 г.</t>
    </r>
  </si>
  <si>
    <r>
      <t>0,015</t>
    </r>
    <r>
      <rPr>
        <i/>
        <sz val="7"/>
        <rFont val="Arial"/>
        <family val="2"/>
        <charset val="204"/>
      </rPr>
      <t xml:space="preserve">
0,001*15</t>
    </r>
  </si>
  <si>
    <r>
      <t>0,08</t>
    </r>
    <r>
      <rPr>
        <i/>
        <sz val="7"/>
        <rFont val="Arial"/>
        <family val="2"/>
        <charset val="204"/>
      </rPr>
      <t xml:space="preserve">
0,001*80</t>
    </r>
  </si>
  <si>
    <t>Кабель огнестойкий КСРЭВнг-FRLS 4x0,8 Цена: 17065,0:1,18:5,59*1,03*1,02
(1000 м)</t>
  </si>
  <si>
    <t>Грозоразрядник с газонаполнением N-712Q  Цена: 1812,25:1,18:5,59*1,03*1,02
(шт.)</t>
  </si>
  <si>
    <t>Вилка обжимная на кабеле RG-58/U  Цена: 125,0:1,18:5,59*1,03*1,02
(шт.)</t>
  </si>
  <si>
    <t>Розетка обжимная на кабеле RG-213/U    Цена: 55,0:1,18:5,59*1,03*1,02
(шт.)</t>
  </si>
  <si>
    <t>Извещатель пожарный дымовой ИП 212-34А Цена: 261,0:1,18:5,59*1,03*1,02
(шт.)</t>
  </si>
  <si>
    <t>3028
805</t>
  </si>
  <si>
    <r>
      <t>3,8</t>
    </r>
    <r>
      <rPr>
        <i/>
        <sz val="7"/>
        <rFont val="Arial"/>
        <family val="2"/>
        <charset val="204"/>
      </rPr>
      <t xml:space="preserve">
0,01*380</t>
    </r>
  </si>
  <si>
    <t>4411
487</t>
  </si>
  <si>
    <r>
      <t>8,06</t>
    </r>
    <r>
      <rPr>
        <i/>
        <sz val="7"/>
        <rFont val="Arial"/>
        <family val="2"/>
        <charset val="204"/>
      </rPr>
      <t xml:space="preserve">
0,01*(800+3+3)</t>
    </r>
  </si>
  <si>
    <t>82
5</t>
  </si>
  <si>
    <t>Аппарат (кнопка, ключ управления, замок электромагнитной блокировки, звуковой сигнал, сигнальная лампа) управления и сигнализации, количество подключаемых концов до 2 ( "Сфера Х-12" "Выход")
(1 шт.)</t>
  </si>
  <si>
    <t>Оповещатель звуковой ("EMA 1224BR")
(1 шт.)</t>
  </si>
  <si>
    <t>Приборы, устанавливаемые на металлоконструкциях, щитах и пультах, масса до 5 кг
(1 шт.)</t>
  </si>
  <si>
    <t>Модуль подключения нагрузки МНП Цена: 36,34:1,18:3,94*1,03*1,012
(шт.)</t>
  </si>
  <si>
    <t>Аккумуляторная батарея U=12В, емк. 4 Ач Цена: 400:1,18:3,94*1,03*1,012
(шт.)</t>
  </si>
  <si>
    <t>Резервированный источник питания РИП-12 исп. 04 Цена: 2464,0:1,18:3,94*1,03*1,012
(шт.)</t>
  </si>
  <si>
    <t>148
51</t>
  </si>
  <si>
    <r>
      <t>0,09</t>
    </r>
    <r>
      <rPr>
        <i/>
        <sz val="7"/>
        <rFont val="Arial"/>
        <family val="2"/>
        <charset val="204"/>
      </rPr>
      <t xml:space="preserve">
0,01*9</t>
    </r>
  </si>
  <si>
    <r>
      <t>0,0039</t>
    </r>
    <r>
      <rPr>
        <i/>
        <sz val="7"/>
        <rFont val="Arial"/>
        <family val="2"/>
        <charset val="204"/>
      </rPr>
      <t xml:space="preserve">
0,001*1,30*3</t>
    </r>
  </si>
  <si>
    <t>Рукав металлический наружным диаметром до 48 мм, установка резьбовых крепежных элементов, скоб
(100 м)</t>
  </si>
  <si>
    <t>17
4</t>
  </si>
  <si>
    <t>17,06
3,59</t>
  </si>
  <si>
    <t>102,39
80,16</t>
  </si>
  <si>
    <t>Плата разного назначения с подготовкой места установки
(1 шт.)</t>
  </si>
  <si>
    <t>ТЕРм10-01-001-10</t>
  </si>
  <si>
    <t>187,31
183,79</t>
  </si>
  <si>
    <t>Шкаф серии ATLANTIC
(1 шт.)</t>
  </si>
  <si>
    <r>
      <t>ТЕРм10-04-100-01</t>
    </r>
    <r>
      <rPr>
        <i/>
        <sz val="9"/>
        <rFont val="Arial"/>
        <family val="2"/>
        <charset val="204"/>
      </rPr>
      <t xml:space="preserve">
прим.</t>
    </r>
  </si>
  <si>
    <t>5911
652</t>
  </si>
  <si>
    <r>
      <t>10,8</t>
    </r>
    <r>
      <rPr>
        <i/>
        <sz val="7"/>
        <rFont val="Arial"/>
        <family val="2"/>
        <charset val="204"/>
      </rPr>
      <t xml:space="preserve">
0,01*(950+80+15+15+20)</t>
    </r>
  </si>
  <si>
    <t>Извещатель ПС автоматический дымовой, фотоэлектрический, радиоизотопный, световой в нормальном исполнении                (ИП 212-34А)
(1 шт.)</t>
  </si>
  <si>
    <t>Аккумуляторная батарея U= 12В, I=2A, емк. 7 Ач Цена: 1180:1,18:3,94*1,03*1,012
(шт.)</t>
  </si>
  <si>
    <t>Резервированный источник питания РИП-24 исп. 02 Цена: 3207,0:1,18:3,94*1,03*1,012
(шт.)</t>
  </si>
  <si>
    <t>7
1</t>
  </si>
  <si>
    <t>7,28
0,55</t>
  </si>
  <si>
    <t>38,29
15,97</t>
  </si>
  <si>
    <t>Грозоразрядник
(1 шт.)</t>
  </si>
  <si>
    <r>
      <t>ТЕРм08-01-061-01</t>
    </r>
    <r>
      <rPr>
        <i/>
        <sz val="9"/>
        <rFont val="Arial"/>
        <family val="2"/>
        <charset val="204"/>
      </rPr>
      <t xml:space="preserve">
прим.</t>
    </r>
  </si>
  <si>
    <t>35,04
28,48</t>
  </si>
  <si>
    <r>
      <t>2</t>
    </r>
    <r>
      <rPr>
        <i/>
        <sz val="7"/>
        <rFont val="Arial"/>
        <family val="2"/>
        <charset val="204"/>
      </rPr>
      <t xml:space="preserve">
1+1</t>
    </r>
  </si>
  <si>
    <t>Разъемы штепсельные с разделкой и включением экранированного кабеля, сечение жилы до 1 мм2, количество подключаемых жил 14 шт.
(1 шт.)</t>
  </si>
  <si>
    <t>ТЕРм11-04-020-01</t>
  </si>
  <si>
    <t>Антенна АН7-433, направленная усилением +7dBd  Цена: 1470,0:1,18:3,94*1,03*1,012
(шт.)</t>
  </si>
  <si>
    <t>Аккумуляторная батарея U= 12В, I=6A, емк. 26 Ач Цена: 400:1,18:3,94*1,03*1,012
(шт.)</t>
  </si>
  <si>
    <t>Резервированный источник питания РИП-12 исп. 06 Цена: 2464,0:1,18:3,94*1,03*1,012
(шт.)</t>
  </si>
  <si>
    <t>Блок индикации С2000-БКИ   Цена: 3645,0:1,18:3,94*1,03*1,012
(шт.)</t>
  </si>
  <si>
    <t>14,42
13,08</t>
  </si>
  <si>
    <t>Съемные и выдвижные блоки (модули, ячейки, ТЭЗ), масса до 5 кг
(1 шт.)</t>
  </si>
  <si>
    <t>ТЕРм11-04-008-01</t>
  </si>
  <si>
    <t>Преобразователь протокола С2000-ПП  Цена: 567,58:1,18:3,94*1,03*1,012
(шт.)</t>
  </si>
  <si>
    <t>_______________________________________________________________________________________________117,38</t>
  </si>
  <si>
    <t>_______________________________________________________________________________________________805,7</t>
  </si>
  <si>
    <t>___________________________13,308</t>
  </si>
  <si>
    <t>_______________________________________________________________________________________________7,138</t>
  </si>
  <si>
    <t>_______________________________________________________________________________________________93,743</t>
  </si>
  <si>
    <t>___________________________100,881</t>
  </si>
  <si>
    <t>Основание: р.ч. 0503.014.0367 - ПС, инв. № 313-772, 313-771</t>
  </si>
  <si>
    <t>Пожарную сигнализацию и оповещение о пожаре, Площадка 14. База снабжения отдела 071. Здание 367</t>
  </si>
  <si>
    <r>
      <t xml:space="preserve">ЛОКАЛЬНЫЙ СМЕТНЫЙ РАСЧЕТ № </t>
    </r>
    <r>
      <rPr>
        <sz val="12"/>
        <rFont val="Arial"/>
        <family val="2"/>
        <charset val="204"/>
      </rPr>
      <t>313-2472/19-4-224</t>
    </r>
  </si>
  <si>
    <t xml:space="preserve">      Сметная прибыль 70% ФОТ (от 129)</t>
  </si>
  <si>
    <t xml:space="preserve">      Накладные расходы 110% ФОТ (от 129)</t>
  </si>
  <si>
    <t>310
36</t>
  </si>
  <si>
    <t xml:space="preserve">      Итого Поз. 77</t>
  </si>
  <si>
    <t xml:space="preserve">      Итого Поз. 43-76</t>
  </si>
  <si>
    <t xml:space="preserve">        Итого Поз. 1, 3, 11, 13, 17-19, 21, 23</t>
  </si>
  <si>
    <t xml:space="preserve">        Сметная прибыль 65% ФОТ (от 3 608)</t>
  </si>
  <si>
    <t xml:space="preserve">        Накладные расходы 95% ФОТ (от 3 608)</t>
  </si>
  <si>
    <t>4832
960</t>
  </si>
  <si>
    <t xml:space="preserve">        Итого Поз. 6, 25, 28-32, 35, 37-38, 41-42</t>
  </si>
  <si>
    <t xml:space="preserve">        Сметная прибыль 65% ФОТ (от 435)</t>
  </si>
  <si>
    <t xml:space="preserve">        Накладные расходы 92% ФОТ (от 435)</t>
  </si>
  <si>
    <t xml:space="preserve">        Итого Поз. 4-5, 7, 10, 33, 36</t>
  </si>
  <si>
    <t xml:space="preserve">        Сметная прибыль 60% ФОТ (от 1 711)</t>
  </si>
  <si>
    <t xml:space="preserve">        Накладные расходы 80% ФОТ (от 1 711)</t>
  </si>
  <si>
    <t xml:space="preserve">        Итого Поз. 2, 8-9, 12, 14, 16, 20, 22, 24, 26-27, 34, 39-40</t>
  </si>
  <si>
    <t xml:space="preserve">   70% ФОТ (от 129)  (Поз. 77)</t>
  </si>
  <si>
    <t xml:space="preserve">   65% ФОТ (от 4077)  (Поз. 4-5, 7, 10, 33, 36, 6, 25, 28-32, 35, 37-38, 41-42, 15)</t>
  </si>
  <si>
    <t xml:space="preserve">   60% ФОТ (от 1711)  (Поз. 2, 8-9, 12, 14, 16, 20, 22, 24, 26-27, 34, 39-40)</t>
  </si>
  <si>
    <t xml:space="preserve">   110% ФОТ (от 129)  (Поз. 77)</t>
  </si>
  <si>
    <t xml:space="preserve">   95% ФОТ (от 3608)  (Поз. 6, 25, 28-32, 35, 37-38, 41-42)</t>
  </si>
  <si>
    <t xml:space="preserve">   92% ФОТ (от 435)  (Поз. 4-5, 7, 10, 33, 36)</t>
  </si>
  <si>
    <t xml:space="preserve">   80% ФОТ (от 1711)  (Поз. 2, 8-9, 12, 14, 16, 20, 22, 24, 26-27, 34, 39-40)</t>
  </si>
  <si>
    <t>5204
1002</t>
  </si>
  <si>
    <t>2071,33
238,27</t>
  </si>
  <si>
    <t>2689,29
617,96</t>
  </si>
  <si>
    <t>Пробивка в кирпичных стенах отверстий круглых диаметром до 25 мм при толщине стен до 25 см
(100 шт.)</t>
  </si>
  <si>
    <t>ТЕР46-03-009-03</t>
  </si>
  <si>
    <r>
      <t>0,0005</t>
    </r>
    <r>
      <rPr>
        <i/>
        <sz val="7"/>
        <rFont val="Arial"/>
        <family val="2"/>
        <charset val="204"/>
      </rPr>
      <t xml:space="preserve">
0,5*0,001</t>
    </r>
  </si>
  <si>
    <t>Коробка соединительно-разветвительная КСРВ-2-К-2, КСРВ-2У-К-2  Цена: 1298,0:1,18:5,59*1,03*1,02
(компл.)</t>
  </si>
  <si>
    <r>
      <t>г. Казань, ООО "Спецприбор"</t>
    </r>
    <r>
      <rPr>
        <i/>
        <sz val="9"/>
        <rFont val="Arial"/>
        <family val="2"/>
        <charset val="204"/>
      </rPr>
      <t xml:space="preserve">
III кв. 2013 г.</t>
    </r>
  </si>
  <si>
    <t>Кабель КСРЭПнг-FRHF 1х2х1,38 Цена: 41290,0:1,18:5,59*1,03*1,02
(1000 м)</t>
  </si>
  <si>
    <t>Оповещатель пожарный световой ExОППС-1В Цена:6558,0:1,18:5,59*1,03*1,02
(шт.)</t>
  </si>
  <si>
    <r>
      <t>г. Волгодонск НПК "Эталон"</t>
    </r>
    <r>
      <rPr>
        <i/>
        <sz val="9"/>
        <rFont val="Arial"/>
        <family val="2"/>
        <charset val="204"/>
      </rPr>
      <t xml:space="preserve">
III кв. 2013 г.</t>
    </r>
  </si>
  <si>
    <t>Оповещатель пожарный звуковой ExОППЗ-2В Цена:7612,0:1,18:5,59*1,03*1,02
(шт.)</t>
  </si>
  <si>
    <t>Труба гофрированная из ПВХ-пластика, диаметр 25 мм             Цена: 26:1,18:5,59*1,03*1,02
(м)</t>
  </si>
  <si>
    <r>
      <t>ДКС г. Тверь</t>
    </r>
    <r>
      <rPr>
        <i/>
        <sz val="9"/>
        <rFont val="Arial"/>
        <family val="2"/>
        <charset val="204"/>
      </rPr>
      <t xml:space="preserve">
III кв. 2013 г.</t>
    </r>
  </si>
  <si>
    <t>Пластиковая лента для уплотнения стыка со стеной, длиной 5 м, код 30418 Цена: 1116,06:1,18:5,59*1,03*1,02
(шт.)</t>
  </si>
  <si>
    <t>Заглушка, код 31202 Цена: 24,95:1,18:5,59*1,03*1,02
(шт.)</t>
  </si>
  <si>
    <t>Накладка на стык, код 33602 Цена: 19,00:1,18:5,59*1,03*1,02
(шт.)</t>
  </si>
  <si>
    <t>Мини-плинтус 20х12,5 мм, L=2,10 м  DLPlus, код 30014 Цена: 82,32:1,18:5,59*1,03*1,02
(шт.)</t>
  </si>
  <si>
    <t>Коробка соединительно-разветвительная КСРВ-2-К-2  Цена: 1298,0:1,18:5,59*1,03*1,02
(компл.)</t>
  </si>
  <si>
    <t>Кабель радиочастотный RG-213/U  Цена: 128,0:1,18:5,59*1,03*1,02
(м)</t>
  </si>
  <si>
    <r>
      <t>0,005</t>
    </r>
    <r>
      <rPr>
        <i/>
        <sz val="7"/>
        <rFont val="Arial"/>
        <family val="2"/>
        <charset val="204"/>
      </rPr>
      <t xml:space="preserve">
0,001*5</t>
    </r>
  </si>
  <si>
    <t>Кабель огнестойкий КСРЭВнг-FRLS 10x0,5 Цена: 38855,00:1,18:5,59*1,03*1,02
(1000 м)</t>
  </si>
  <si>
    <t>Кабель огнестойкий КСРЭВнг-FRLS 2x0,5 Цена: 9550,0:1,18:5,59*1,03*1,02
(1000 м)</t>
  </si>
  <si>
    <t>Извещатель пожарный тепловой ИП 103-2/1 Цена: 2734,0:1,18:5,59*1,03*1,02
(шт.)</t>
  </si>
  <si>
    <t>Коробка телефонная распределительная марки КРТМ-В/10
(шт.)</t>
  </si>
  <si>
    <t>Комплект монтажных частей КМЧ-2 Цена: 35,0:1,18:5,59*1,03*1,02
(шт.)</t>
  </si>
  <si>
    <t>4894
966</t>
  </si>
  <si>
    <t>Рукав металлический наружным диаметром до 48 мм в комплекте с муфтами и скобами
(100 м)</t>
  </si>
  <si>
    <t>Коробка соединительно-разветвительная на стене (КСРВ)
(1 шт.)</t>
  </si>
  <si>
    <t>493
54</t>
  </si>
  <si>
    <t>Оповещатель звуковой ("ЕхОППЗ-2В")
(1 шт.)</t>
  </si>
  <si>
    <t>187
78</t>
  </si>
  <si>
    <t>48
1</t>
  </si>
  <si>
    <t>1674
445</t>
  </si>
  <si>
    <r>
      <t>2,1</t>
    </r>
    <r>
      <rPr>
        <i/>
        <sz val="7"/>
        <rFont val="Arial"/>
        <family val="2"/>
        <charset val="204"/>
      </rPr>
      <t xml:space="preserve">
0,01*210</t>
    </r>
  </si>
  <si>
    <t>82
29</t>
  </si>
  <si>
    <r>
      <t>0,0026</t>
    </r>
    <r>
      <rPr>
        <i/>
        <sz val="7"/>
        <rFont val="Arial"/>
        <family val="2"/>
        <charset val="204"/>
      </rPr>
      <t xml:space="preserve">
0,001*1,30*2</t>
    </r>
  </si>
  <si>
    <t>Коробка ответвительная на стене (УК-П)
(1 шт.)</t>
  </si>
  <si>
    <t>1642
181</t>
  </si>
  <si>
    <r>
      <t>3</t>
    </r>
    <r>
      <rPr>
        <i/>
        <sz val="7"/>
        <rFont val="Arial"/>
        <family val="2"/>
        <charset val="204"/>
      </rPr>
      <t xml:space="preserve">
0,01*(250+5+25+10+10)</t>
    </r>
  </si>
  <si>
    <r>
      <t>3</t>
    </r>
    <r>
      <rPr>
        <i/>
        <sz val="7"/>
        <rFont val="Arial"/>
        <family val="2"/>
        <charset val="204"/>
      </rPr>
      <t xml:space="preserve">
1+1+1</t>
    </r>
  </si>
  <si>
    <t>Прибор приемно-контрольный охранно-пожарный "Яхонт-1И-01"
(1 шт.)</t>
  </si>
  <si>
    <t>Прибор приемно-контрольный охранно-пожарный Яхонт-1И-01. Цена: 3422,0:1,18:3,94*1,03*1,012
(компл.)</t>
  </si>
  <si>
    <t>Извещатель ПС автоматический тепловой, дымовой, световой во взрывозащищенном исполнении (ИП 103-2/1)
(1 шт.)</t>
  </si>
  <si>
    <t>Коробка распределительная настенная на кабеле с пластмассовой оболочкой (КРТМ)
(1 коробка)</t>
  </si>
  <si>
    <r>
      <t>54</t>
    </r>
    <r>
      <rPr>
        <i/>
        <sz val="7"/>
        <rFont val="Arial"/>
        <family val="2"/>
        <charset val="204"/>
      </rPr>
      <t xml:space="preserve">
8+4+22+20</t>
    </r>
  </si>
  <si>
    <r>
      <t>34</t>
    </r>
    <r>
      <rPr>
        <i/>
        <sz val="7"/>
        <rFont val="Arial"/>
        <family val="2"/>
        <charset val="204"/>
      </rPr>
      <t xml:space="preserve">
8+4+22</t>
    </r>
  </si>
  <si>
    <t>Конструкция для установки извещателя
(1 шт.)</t>
  </si>
  <si>
    <t>ТЕРм10-08-002-06</t>
  </si>
  <si>
    <t>102,01
78,13</t>
  </si>
  <si>
    <r>
      <t>ТЕРм10-04-066-06</t>
    </r>
    <r>
      <rPr>
        <i/>
        <sz val="9"/>
        <rFont val="Arial"/>
        <family val="2"/>
        <charset val="204"/>
      </rPr>
      <t xml:space="preserve">
прим.</t>
    </r>
  </si>
  <si>
    <t>Антенна АН7-433, направленная усилением +7dBd Цена: 1470,00:1,18:3,94*1,03*1,012
(шт.)</t>
  </si>
  <si>
    <t>Объектовый прибор со встроенным передатчиком "Риф Стринг RS-202 ТР 8" Цена: 9919,00:1,18:3,94*1,03*1,012
(компл.)</t>
  </si>
  <si>
    <t>_______________________________________________________________________________________________59,53</t>
  </si>
  <si>
    <t>_______________________________________________________________________________________________347,55</t>
  </si>
  <si>
    <t>___________________________5,917</t>
  </si>
  <si>
    <t>_______________________________________________________________________________________________5,089</t>
  </si>
  <si>
    <t>_______________________________________________________________________________________________43,286</t>
  </si>
  <si>
    <t>_______________________________________________________________________________________________0,635</t>
  </si>
  <si>
    <t>___________________________49,010</t>
  </si>
  <si>
    <t>Основание: р.ч. 0503.008.0440 - ПС инв. № 313-714, 313-713</t>
  </si>
  <si>
    <t>Пожарную сигнализацию и оповещение о пожаре, Площадка 8. Здание 440</t>
  </si>
  <si>
    <r>
      <t xml:space="preserve">ЛОКАЛЬНЫЙ СМЕТНЫЙ РАСЧЕТ № </t>
    </r>
    <r>
      <rPr>
        <sz val="12"/>
        <rFont val="Arial"/>
        <family val="2"/>
        <charset val="204"/>
      </rPr>
      <t>313-2473/19-4-447</t>
    </r>
  </si>
  <si>
    <t>Пожарная сигнализация и оповещение о пожаре, Площадка 8. Здание 440</t>
  </si>
  <si>
    <t>313-2473/19-4-447</t>
  </si>
  <si>
    <t xml:space="preserve">      Итого Поз. 31-46</t>
  </si>
  <si>
    <t xml:space="preserve">        Итого Поз. 1, 3, 5, 7-8, 12-13, 15-16, 18-19</t>
  </si>
  <si>
    <t xml:space="preserve">        Сметная прибыль 65% ФОТ (от 7 663)</t>
  </si>
  <si>
    <t xml:space="preserve">        Накладные расходы 95% ФОТ (от 7 663)</t>
  </si>
  <si>
    <t>11537
2135</t>
  </si>
  <si>
    <t xml:space="preserve">        Итого Поз. 21-26, 28, 30</t>
  </si>
  <si>
    <t xml:space="preserve">        Сметная прибыль 65% ФОТ (от 473)</t>
  </si>
  <si>
    <t xml:space="preserve">        Накладные расходы 92% ФОТ (от 473)</t>
  </si>
  <si>
    <t xml:space="preserve">        Итого Поз. 4, 11, 27</t>
  </si>
  <si>
    <t xml:space="preserve">        Сметная прибыль 60% ФОТ (от 2 241)</t>
  </si>
  <si>
    <t xml:space="preserve">        Накладные расходы 80% ФОТ (от 2 241)</t>
  </si>
  <si>
    <t xml:space="preserve">        Итого Поз. 2, 6, 9-10, 14, 17, 20, 29</t>
  </si>
  <si>
    <t xml:space="preserve">   65% ФОТ (от 8136)  (Поз. 4, 11, 27, 21-26, 28, 30)</t>
  </si>
  <si>
    <t xml:space="preserve">   60% ФОТ (от 2241)  (Поз. 2, 6, 9-10, 14, 17, 20, 29)</t>
  </si>
  <si>
    <t xml:space="preserve">   95% ФОТ (от 7663)  (Поз. 21-26, 28, 30)</t>
  </si>
  <si>
    <t xml:space="preserve">   92% ФОТ (от 473)  (Поз. 4, 11, 27)</t>
  </si>
  <si>
    <t xml:space="preserve">   80% ФОТ (от 2241)  (Поз. 2, 6, 9-10, 14, 17, 20, 29)</t>
  </si>
  <si>
    <t>11563
2135</t>
  </si>
  <si>
    <r>
      <t>0,44</t>
    </r>
    <r>
      <rPr>
        <i/>
        <sz val="7"/>
        <rFont val="Arial"/>
        <family val="2"/>
        <charset val="204"/>
      </rPr>
      <t xml:space="preserve">
0,001*440</t>
    </r>
  </si>
  <si>
    <t>Кабель симметричный огнестойкий КПСЭнг-FRHF 3х1,5 Цена: 82777,0:1,18:5,59*1,03*1,02
(1000 м)</t>
  </si>
  <si>
    <r>
      <t>ТСЦ-103-0127</t>
    </r>
    <r>
      <rPr>
        <i/>
        <sz val="9"/>
        <rFont val="Arial"/>
        <family val="2"/>
        <charset val="204"/>
      </rPr>
      <t xml:space="preserve">
прим.</t>
    </r>
  </si>
  <si>
    <t>Извещатель пожарный дымовой ИП 212-108 Цена: 226,0:1,18:5,59*1,03*1,02
(шт.)</t>
  </si>
  <si>
    <t>1833
487</t>
  </si>
  <si>
    <r>
      <t>2,3</t>
    </r>
    <r>
      <rPr>
        <i/>
        <sz val="7"/>
        <rFont val="Arial"/>
        <family val="2"/>
        <charset val="204"/>
      </rPr>
      <t xml:space="preserve">
0,01*230</t>
    </r>
  </si>
  <si>
    <t>2408
266</t>
  </si>
  <si>
    <r>
      <t>4,4</t>
    </r>
    <r>
      <rPr>
        <i/>
        <sz val="7"/>
        <rFont val="Arial"/>
        <family val="2"/>
        <charset val="204"/>
      </rPr>
      <t xml:space="preserve">
0,01*440</t>
    </r>
  </si>
  <si>
    <t>94
6</t>
  </si>
  <si>
    <t>3188
847</t>
  </si>
  <si>
    <r>
      <t>4</t>
    </r>
    <r>
      <rPr>
        <i/>
        <sz val="7"/>
        <rFont val="Arial"/>
        <family val="2"/>
        <charset val="204"/>
      </rPr>
      <t xml:space="preserve">
0,01*400</t>
    </r>
  </si>
  <si>
    <t>3667
405</t>
  </si>
  <si>
    <r>
      <t>6,7</t>
    </r>
    <r>
      <rPr>
        <i/>
        <sz val="7"/>
        <rFont val="Arial"/>
        <family val="2"/>
        <charset val="204"/>
      </rPr>
      <t xml:space="preserve">
0,01*(590+30+10+30+10)</t>
    </r>
  </si>
  <si>
    <t>Аккумуляторная батарея, емк. 2*7 Ач Цена: 400:1,18:3,94*1,03*1,012
(шт.)</t>
  </si>
  <si>
    <t>Блок резервного питания БРП24/3 Цена: 3481,0:1,18:3,94*1,03*1,012
(шт.)</t>
  </si>
  <si>
    <t>Аккумуляторная батарея, емк. 2*26 Ач Цена: 1180:1,18:3,94*1,03*1,012
(шт.)</t>
  </si>
  <si>
    <t>Блок резервного питания БРП24/5 Цена: 3243,0:1,18:3,94*1,03*1,012
(шт.)</t>
  </si>
  <si>
    <t>Извещатель ПС автоматический дымовой, фотоэлектрический, радиоизотопный, световой в нормальном исполнении                (ИП 212-108)
(1 шт.)</t>
  </si>
  <si>
    <t>_______________________________________________________________________________________________126,04</t>
  </si>
  <si>
    <t>_______________________________________________________________________________________________586,01</t>
  </si>
  <si>
    <t>___________________________10,377</t>
  </si>
  <si>
    <t>_______________________________________________________________________________________________4,994</t>
  </si>
  <si>
    <t>_______________________________________________________________________________________________57,767</t>
  </si>
  <si>
    <t>___________________________62,761</t>
  </si>
  <si>
    <t>Основание: р.ч. 0503.001.0307 - ПС, инв. № 313-726, 313-725</t>
  </si>
  <si>
    <t>Пожарную сигнализацию и оповещение о пожаре, Площадка 1. Здание 307</t>
  </si>
  <si>
    <r>
      <t xml:space="preserve">ЛОКАЛЬНЫЙ СМЕТНЫЙ РАСЧЕТ № </t>
    </r>
    <r>
      <rPr>
        <sz val="12"/>
        <rFont val="Arial"/>
        <family val="2"/>
        <charset val="204"/>
      </rPr>
      <t>313-2475/19-4-454</t>
    </r>
  </si>
  <si>
    <t>Пожарная сигнализация и оповещение о пожаре, Площадка 1. Здание 307</t>
  </si>
  <si>
    <t>313-2475/19-4-454</t>
  </si>
  <si>
    <t>274
100</t>
  </si>
  <si>
    <t xml:space="preserve">      Итого Поз. 16-26</t>
  </si>
  <si>
    <t xml:space="preserve">        Итого Поз. 3, 5-6, 11</t>
  </si>
  <si>
    <t xml:space="preserve">        Сметная прибыль 65% ФОТ (от 1 251)</t>
  </si>
  <si>
    <t xml:space="preserve">        Накладные расходы 95% ФОТ (от 1 251)</t>
  </si>
  <si>
    <t>2001
345</t>
  </si>
  <si>
    <t xml:space="preserve">        Итого Поз. 8, 10, 14</t>
  </si>
  <si>
    <t xml:space="preserve">        Сметная прибыль 65% ФОТ (от 67)</t>
  </si>
  <si>
    <t xml:space="preserve">        Накладные расходы 92% ФОТ (от 67)</t>
  </si>
  <si>
    <t xml:space="preserve">        Итого Поз. 2, 13</t>
  </si>
  <si>
    <t xml:space="preserve">        Сметная прибыль 60% ФОТ (от 407)</t>
  </si>
  <si>
    <t xml:space="preserve">        Накладные расходы 80% ФОТ (от 407)</t>
  </si>
  <si>
    <t xml:space="preserve">        Итого Поз. 1, 4, 7, 9, 12, 15</t>
  </si>
  <si>
    <t xml:space="preserve">   65% ФОТ (от 1318)  (Поз. 2, 13, 8, 10, 14)</t>
  </si>
  <si>
    <t xml:space="preserve">   60% ФОТ (от 407)  (Поз. 1, 4, 7, 9, 12, 15)</t>
  </si>
  <si>
    <t xml:space="preserve">   95% ФОТ (от 1251)  (Поз. 8, 10, 14)</t>
  </si>
  <si>
    <t xml:space="preserve">   92% ФОТ (от 67)  (Поз. 2, 13)</t>
  </si>
  <si>
    <t xml:space="preserve">   80% ФОТ (от 407)  (Поз. 1, 4, 7, 9, 12, 15)</t>
  </si>
  <si>
    <t>2005
345</t>
  </si>
  <si>
    <r>
      <t>0,14</t>
    </r>
    <r>
      <rPr>
        <i/>
        <sz val="7"/>
        <rFont val="Arial"/>
        <family val="2"/>
        <charset val="204"/>
      </rPr>
      <t xml:space="preserve">
0,001*140</t>
    </r>
  </si>
  <si>
    <t>Кабель огнестойкий КПСЭнг-FRLS 1х2x0,75 Цена: 41667:1,18:5,59*1,03*1,02
(1000 м)</t>
  </si>
  <si>
    <t>Извещатель пожарный ручной ИПР-3СУ Цена: 168,0:1,18:5,59*1,03*1,02
(шт.)</t>
  </si>
  <si>
    <t>219
24</t>
  </si>
  <si>
    <t>Модуль адресации управляющий МА-УОП Цена:1338,0:1,18:3,94*1,03*1,012
(шт.)</t>
  </si>
  <si>
    <t>797
212</t>
  </si>
  <si>
    <r>
      <t>1,8</t>
    </r>
    <r>
      <rPr>
        <i/>
        <sz val="7"/>
        <rFont val="Arial"/>
        <family val="2"/>
        <charset val="204"/>
      </rPr>
      <t xml:space="preserve">
0,01*(20+140+10+10)</t>
    </r>
  </si>
  <si>
    <t>Аккумуляторная батарея 1,2 Ач Цена: 400,0:1,18:3,94*1,03*1,012
(шт.)</t>
  </si>
  <si>
    <t>Резервированный источник питания "Скат-1200Д исп.2" Цена:3390,00:1,18:3,94*1,03*1,012
(шт.)</t>
  </si>
  <si>
    <t>Метка адресная пожарная МА-7TCH Цена:611,0:1,18:3,94*1,03*1,012
(шт.)</t>
  </si>
  <si>
    <t>_______________________________________________________________________________________________20,24</t>
  </si>
  <si>
    <t>_______________________________________________________________________________________________97,82</t>
  </si>
  <si>
    <t>___________________________1,725</t>
  </si>
  <si>
    <t>_______________________________________________________________________________________________1,287</t>
  </si>
  <si>
    <t>_______________________________________________________________________________________________9,786</t>
  </si>
  <si>
    <t>___________________________11,073</t>
  </si>
  <si>
    <t>Основание: р.ч. 0503.001.0351 - ПС, инв. № 313-729, 313-730</t>
  </si>
  <si>
    <t>Пожарную сигнализацию и оповещение о пожаре, Площадка 1. Здание 351</t>
  </si>
  <si>
    <r>
      <t xml:space="preserve">ЛОКАЛЬНЫЙ СМЕТНЫЙ РАСЧЕТ № </t>
    </r>
    <r>
      <rPr>
        <sz val="12"/>
        <rFont val="Arial"/>
        <family val="2"/>
        <charset val="204"/>
      </rPr>
      <t>313-2475/19-4-456</t>
    </r>
  </si>
  <si>
    <t xml:space="preserve">      Итого Поз. 66</t>
  </si>
  <si>
    <t xml:space="preserve">      Итого Поз. 37-65</t>
  </si>
  <si>
    <t xml:space="preserve">        Итого Поз. 1, 3, 5-6, 12, 14, 16, 19</t>
  </si>
  <si>
    <t xml:space="preserve">        Сметная прибыль 65% ФОТ (от 4 194)</t>
  </si>
  <si>
    <t xml:space="preserve">        Накладные расходы 95% ФОТ (от 4 194)</t>
  </si>
  <si>
    <t>5707
1076</t>
  </si>
  <si>
    <t xml:space="preserve">        Итого Поз. 21, 23-26, 29, 31-32, 35-36</t>
  </si>
  <si>
    <t xml:space="preserve">        Итого Поз. 18</t>
  </si>
  <si>
    <t xml:space="preserve">        Сметная прибыль 65% ФОТ (от 391)</t>
  </si>
  <si>
    <t xml:space="preserve">        Накладные расходы 92% ФОТ (от 391)</t>
  </si>
  <si>
    <t xml:space="preserve">        Итого Поз. 4, 8, 10, 27, 30</t>
  </si>
  <si>
    <t xml:space="preserve">        Сметная прибыль 60% ФОТ (от 2 076)</t>
  </si>
  <si>
    <t xml:space="preserve">        Накладные расходы 80% ФОТ (от 2 076)</t>
  </si>
  <si>
    <t xml:space="preserve">        Итого Поз. 2, 7, 9, 11, 13, 15, 17, 20, 22, 28, 33-34</t>
  </si>
  <si>
    <t xml:space="preserve">   70% ФОТ (от 129)  (Поз. 66)</t>
  </si>
  <si>
    <t xml:space="preserve">   65% ФОТ (от 4619)  (Поз. 4, 8, 10, 27, 30, 18, 21, 23-26, 29, 31-32, 35-36)</t>
  </si>
  <si>
    <t xml:space="preserve">   60% ФОТ (от 2076)  (Поз. 2, 7, 9, 11, 13, 15, 17, 20, 22, 28, 33-34)</t>
  </si>
  <si>
    <t xml:space="preserve">   110% ФОТ (от 129)  (Поз. 66)</t>
  </si>
  <si>
    <t xml:space="preserve">   100% ФОТ (от 34)  (Поз. 18)</t>
  </si>
  <si>
    <t xml:space="preserve">   95% ФОТ (от 4194)  (Поз. 21, 23-26, 29, 31-32, 35-36)</t>
  </si>
  <si>
    <t xml:space="preserve">   92% ФОТ (от 391)  (Поз. 4, 8, 10, 27, 30)</t>
  </si>
  <si>
    <t xml:space="preserve">   80% ФОТ (от 2076)  (Поз. 2, 7, 9, 11, 13, 15, 17, 20, 22, 28, 33-34)</t>
  </si>
  <si>
    <t>6077
1118</t>
  </si>
  <si>
    <t>Кабельный канал металлический оцинкованный ККМО 25х20, длиной 2м (крышка белая)  Цена: 62,0:1,18:5,59*1,03*1,02
(м)</t>
  </si>
  <si>
    <r>
      <t>11,2</t>
    </r>
    <r>
      <rPr>
        <i/>
        <sz val="7"/>
        <rFont val="Arial"/>
        <family val="2"/>
        <charset val="204"/>
      </rPr>
      <t xml:space="preserve">
112*0,1</t>
    </r>
  </si>
  <si>
    <t>Скобы
(10 шт.)</t>
  </si>
  <si>
    <t>ТСЦ-509-0102</t>
  </si>
  <si>
    <t>Заглушка, код 31203 Цена: 24,95:1,18:5,59*1,03*1,02
(шт.)</t>
  </si>
  <si>
    <t>Накладка на стык DLPlus (код 33602) Цена: 29,06:1,18:5,59*1,03*1,02
(шт.)</t>
  </si>
  <si>
    <t>Мини-плинтус 20х12,5 мм, L=2,10 м  DLPlus, код 30008 Цена: 82,32:1,18:5,59*1,03*1,02
(шт.)</t>
  </si>
  <si>
    <r>
      <t>0,3</t>
    </r>
    <r>
      <rPr>
        <i/>
        <sz val="7"/>
        <rFont val="Arial"/>
        <family val="2"/>
        <charset val="204"/>
      </rPr>
      <t xml:space="preserve">
0,001*300</t>
    </r>
  </si>
  <si>
    <t>5767
1082</t>
  </si>
  <si>
    <t>877
233</t>
  </si>
  <si>
    <r>
      <t>1,3</t>
    </r>
    <r>
      <rPr>
        <i/>
        <sz val="7"/>
        <rFont val="Arial"/>
        <family val="2"/>
        <charset val="204"/>
      </rPr>
      <t xml:space="preserve">
0,01*130</t>
    </r>
  </si>
  <si>
    <t>84
1</t>
  </si>
  <si>
    <r>
      <t>0,35</t>
    </r>
    <r>
      <rPr>
        <i/>
        <sz val="7"/>
        <rFont val="Arial"/>
        <family val="2"/>
        <charset val="204"/>
      </rPr>
      <t xml:space="preserve">
0,01*35</t>
    </r>
  </si>
  <si>
    <t>2008
534</t>
  </si>
  <si>
    <r>
      <t>2,52</t>
    </r>
    <r>
      <rPr>
        <i/>
        <sz val="7"/>
        <rFont val="Arial"/>
        <family val="2"/>
        <charset val="204"/>
      </rPr>
      <t xml:space="preserve">
0,01*252</t>
    </r>
  </si>
  <si>
    <t>49
17</t>
  </si>
  <si>
    <t>1916
211</t>
  </si>
  <si>
    <r>
      <t>3,5</t>
    </r>
    <r>
      <rPr>
        <i/>
        <sz val="7"/>
        <rFont val="Arial"/>
        <family val="2"/>
        <charset val="204"/>
      </rPr>
      <t xml:space="preserve">
0,01*(300+5+25+10+10)</t>
    </r>
  </si>
  <si>
    <r>
      <t>68</t>
    </r>
    <r>
      <rPr>
        <i/>
        <sz val="7"/>
        <rFont val="Arial"/>
        <family val="2"/>
        <charset val="204"/>
      </rPr>
      <t xml:space="preserve">
8+20+4+29+1+2+1+1+1+1</t>
    </r>
  </si>
  <si>
    <r>
      <t>48</t>
    </r>
    <r>
      <rPr>
        <i/>
        <sz val="7"/>
        <rFont val="Arial"/>
        <family val="2"/>
        <charset val="204"/>
      </rPr>
      <t xml:space="preserve">
8+4+29+1+2+1+1+1+1</t>
    </r>
  </si>
  <si>
    <t>Устройство контроля шлейфов УКШ-02 Цена: 113,52:1,18:3,94*1,03*1,012
(шт.)</t>
  </si>
  <si>
    <t>Оповещатель комбинированный
(1 шт.)</t>
  </si>
  <si>
    <t>Аккумуляторная батарея U= 12В, I=6A, емк. 26 Ач Цена: 2230,00:1,18:3,94*1,03*1,012
(шт.)</t>
  </si>
  <si>
    <t>Резервированный источник питания РИП-12 испе. 06 Цена: 5174,00:1,18:3,94*1,03*1,012
(шт.)</t>
  </si>
  <si>
    <t>Антенна АН7-433, направленная усилением +7dBd Цена: 1470:1,18:3,94*1,03*1,012
(шт.)</t>
  </si>
  <si>
    <t>_______________________________________________________________________________________________66,35</t>
  </si>
  <si>
    <t>_______________________________________________________________________________________________403,43</t>
  </si>
  <si>
    <t>___________________________6,824</t>
  </si>
  <si>
    <t>_______________________________________________________________________________________________6,217</t>
  </si>
  <si>
    <t>_______________________________________________________________________________________________51,069</t>
  </si>
  <si>
    <t>___________________________57,921</t>
  </si>
  <si>
    <t>Основание: р.ч. 0503.001.0353 - ПС инв. № 313-738, 313-737</t>
  </si>
  <si>
    <t>Пожарную сигнализацию и оповещение о пожаре, Площадка 1. Здание 353.</t>
  </si>
  <si>
    <r>
      <t xml:space="preserve">ЛОКАЛЬНЫЙ СМЕТНЫЙ РАСЧЕТ № </t>
    </r>
    <r>
      <rPr>
        <sz val="12"/>
        <rFont val="Arial"/>
        <family val="2"/>
        <charset val="204"/>
      </rPr>
      <t>313-2475/19-4-460</t>
    </r>
  </si>
  <si>
    <t>Пожарная сигнализация и оповещение о пожаре, Площадка 1. Здание 353.</t>
  </si>
  <si>
    <t xml:space="preserve"> 313-2475/19-4-460</t>
  </si>
  <si>
    <t xml:space="preserve">      Итого Поз. 79</t>
  </si>
  <si>
    <t xml:space="preserve">      Итого Поз. 45-78</t>
  </si>
  <si>
    <t xml:space="preserve">        Итого Поз. 1, 3, 11, 13, 15, 18-20, 23, 25</t>
  </si>
  <si>
    <t xml:space="preserve">        Сметная прибыль 65% ФОТ (от 3 711)</t>
  </si>
  <si>
    <t xml:space="preserve">        Накладные расходы 95% ФОТ (от 3 711)</t>
  </si>
  <si>
    <t>4969
969</t>
  </si>
  <si>
    <t xml:space="preserve">        Итого Поз. 6, 27, 30-33, 36, 38-39, 42-44</t>
  </si>
  <si>
    <t xml:space="preserve">        Сметная прибыль 65% ФОТ (от 632)</t>
  </si>
  <si>
    <t xml:space="preserve">        Накладные расходы 92% ФОТ (от 632)</t>
  </si>
  <si>
    <t xml:space="preserve">        Итого Поз. 4-5, 7, 9-10, 34, 37</t>
  </si>
  <si>
    <t xml:space="preserve">        Сметная прибыль 60% ФОТ (от 1 646)</t>
  </si>
  <si>
    <t xml:space="preserve">        Накладные расходы 80% ФОТ (от 1 646)</t>
  </si>
  <si>
    <t xml:space="preserve">        Итого Поз. 2, 8, 12, 14, 16, 21-22, 24, 26, 28-29, 35, 40-41</t>
  </si>
  <si>
    <t xml:space="preserve">   70% ФОТ (от 129)  (Поз. 79)</t>
  </si>
  <si>
    <t xml:space="preserve">   65% ФОТ (от 4377)  (Поз. 4-5, 7, 9-10, 34, 37, 6, 27, 30-33, 36, 38-39, 42-44, 17)</t>
  </si>
  <si>
    <t xml:space="preserve">   60% ФОТ (от 1646)  (Поз. 2, 8, 12, 14, 16, 21-22, 24, 26, 28-29, 35, 40-41)</t>
  </si>
  <si>
    <t xml:space="preserve">   110% ФОТ (от 129)  (Поз. 79)</t>
  </si>
  <si>
    <t xml:space="preserve">   95% ФОТ (от 3711)  (Поз. 6, 27, 30-33, 36, 38-39, 42-44)</t>
  </si>
  <si>
    <t xml:space="preserve">   92% ФОТ (от 632)  (Поз. 4-5, 7, 9-10, 34, 37)</t>
  </si>
  <si>
    <t xml:space="preserve">   80% ФОТ (от 1646)  (Поз. 2, 8, 12, 14, 16, 21-22, 24, 26, 28-29, 35, 40-41)</t>
  </si>
  <si>
    <t>5334
1011</t>
  </si>
  <si>
    <r>
      <t>3</t>
    </r>
    <r>
      <rPr>
        <i/>
        <sz val="7"/>
        <rFont val="Arial"/>
        <family val="2"/>
        <charset val="204"/>
      </rPr>
      <t xml:space="preserve">
0,2*15</t>
    </r>
  </si>
  <si>
    <t>Трубы стальные сварные водогазопроводные с резьбой черные обыкновенные (неоцинкованные), диаметр условного прохода 25 мм, толщина стенки 3,2 мм
(м)</t>
  </si>
  <si>
    <r>
      <t>ТСЦ-103-0015</t>
    </r>
    <r>
      <rPr>
        <i/>
        <sz val="9"/>
        <rFont val="Arial"/>
        <family val="2"/>
        <charset val="204"/>
      </rPr>
      <t xml:space="preserve">
прим.</t>
    </r>
  </si>
  <si>
    <t>Оповещатель "Маяк-12-3М" Цена: 416,91:1,18:5,59*1,03*1,02
(шт.)</t>
  </si>
  <si>
    <t>Кабель КГМЭПЭПВнг-FRLS, емк. 10х2х0,5мм Цена: 306353,00:5,59*1,03*1,02
(1000 м)</t>
  </si>
  <si>
    <r>
      <t>г. Екатеринбург, ООО "ХКА"</t>
    </r>
    <r>
      <rPr>
        <i/>
        <sz val="9"/>
        <rFont val="Arial"/>
        <family val="2"/>
        <charset val="204"/>
      </rPr>
      <t xml:space="preserve">
III кв. 2013 г.</t>
    </r>
  </si>
  <si>
    <r>
      <t>0,23</t>
    </r>
    <r>
      <rPr>
        <i/>
        <sz val="7"/>
        <rFont val="Arial"/>
        <family val="2"/>
        <charset val="204"/>
      </rPr>
      <t xml:space="preserve">
0,001*230</t>
    </r>
  </si>
  <si>
    <t>Шкаф утепленный обогреваемый КШО-Э-З(Н), разм. 1000х600х530 мм Цена: 11639,40:1,18:5,59*1,03*1,012
(шт.)</t>
  </si>
  <si>
    <r>
      <t>ООО "ТЗМА"</t>
    </r>
    <r>
      <rPr>
        <i/>
        <sz val="9"/>
        <rFont val="Arial"/>
        <family val="2"/>
        <charset val="204"/>
      </rPr>
      <t xml:space="preserve">
III кв. 2013 г.</t>
    </r>
  </si>
  <si>
    <t>Коробка телефонная распределительная марки КРТ-10
(шт.)</t>
  </si>
  <si>
    <t>5024
975</t>
  </si>
  <si>
    <t>272,55
15,19</t>
  </si>
  <si>
    <t>1799,84
327,66</t>
  </si>
  <si>
    <r>
      <t>0,03</t>
    </r>
    <r>
      <rPr>
        <i/>
        <sz val="7"/>
        <rFont val="Arial"/>
        <family val="2"/>
        <charset val="204"/>
      </rPr>
      <t xml:space="preserve">
0,2*15*0,01</t>
    </r>
  </si>
  <si>
    <t>Установка гильз
(100 м)</t>
  </si>
  <si>
    <r>
      <t>ТЕРм08-02-407-07</t>
    </r>
    <r>
      <rPr>
        <i/>
        <sz val="9"/>
        <rFont val="Arial"/>
        <family val="2"/>
        <charset val="204"/>
      </rPr>
      <t xml:space="preserve">
прим.</t>
    </r>
  </si>
  <si>
    <t>70
5</t>
  </si>
  <si>
    <t>1587
175</t>
  </si>
  <si>
    <r>
      <t>2,9</t>
    </r>
    <r>
      <rPr>
        <i/>
        <sz val="7"/>
        <rFont val="Arial"/>
        <family val="2"/>
        <charset val="204"/>
      </rPr>
      <t xml:space="preserve">
0,01*(230+15+25+10+10)</t>
    </r>
  </si>
  <si>
    <t>Аккумуляторная батарея DTM 1226 U= 12В, емк. 26 Ач Цена: 2306:1,18:3,94*1,03*1,012
(шт.)</t>
  </si>
  <si>
    <t>Коробка распределительная настенная на кабеле с пластмассовой оболочкой (КРТ-10)
(1 коробка)</t>
  </si>
  <si>
    <r>
      <t>54</t>
    </r>
    <r>
      <rPr>
        <i/>
        <sz val="7"/>
        <rFont val="Arial"/>
        <family val="2"/>
        <charset val="204"/>
      </rPr>
      <t xml:space="preserve">
8+7+19+20</t>
    </r>
  </si>
  <si>
    <r>
      <t>34</t>
    </r>
    <r>
      <rPr>
        <i/>
        <sz val="7"/>
        <rFont val="Arial"/>
        <family val="2"/>
        <charset val="204"/>
      </rPr>
      <t xml:space="preserve">
8+7+19</t>
    </r>
  </si>
  <si>
    <r>
      <t>4</t>
    </r>
    <r>
      <rPr>
        <i/>
        <sz val="7"/>
        <rFont val="Arial"/>
        <family val="2"/>
        <charset val="204"/>
      </rPr>
      <t xml:space="preserve">
1+2+1</t>
    </r>
  </si>
  <si>
    <t>Оборудование радиотрансляционных узлов шкаф или статив (стойка), масса до 100 кг
(1 шт.)</t>
  </si>
  <si>
    <t>ТЕРм10-04-100-01</t>
  </si>
  <si>
    <t>ТЕРм08-01-061-01</t>
  </si>
  <si>
    <t>_______________________________________________________________________________________________59,98</t>
  </si>
  <si>
    <t>_______________________________________________________________________________________________363,79</t>
  </si>
  <si>
    <t>___________________________6,152</t>
  </si>
  <si>
    <t>_______________________________________________________________________________________________5,595</t>
  </si>
  <si>
    <t>_______________________________________________________________________________________________46,679</t>
  </si>
  <si>
    <t>___________________________52,909</t>
  </si>
  <si>
    <t>Основание: р.ч. 0503.008.0447 - ПС инв. № 313-722, 313-721</t>
  </si>
  <si>
    <t>Пожарную сигнализацию и оповещение о пожаре, Площадка 8. Здание 447</t>
  </si>
  <si>
    <r>
      <t xml:space="preserve">ЛОКАЛЬНЫЙ СМЕТНЫЙ РАСЧЕТ № </t>
    </r>
    <r>
      <rPr>
        <sz val="12"/>
        <rFont val="Arial"/>
        <family val="2"/>
        <charset val="204"/>
      </rPr>
      <t>314-1931/19-4-451</t>
    </r>
  </si>
  <si>
    <t>Пожарная сигнализация и оповещение о пожаре, Площадка 8. Здание 447</t>
  </si>
  <si>
    <t xml:space="preserve"> 314-1931/19-4-451</t>
  </si>
  <si>
    <t xml:space="preserve">    Итого по разделу 3 Строительные и земляные работы</t>
  </si>
  <si>
    <t xml:space="preserve">    Земляные работы, выполняемые механизированным способом:</t>
  </si>
  <si>
    <t xml:space="preserve">    Земляные работы, выполняемые ручным способом:</t>
  </si>
  <si>
    <t xml:space="preserve">    Прокладка и монтаж сетей связи:</t>
  </si>
  <si>
    <t xml:space="preserve">  Итоги по разделу 3 Строительные и земляные работы :</t>
  </si>
  <si>
    <t xml:space="preserve">  Итого по разделу 3 Строительные и земляные работы</t>
  </si>
  <si>
    <t xml:space="preserve">  Земляные работы, выполняемые механизированным способом</t>
  </si>
  <si>
    <t xml:space="preserve">  Земляные работы, выполняемые ручным способом</t>
  </si>
  <si>
    <t xml:space="preserve">  Прокладка и монтаж сетей связи</t>
  </si>
  <si>
    <t>Итоги по разделу 3 Строительные и земляные работы :</t>
  </si>
  <si>
    <t>1193,53
130,29</t>
  </si>
  <si>
    <t>Засыпка траншей и котлованов с перемещением грунта до 5 м бульдозерами мощностью 96 кВт (130 л.с.), группа грунтов 3
(1000 м3 грунта)</t>
  </si>
  <si>
    <t>ТЕР01-01-034-03</t>
  </si>
  <si>
    <t>1334,48
1334,48</t>
  </si>
  <si>
    <t>Засыпка вручную траншей, пазух котлованов и ям, группа грунтов 3
(100 м3 грунта)</t>
  </si>
  <si>
    <t>ТЕР01-02-061-03</t>
  </si>
  <si>
    <t>5339,74
583,3</t>
  </si>
  <si>
    <t>Разработка грунта в траншеях экскаватором «обратная лопата» с ковшом вместимостью 0,65 (0,5-1) м3, группа грунтов 3
(1000 м3 грунта)</t>
  </si>
  <si>
    <t>ТЕР01-01-009-09</t>
  </si>
  <si>
    <t>2843,81
2843,81</t>
  </si>
  <si>
    <t>Разработка грунта вручную в траншеях глубиной до 2 м без креплений с откосами, группа грунтов 3
(100 м3 грунта)</t>
  </si>
  <si>
    <t>ТЕР01-02-057-03</t>
  </si>
  <si>
    <t>1730,43
1652,78</t>
  </si>
  <si>
    <t>Устройство трубопроводов из полиэтиленовых труб до 2 отверстий
(1 канало-километр трубопровода)</t>
  </si>
  <si>
    <t>ТЕР34-02-003-01</t>
  </si>
  <si>
    <t xml:space="preserve">                                       Раздел 3. Строительные и земляные работы</t>
  </si>
  <si>
    <t xml:space="preserve">      Сметная прибыль 70% ФОТ (от 86)</t>
  </si>
  <si>
    <t xml:space="preserve">      Накладные расходы 110% ФОТ (от 86)</t>
  </si>
  <si>
    <t>207
24</t>
  </si>
  <si>
    <t xml:space="preserve">      Итого Поз. 42</t>
  </si>
  <si>
    <t xml:space="preserve">      Итого Поз. 22-41</t>
  </si>
  <si>
    <t xml:space="preserve">        Итого Поз. 4, 6, 17</t>
  </si>
  <si>
    <t xml:space="preserve">        Сметная прибыль 65% ФОТ (от 2 763)</t>
  </si>
  <si>
    <t xml:space="preserve">        Накладные расходы 95% ФОТ (от 2 763)</t>
  </si>
  <si>
    <t>4030
758</t>
  </si>
  <si>
    <t xml:space="preserve">        Итого Поз. 7-9, 11-12, 15-16, 20</t>
  </si>
  <si>
    <t xml:space="preserve">        Сметная прибыль 65% ФОТ (от 94)</t>
  </si>
  <si>
    <t xml:space="preserve">        Накладные расходы 92% ФОТ (от 94)</t>
  </si>
  <si>
    <t xml:space="preserve">        Итого Поз. 3, 19</t>
  </si>
  <si>
    <t xml:space="preserve">        Сметная прибыль 60% ФОТ (от 497)</t>
  </si>
  <si>
    <t xml:space="preserve">        Накладные расходы 80% ФОТ (от 497)</t>
  </si>
  <si>
    <t xml:space="preserve">        Итого Поз. 1-2, 5, 10, 13-14, 18, 21</t>
  </si>
  <si>
    <t xml:space="preserve">   70% ФОТ (от 86)  (Поз. 42)</t>
  </si>
  <si>
    <t xml:space="preserve">   65% ФОТ (от 2857)  (Поз. 3, 19, 7-9, 11-12, 15-16, 20)</t>
  </si>
  <si>
    <t xml:space="preserve">   60% ФОТ (от 497)  (Поз. 1-2, 5, 10, 13-14, 18, 21)</t>
  </si>
  <si>
    <t xml:space="preserve">   110% ФОТ (от 86)  (Поз. 42)</t>
  </si>
  <si>
    <t xml:space="preserve">   95% ФОТ (от 2763)  (Поз. 7-9, 11-12, 15-16, 20)</t>
  </si>
  <si>
    <t xml:space="preserve">   92% ФОТ (от 94)  (Поз. 3, 19)</t>
  </si>
  <si>
    <t xml:space="preserve">   80% ФОТ (от 497)  (Поз. 1-2, 5, 10, 13-14, 18, 21)</t>
  </si>
  <si>
    <t>4243
782</t>
  </si>
  <si>
    <t>Коробка соединительно-разветвительная КСРВ-2У-2  Цена: 1298,0:1,18:5,59*1,03*1,02
(шт.)</t>
  </si>
  <si>
    <t>Коробка распределительная уличная TR-JB 01 Цена: 1900,0:1,18:5,59*1,03*1,02
(шт.)</t>
  </si>
  <si>
    <r>
      <t>г. Москва, "НПЦ "Трезор"</t>
    </r>
    <r>
      <rPr>
        <i/>
        <sz val="9"/>
        <rFont val="Arial"/>
        <family val="2"/>
        <charset val="204"/>
      </rPr>
      <t xml:space="preserve">
III кв. 2013 г.</t>
    </r>
  </si>
  <si>
    <t>Трубы стальные электросварные прямошовные со снятой фаской из стали марок БСт2кп-БСт4кп и БСт2пс-БСт4пс наружный диаметр 22 мм, толщина стенки 2,5 мм
(м)</t>
  </si>
  <si>
    <r>
      <t>ТСЦ-103-0129</t>
    </r>
    <r>
      <rPr>
        <i/>
        <sz val="9"/>
        <rFont val="Arial"/>
        <family val="2"/>
        <charset val="204"/>
      </rPr>
      <t xml:space="preserve">
прим.</t>
    </r>
  </si>
  <si>
    <t>Труба гибкая двустенная 120911 Цена: 108,1:1,18:5,59*1,03*1,02
(м)</t>
  </si>
  <si>
    <r>
      <t>0,025</t>
    </r>
    <r>
      <rPr>
        <i/>
        <sz val="7"/>
        <rFont val="Arial"/>
        <family val="2"/>
        <charset val="204"/>
      </rPr>
      <t xml:space="preserve">
0,001*25</t>
    </r>
  </si>
  <si>
    <t>Кабель КПСВЭВБВм 2х1,5 Цена: 117835,0:5,59*1,03*1,02
(1000 м)</t>
  </si>
  <si>
    <t>Кабель КПСВЭВБВм 2х0,75 Цена: 82575,0:5,59*1,03*1,02
(1000 м)</t>
  </si>
  <si>
    <r>
      <t>0,07</t>
    </r>
    <r>
      <rPr>
        <i/>
        <sz val="7"/>
        <rFont val="Arial"/>
        <family val="2"/>
        <charset val="204"/>
      </rPr>
      <t xml:space="preserve">
0,001*70</t>
    </r>
  </si>
  <si>
    <t>Извещатель пожарный ручной ИПР-514-2 Цена: 108,3:1,18:5,59*1,03*1,02
(шт.)</t>
  </si>
  <si>
    <t>Извещатель пожарный тепловой ИП 103-2/1-ТР Цена: 2734,0:1,18:5,59*1,03*1,02
(шт.)</t>
  </si>
  <si>
    <t>4036
758</t>
  </si>
  <si>
    <r>
      <t>5</t>
    </r>
    <r>
      <rPr>
        <i/>
        <sz val="7"/>
        <rFont val="Arial"/>
        <family val="2"/>
        <charset val="204"/>
      </rPr>
      <t xml:space="preserve">
4+1</t>
    </r>
  </si>
  <si>
    <r>
      <t>0,02</t>
    </r>
    <r>
      <rPr>
        <i/>
        <sz val="7"/>
        <rFont val="Arial"/>
        <family val="2"/>
        <charset val="204"/>
      </rPr>
      <t xml:space="preserve">
0,01*0,2*10</t>
    </r>
  </si>
  <si>
    <t>Коробка респределительная уличная
(1 шт.)</t>
  </si>
  <si>
    <r>
      <t>ТЕРм10-08-019-01</t>
    </r>
    <r>
      <rPr>
        <i/>
        <sz val="9"/>
        <rFont val="Arial"/>
        <family val="2"/>
        <charset val="204"/>
      </rPr>
      <t xml:space="preserve">
прим</t>
    </r>
  </si>
  <si>
    <t>1594
424</t>
  </si>
  <si>
    <r>
      <t>2</t>
    </r>
    <r>
      <rPr>
        <i/>
        <sz val="7"/>
        <rFont val="Arial"/>
        <family val="2"/>
        <charset val="204"/>
      </rPr>
      <t xml:space="preserve">
0,01*200</t>
    </r>
  </si>
  <si>
    <r>
      <t>ТЕРм08-02-407-01</t>
    </r>
    <r>
      <rPr>
        <i/>
        <sz val="9"/>
        <rFont val="Arial"/>
        <family val="2"/>
        <charset val="204"/>
      </rPr>
      <t xml:space="preserve">
прим.</t>
    </r>
  </si>
  <si>
    <t>77
5</t>
  </si>
  <si>
    <t>591,97
35,89</t>
  </si>
  <si>
    <t>2554,84
753,47</t>
  </si>
  <si>
    <r>
      <t>0,13</t>
    </r>
    <r>
      <rPr>
        <i/>
        <sz val="7"/>
        <rFont val="Arial"/>
        <family val="2"/>
        <charset val="204"/>
      </rPr>
      <t xml:space="preserve">
0,01*13</t>
    </r>
  </si>
  <si>
    <t>Труба гибкая двустенная, в готовых бороздах, по основанию пола, диаметр до 110 мм
(100 м)</t>
  </si>
  <si>
    <r>
      <t>ТЕРм08-02-407-10</t>
    </r>
    <r>
      <rPr>
        <i/>
        <sz val="9"/>
        <rFont val="Arial"/>
        <family val="2"/>
        <charset val="204"/>
      </rPr>
      <t xml:space="preserve">
прим.</t>
    </r>
  </si>
  <si>
    <r>
      <t>0,001549</t>
    </r>
    <r>
      <rPr>
        <i/>
        <sz val="7"/>
        <rFont val="Arial"/>
        <family val="2"/>
        <charset val="204"/>
      </rPr>
      <t xml:space="preserve">
1,5488*0,001</t>
    </r>
  </si>
  <si>
    <r>
      <t>ТЕРм08-01-087-03</t>
    </r>
    <r>
      <rPr>
        <i/>
        <sz val="9"/>
        <rFont val="Arial"/>
        <family val="2"/>
        <charset val="204"/>
      </rPr>
      <t xml:space="preserve">
прим</t>
    </r>
  </si>
  <si>
    <t>1861
205</t>
  </si>
  <si>
    <r>
      <t>3,4</t>
    </r>
    <r>
      <rPr>
        <i/>
        <sz val="7"/>
        <rFont val="Arial"/>
        <family val="2"/>
        <charset val="204"/>
      </rPr>
      <t xml:space="preserve">
0,01*(200+70+10+10+25+25)</t>
    </r>
  </si>
  <si>
    <t>Извещатель пожарный ручной  (ИПР 514-2)
(1 шт.)</t>
  </si>
  <si>
    <t>_______________________________________________________________________________________________46,31</t>
  </si>
  <si>
    <t>_______________________________________________________________________________________________187,29</t>
  </si>
  <si>
    <t>___________________________3,440</t>
  </si>
  <si>
    <t>_______________________________________________________________________________________________1,197</t>
  </si>
  <si>
    <t>_______________________________________________________________________________________________23,212</t>
  </si>
  <si>
    <t>_______________________________________________________________________________________________0,424</t>
  </si>
  <si>
    <t>___________________________24,833</t>
  </si>
  <si>
    <t>Пожарную сигнализацию и оповещение о пожаре, Площадка 1. Склады цеха 032</t>
  </si>
  <si>
    <r>
      <t xml:space="preserve">ЛОКАЛЬНЫЙ СМЕТНЫЙ РАСЧЕТ № </t>
    </r>
    <r>
      <rPr>
        <sz val="12"/>
        <rFont val="Arial"/>
        <family val="2"/>
        <charset val="204"/>
      </rPr>
      <t>314-1931/19-4-462</t>
    </r>
  </si>
  <si>
    <t>Пожарная сигнализация и оповещение о пожаре, Площадка 1. Склады цеха 032</t>
  </si>
  <si>
    <t>314-1931/19-4-462</t>
  </si>
  <si>
    <t xml:space="preserve">      Сметная прибыль 65% ФОТ (от 7)</t>
  </si>
  <si>
    <t xml:space="preserve">      Накладные расходы 100% ФОТ (от 7)</t>
  </si>
  <si>
    <t xml:space="preserve">      Итого Поз. 58</t>
  </si>
  <si>
    <t xml:space="preserve">      Сметная прибыль 89% ФОТ (от 53)</t>
  </si>
  <si>
    <t xml:space="preserve">      Накладные расходы 130% ФОТ (от 53)</t>
  </si>
  <si>
    <t>11
2</t>
  </si>
  <si>
    <t xml:space="preserve">      Итого Поз. 57</t>
  </si>
  <si>
    <t xml:space="preserve">    Наружные сети водопровода, канализации, теплоснабжения, газопровода:</t>
  </si>
  <si>
    <t xml:space="preserve">      Сметная прибыль 45% ФОТ (от 752)</t>
  </si>
  <si>
    <t xml:space="preserve">      Накладные расходы 80% ФОТ (от 752)</t>
  </si>
  <si>
    <t xml:space="preserve">      Итого Поз. 54-55</t>
  </si>
  <si>
    <t xml:space="preserve">      Сметная прибыль 50% ФОТ (от 29)</t>
  </si>
  <si>
    <t xml:space="preserve">      Накладные расходы 95% ФОТ (от 29)</t>
  </si>
  <si>
    <t>274
29</t>
  </si>
  <si>
    <t xml:space="preserve">      Итого Поз. 53, 56</t>
  </si>
  <si>
    <t xml:space="preserve">      Итого Поз. 52</t>
  </si>
  <si>
    <t xml:space="preserve">      Итого Поз. 30-51</t>
  </si>
  <si>
    <t xml:space="preserve">        Итого Поз. 1, 3-5, 7, 13</t>
  </si>
  <si>
    <t xml:space="preserve">        Сметная прибыль 65% ФОТ (от 14 289)</t>
  </si>
  <si>
    <t xml:space="preserve">        Накладные расходы 100% ФОТ (от 14 289)</t>
  </si>
  <si>
    <t>161
21</t>
  </si>
  <si>
    <t xml:space="preserve">        Итого Поз. 20-21, 24, 29</t>
  </si>
  <si>
    <t xml:space="preserve">        Сметная прибыль 70% ФОТ (от 58)</t>
  </si>
  <si>
    <t xml:space="preserve">        Накладные расходы 120% ФОТ (от 58)</t>
  </si>
  <si>
    <t>123
12</t>
  </si>
  <si>
    <t xml:space="preserve">        Итого Поз. 17, 26</t>
  </si>
  <si>
    <t xml:space="preserve">      Прокладка и монтаж междугородных линий связи:</t>
  </si>
  <si>
    <t xml:space="preserve">        Сметная прибыль 65% ФОТ (от 639)</t>
  </si>
  <si>
    <t xml:space="preserve">        Накладные расходы 95% ФОТ (от 639)</t>
  </si>
  <si>
    <t>883
159</t>
  </si>
  <si>
    <t xml:space="preserve">        Итого Поз. 16, 23, 25, 27-28</t>
  </si>
  <si>
    <t xml:space="preserve">        Сметная прибыль 65% ФОТ (от 315)</t>
  </si>
  <si>
    <t xml:space="preserve">        Накладные расходы 92% ФОТ (от 315)</t>
  </si>
  <si>
    <t xml:space="preserve">        Итого Поз. 12, 15, 18</t>
  </si>
  <si>
    <t xml:space="preserve">        Сметная прибыль 60% ФОТ (от 891)</t>
  </si>
  <si>
    <t xml:space="preserve">        Накладные расходы 80% ФОТ (от 891)</t>
  </si>
  <si>
    <t>24
4</t>
  </si>
  <si>
    <t xml:space="preserve">        Итого Поз. 2, 6, 8-11, 14, 19, 22</t>
  </si>
  <si>
    <t xml:space="preserve">   89% ФОТ (от 53)  (Поз. 57)</t>
  </si>
  <si>
    <t xml:space="preserve">   70% ФОТ (от 187)  (Поз. 17, 26, 52)</t>
  </si>
  <si>
    <t xml:space="preserve">   65% ФОТ (от 15250)  (Поз. 12, 15, 18, 16, 23, 25, 27-28, 20-21, 24, 29, 58)</t>
  </si>
  <si>
    <t xml:space="preserve">   60% ФОТ (от 891)  (Поз. 2, 6, 8-11, 14, 19, 22)</t>
  </si>
  <si>
    <t xml:space="preserve">   50% ФОТ (от 29)  (Поз. 53, 56)</t>
  </si>
  <si>
    <t xml:space="preserve">   45% ФОТ (от 752)  (Поз. 54-55)</t>
  </si>
  <si>
    <t xml:space="preserve">   130% ФОТ (от 53)  (Поз. 57)</t>
  </si>
  <si>
    <t xml:space="preserve">   120% ФОТ (от 58)  (Поз. 17, 26)</t>
  </si>
  <si>
    <t xml:space="preserve">   110% ФОТ (от 129)  (Поз. 52)</t>
  </si>
  <si>
    <t xml:space="preserve">   100% ФОТ (от 14296)  (Поз. 20-21, 24, 29, 58)</t>
  </si>
  <si>
    <t xml:space="preserve">   95% ФОТ (от 668)  (Поз. 16, 23, 25, 27-28, 53, 56)</t>
  </si>
  <si>
    <t xml:space="preserve">   92% ФОТ (от 315)  (Поз. 12, 15, 18)</t>
  </si>
  <si>
    <t xml:space="preserve">   80% ФОТ (от 1643)  (Поз. 2, 6, 8-11, 14, 19, 22, 54-55)</t>
  </si>
  <si>
    <t>1786
263</t>
  </si>
  <si>
    <t xml:space="preserve">  Наружные сети водопровода, канализации, теплоснабжения, газопровода</t>
  </si>
  <si>
    <t>595
67</t>
  </si>
  <si>
    <t>69390,43
1652,78</t>
  </si>
  <si>
    <r>
      <t>0,004</t>
    </r>
    <r>
      <rPr>
        <i/>
        <sz val="7"/>
        <rFont val="Arial"/>
        <family val="2"/>
        <charset val="204"/>
      </rPr>
      <t xml:space="preserve">
4*0,001</t>
    </r>
  </si>
  <si>
    <t>27,15
5,71</t>
  </si>
  <si>
    <t>1641,35
122,5</t>
  </si>
  <si>
    <r>
      <t>0,42</t>
    </r>
    <r>
      <rPr>
        <i/>
        <sz val="7"/>
        <rFont val="Arial"/>
        <family val="2"/>
        <charset val="204"/>
      </rPr>
      <t xml:space="preserve">
4,2*0,1</t>
    </r>
  </si>
  <si>
    <t>Устройство основания под трубопроводы песчаного
(10 м3 основания)</t>
  </si>
  <si>
    <t>ТЕР23-01-001-01</t>
  </si>
  <si>
    <t>50
5</t>
  </si>
  <si>
    <r>
      <t>0,18</t>
    </r>
    <r>
      <rPr>
        <i/>
        <sz val="7"/>
        <rFont val="Arial"/>
        <family val="2"/>
        <charset val="204"/>
      </rPr>
      <t xml:space="preserve">
60*0,01*0,3</t>
    </r>
  </si>
  <si>
    <t>224
24</t>
  </si>
  <si>
    <r>
      <t>0,042</t>
    </r>
    <r>
      <rPr>
        <i/>
        <sz val="7"/>
        <rFont val="Arial"/>
        <family val="2"/>
        <charset val="204"/>
      </rPr>
      <t xml:space="preserve">
60*0,001*0,7</t>
    </r>
  </si>
  <si>
    <t>Трубы стальные сварные водогазопроводные с резьбой черные обыкновенные (неоцинкованные), диаметр условного прохода 32 мм, толщина стенки 3,2 мм для установки гильз
(м)</t>
  </si>
  <si>
    <t>ТСЦ-103-0016</t>
  </si>
  <si>
    <t>Трубы стальные сварные водогазопроводные с резьбой черные обыкновенные (неоцинкованные), диаметр условного прохода 50 мм, толщина стенки 3,5 мм
(м)</t>
  </si>
  <si>
    <r>
      <t>ТСЦ-103-0018</t>
    </r>
    <r>
      <rPr>
        <i/>
        <sz val="9"/>
        <rFont val="Arial"/>
        <family val="2"/>
        <charset val="204"/>
      </rPr>
      <t xml:space="preserve">
прим.</t>
    </r>
  </si>
  <si>
    <t>Труба двухстенная гофрированная ПНД, диам. 63 мм Цена: 62,54:1,18:5,59*1,03*1,02
(м)</t>
  </si>
  <si>
    <r>
      <t>г. Екатеринбург, "ДКС"</t>
    </r>
    <r>
      <rPr>
        <i/>
        <sz val="9"/>
        <rFont val="Arial"/>
        <family val="2"/>
        <charset val="204"/>
      </rPr>
      <t xml:space="preserve">
III кв. 2013 г.</t>
    </r>
  </si>
  <si>
    <t>Накладка на стык, код 33603 Цена: 19,00:1,18:5,59*1,03*1,02
(шт.)</t>
  </si>
  <si>
    <t>Угол внешний/внутренний переменный DLPlus (код 30251) Цена: 54,23:1,18:5,59*1,03*1,02
(шт.)</t>
  </si>
  <si>
    <t>Коробка универсальная марки УК-2П
(шт.)</t>
  </si>
  <si>
    <t>Коробка протяжная У966
(шт.)</t>
  </si>
  <si>
    <r>
      <t>ТСЦ-503-0493</t>
    </r>
    <r>
      <rPr>
        <i/>
        <sz val="9"/>
        <rFont val="Arial"/>
        <family val="2"/>
        <charset val="204"/>
      </rPr>
      <t xml:space="preserve">
прим.</t>
    </r>
  </si>
  <si>
    <t>Коробка телефонная распределительная марки КРТМ-2/10
(шт.)</t>
  </si>
  <si>
    <r>
      <t>0,08</t>
    </r>
    <r>
      <rPr>
        <i/>
        <sz val="7"/>
        <rFont val="Arial"/>
        <family val="2"/>
        <charset val="204"/>
      </rPr>
      <t xml:space="preserve">
0,001*(20+60)</t>
    </r>
  </si>
  <si>
    <t>Кабель КГМЭПЭПВнг-FRLS 4х0,75 Цена: 82575:5,59*1,03*1,02
(1000 м)</t>
  </si>
  <si>
    <t>Кабель КГМЭПЭПВнг-FRLS 2х0,75 Цена: 116989:5,59*1,03*1,02
(1000 м)</t>
  </si>
  <si>
    <t>Оповещатель комбинированный "Маяк-24-КПМ1 НИ" Цена: 290:1,18:5,59*1,03*1,02
(шт.)</t>
  </si>
  <si>
    <t>Извещатель пожарный дымовой "ИП 212-1В" Цена: 8600,0:1,18:5,59*1,03*1,02
(шт.)</t>
  </si>
  <si>
    <t>1191
196</t>
  </si>
  <si>
    <t>20902,19
7069,04</t>
  </si>
  <si>
    <t>Устройство для вывода кабеля из канализации на стену с рытьем и засыпкой, без прохода через стену
(100 шт.)</t>
  </si>
  <si>
    <t>ТЕРм10-06-034-23</t>
  </si>
  <si>
    <r>
      <t>17</t>
    </r>
    <r>
      <rPr>
        <i/>
        <sz val="7"/>
        <rFont val="Arial"/>
        <family val="2"/>
        <charset val="204"/>
      </rPr>
      <t xml:space="preserve">
15+2</t>
    </r>
  </si>
  <si>
    <t>38
5</t>
  </si>
  <si>
    <t>38,07
4,89</t>
  </si>
  <si>
    <t>317,25
24,02</t>
  </si>
  <si>
    <t>Установка столбика замерного для линии связи
(1 шт.)</t>
  </si>
  <si>
    <t>ТЕРм10-06-015-08</t>
  </si>
  <si>
    <t>139
52</t>
  </si>
  <si>
    <r>
      <t>ТЕРм08-02-407-03</t>
    </r>
    <r>
      <rPr>
        <i/>
        <sz val="9"/>
        <rFont val="Arial"/>
        <family val="2"/>
        <charset val="204"/>
      </rPr>
      <t xml:space="preserve">
прим.</t>
    </r>
  </si>
  <si>
    <t>117
15</t>
  </si>
  <si>
    <t>58,38
7,5</t>
  </si>
  <si>
    <t>150,15
37,59</t>
  </si>
  <si>
    <t>Муфта соединительная
(1 шт.)</t>
  </si>
  <si>
    <r>
      <t>ТЕРм10-06-029-01</t>
    </r>
    <r>
      <rPr>
        <i/>
        <sz val="9"/>
        <rFont val="Arial"/>
        <family val="2"/>
        <charset val="204"/>
      </rPr>
      <t xml:space="preserve">
прим</t>
    </r>
  </si>
  <si>
    <t>167
44</t>
  </si>
  <si>
    <r>
      <t>0,21</t>
    </r>
    <r>
      <rPr>
        <i/>
        <sz val="7"/>
        <rFont val="Arial"/>
        <family val="2"/>
        <charset val="204"/>
      </rPr>
      <t xml:space="preserve">
0,01*21</t>
    </r>
  </si>
  <si>
    <t>Коробка ответвительная на стене (УК-2П)
(1 шт.)</t>
  </si>
  <si>
    <t>15,44
13,66</t>
  </si>
  <si>
    <t>Коробка У996
(1 шт.)</t>
  </si>
  <si>
    <r>
      <t>ТЕРм10-06-037-08</t>
    </r>
    <r>
      <rPr>
        <i/>
        <sz val="9"/>
        <rFont val="Arial"/>
        <family val="2"/>
        <charset val="204"/>
      </rPr>
      <t xml:space="preserve">
прим.</t>
    </r>
  </si>
  <si>
    <t>85
7</t>
  </si>
  <si>
    <t>1387,01
120,93</t>
  </si>
  <si>
    <t>1753,95
360,04</t>
  </si>
  <si>
    <r>
      <t>0,061</t>
    </r>
    <r>
      <rPr>
        <i/>
        <sz val="7"/>
        <rFont val="Arial"/>
        <family val="2"/>
        <charset val="204"/>
      </rPr>
      <t xml:space="preserve">
(65-4)*0,001</t>
    </r>
  </si>
  <si>
    <t>Кабель, прокладываемый в траншее, масса 1м кабеля до 0,6 кг
(1 км кабеля)</t>
  </si>
  <si>
    <t>ТЕРм10-06-003-01</t>
  </si>
  <si>
    <t>569
63</t>
  </si>
  <si>
    <r>
      <t>1,04</t>
    </r>
    <r>
      <rPr>
        <i/>
        <sz val="7"/>
        <rFont val="Arial"/>
        <family val="2"/>
        <charset val="204"/>
      </rPr>
      <t xml:space="preserve">
0,01*(60+20+10+10+4)</t>
    </r>
  </si>
  <si>
    <t>Извещатель ПС автоматический тепловой, дымовой, световой во взрывозащищенном исполнении (ИП 212-1В)
(1 шт.)</t>
  </si>
  <si>
    <t>Аккумуляторная батарея DTM 12045 U= 12В, емк. 26 Ач Цена: 427:1,18:3,94*1,03*1,012
(шт.)</t>
  </si>
  <si>
    <t>_______________________________________________________________________________________________15,67</t>
  </si>
  <si>
    <t>_______________________________________________________________________________________________1209,11</t>
  </si>
  <si>
    <t>___________________________17,162</t>
  </si>
  <si>
    <t>_______________________________________________________________________________________________2,437</t>
  </si>
  <si>
    <t>_______________________________________________________________________________________________80,938</t>
  </si>
  <si>
    <t>_______________________________________________________________________________________________3,739</t>
  </si>
  <si>
    <t>___________________________87,114</t>
  </si>
  <si>
    <t>Основание: р.ч. 0503.002.327А - ПС инв. № 313-746, 313-745</t>
  </si>
  <si>
    <t>Пожарную сигнализацию, Площадка 2. Здание 327А</t>
  </si>
  <si>
    <r>
      <t xml:space="preserve">ЛОКАЛЬНЫЙ СМЕТНЫЙ РАСЧЕТ № </t>
    </r>
    <r>
      <rPr>
        <sz val="12"/>
        <rFont val="Arial"/>
        <family val="2"/>
        <charset val="204"/>
      </rPr>
      <t>313-1931/19-4-464</t>
    </r>
  </si>
  <si>
    <t xml:space="preserve">г.Лесной. ФГУП Комбинат ЭХП. </t>
  </si>
  <si>
    <t>Пожарная сигнализация, Площадка 2. Здание 327А</t>
  </si>
  <si>
    <t>313-1931/19-4-464</t>
  </si>
  <si>
    <t xml:space="preserve">      Итого Поз. 55</t>
  </si>
  <si>
    <t xml:space="preserve">      Итого Поз. 33-54</t>
  </si>
  <si>
    <t xml:space="preserve">        Итого Поз. 1, 3, 7, 10-11, 13-14, 18</t>
  </si>
  <si>
    <t xml:space="preserve">        Итого Поз. 23</t>
  </si>
  <si>
    <t xml:space="preserve">        Сметная прибыль 65% ФОТ (от 2 412)</t>
  </si>
  <si>
    <t xml:space="preserve">        Накладные расходы 95% ФОТ (от 2 412)</t>
  </si>
  <si>
    <t>3635
726</t>
  </si>
  <si>
    <t xml:space="preserve">        Итого Поз. 20, 25-27, 29-30, 32</t>
  </si>
  <si>
    <t xml:space="preserve">        Сметная прибыль 60% ФОТ (от 1 481)</t>
  </si>
  <si>
    <t xml:space="preserve">        Накладные расходы 80% ФОТ (от 1 481)</t>
  </si>
  <si>
    <t>26
4</t>
  </si>
  <si>
    <t xml:space="preserve">        Итого Поз. 4-6, 8-9, 12, 15-16, 19, 22, 24, 31</t>
  </si>
  <si>
    <t xml:space="preserve">        Сметная прибыль 65% ФОТ (от 317)</t>
  </si>
  <si>
    <t xml:space="preserve">        Накладные расходы 92% ФОТ (от 317)</t>
  </si>
  <si>
    <t xml:space="preserve">        Итого Поз. 2, 17, 21, 28</t>
  </si>
  <si>
    <t xml:space="preserve">   70% ФОТ (от 188)  (Поз. 55)</t>
  </si>
  <si>
    <t xml:space="preserve">   65% ФОТ (от 2763)  (Поз. 2, 17, 21, 28, 20, 25-27, 29-30, 32, 23)</t>
  </si>
  <si>
    <t xml:space="preserve">   60% ФОТ (от 1481)  (Поз. 4-6, 8-9, 12, 15-16, 19, 22, 24, 31)</t>
  </si>
  <si>
    <t xml:space="preserve">   110% ФОТ (от 188)  (Поз. 55)</t>
  </si>
  <si>
    <t xml:space="preserve">   100% ФОТ (от 34)  (Поз. 23)</t>
  </si>
  <si>
    <t xml:space="preserve">   95% ФОТ (от 2412)  (Поз. 20, 25-27, 29-30, 32)</t>
  </si>
  <si>
    <t xml:space="preserve">   92% ФОТ (от 317)  (Поз. 2, 17, 21, 28)</t>
  </si>
  <si>
    <t xml:space="preserve">   80% ФОТ (от 1481)  (Поз. 4-6, 8-9, 12, 15-16, 19, 22, 24, 31)</t>
  </si>
  <si>
    <t>4155
788</t>
  </si>
  <si>
    <r>
      <t>0,15</t>
    </r>
    <r>
      <rPr>
        <i/>
        <sz val="7"/>
        <rFont val="Arial"/>
        <family val="2"/>
        <charset val="204"/>
      </rPr>
      <t xml:space="preserve">
15*0,01</t>
    </r>
  </si>
  <si>
    <t>Коробка монтажная огнестойкая КМ-О(4к)  Цена: 150,0:1,18:5,59*1,03*1,02
(шт.)</t>
  </si>
  <si>
    <t>Кабельный канал металлический оцинкованный ККМО 25х20 Цена:62,0:1,18:5,59*1,03*1,02
(шт.)</t>
  </si>
  <si>
    <t>Кабель КГМЭПЭПВнг-FRHF 2х0,75мм  Цена: 116989:5,59*1,03*1,02
(1000 м)</t>
  </si>
  <si>
    <r>
      <t>г. Подольск ТПД "Паритет"</t>
    </r>
    <r>
      <rPr>
        <i/>
        <sz val="9"/>
        <rFont val="Arial"/>
        <family val="2"/>
        <charset val="204"/>
      </rPr>
      <t xml:space="preserve">
III кв. 2013 г.</t>
    </r>
  </si>
  <si>
    <t>Оповещатель комбинированный "Маяк-24-3М" Цена: 104,0:1,18:5,59*1,03*1,02
(шт.)</t>
  </si>
  <si>
    <t>Оповещатель пожарный световой "Люкс-24" "Выход", U=24В Цена: 184,00:1,18:5,59*1,03*1,02
(шт.)</t>
  </si>
  <si>
    <t>Труба гофрированная из ПВХ-пластика, диаметр 40 мм             Цена: 26:1,18:5,59*1,03*1,02
(м)</t>
  </si>
  <si>
    <t>Накладка на стык DLPlus (код 33603) Цена: 29,06:1,18:5,59*1,03*1,02
(шт.)</t>
  </si>
  <si>
    <t>Заглушка торццевая DLPlus (код 31203) Цена: 35,87:1,18:5,59*1,03*1,02
(шт.)</t>
  </si>
  <si>
    <t>Мини-плинтус разм. 32х12,5мм, длина 2,10м DLPlus (код 30015) Цена: 58.78:1,18:5,59*1,03*1,02
(м)</t>
  </si>
  <si>
    <r>
      <t>ТСЦ-503-0453</t>
    </r>
    <r>
      <rPr>
        <i/>
        <sz val="9"/>
        <rFont val="Arial"/>
        <family val="2"/>
        <charset val="204"/>
      </rPr>
      <t xml:space="preserve">
прим.</t>
    </r>
  </si>
  <si>
    <t>Кабель КГМЭПЭПВнг-FRLS 10х2х0,75 Цена: 353694,0:5,59*1,03*1,02
(1000 м)</t>
  </si>
  <si>
    <r>
      <t>0,21</t>
    </r>
    <r>
      <rPr>
        <i/>
        <sz val="7"/>
        <rFont val="Arial"/>
        <family val="2"/>
        <charset val="204"/>
      </rPr>
      <t xml:space="preserve">
0,001*(200+10)</t>
    </r>
  </si>
  <si>
    <t>Кабель КГМЭПЭПВнг-FRLS 2х0,75 Цена: 116989,0:5,59*1,03*1,02
(1000 м)</t>
  </si>
  <si>
    <t>3706
736</t>
  </si>
  <si>
    <t>478
127</t>
  </si>
  <si>
    <r>
      <t>0,6</t>
    </r>
    <r>
      <rPr>
        <i/>
        <sz val="7"/>
        <rFont val="Arial"/>
        <family val="2"/>
        <charset val="204"/>
      </rPr>
      <t xml:space="preserve">
60*0,01</t>
    </r>
  </si>
  <si>
    <t>Кабельный канал ККМО по стенам и потолкам, длина 2 м
(100 м)</t>
  </si>
  <si>
    <t>769
312</t>
  </si>
  <si>
    <t>961,82
389,38</t>
  </si>
  <si>
    <t>2955,79
475,58</t>
  </si>
  <si>
    <t>Труба винипластовая по установленным конструкциям, по стенам и колоннам с креплением скобами, диаметр до 50 мм
(100 м)</t>
  </si>
  <si>
    <t>ТЕРм08-02-409-02</t>
  </si>
  <si>
    <r>
      <t>0,21</t>
    </r>
    <r>
      <rPr>
        <i/>
        <sz val="7"/>
        <rFont val="Arial"/>
        <family val="2"/>
        <charset val="204"/>
      </rPr>
      <t xml:space="preserve">
21*0,01</t>
    </r>
  </si>
  <si>
    <t>Мини-плинтус Legrand по стенам и потолкам, длина 2 м
(100 м)</t>
  </si>
  <si>
    <t>1330
147</t>
  </si>
  <si>
    <r>
      <t>2,43</t>
    </r>
    <r>
      <rPr>
        <i/>
        <sz val="7"/>
        <rFont val="Arial"/>
        <family val="2"/>
        <charset val="204"/>
      </rPr>
      <t xml:space="preserve">
0,01*(200+10+3+20+10)</t>
    </r>
  </si>
  <si>
    <r>
      <t>19</t>
    </r>
    <r>
      <rPr>
        <i/>
        <sz val="7"/>
        <rFont val="Arial"/>
        <family val="2"/>
        <charset val="204"/>
      </rPr>
      <t xml:space="preserve">
16+2+1</t>
    </r>
  </si>
  <si>
    <t>Устройство для размещения дополнительных аккумуляторов "Бокс" 2х17 Ач Цена: 1088,37:1,18:3,94*1,03*1,012
(шт.)</t>
  </si>
  <si>
    <t>Аккумуляторная батарея DTM 1217 U=24В, емк. 17Ач Цена: 1378,0:1,18:3,94*1,03*1,012
(шт.)</t>
  </si>
  <si>
    <t>Резервированный источник питания РИП-24 исп.01 Цена: 2969,82:1,18:3,94*1,03*1,012
(шт.)</t>
  </si>
  <si>
    <t>57,63
56,55</t>
  </si>
  <si>
    <r>
      <t>0,1</t>
    </r>
    <r>
      <rPr>
        <i/>
        <sz val="7"/>
        <rFont val="Arial"/>
        <family val="2"/>
        <charset val="204"/>
      </rPr>
      <t xml:space="preserve">
1*10*0,01</t>
    </r>
  </si>
  <si>
    <t>Патч-корд
(100 м шнура)</t>
  </si>
  <si>
    <r>
      <t>ТЕРм10-06-050-01</t>
    </r>
    <r>
      <rPr>
        <i/>
        <sz val="9"/>
        <rFont val="Arial"/>
        <family val="2"/>
        <charset val="204"/>
      </rPr>
      <t xml:space="preserve">
прим.</t>
    </r>
  </si>
  <si>
    <t>Приборы, устанавливаемые на металлоконструкциях, щитах и пультах, масса до 5 кг (Медиа-конвертер)
(1 шт.)</t>
  </si>
  <si>
    <t>Медиа-конвертер IMC-101-S-SC в комплекте с патч-кордом SC-UPC-SC/APC(10) и шнур кат.5E U/UTP Цена: 11569,0:1,18:3,94*1,03*1,012
(компл.)</t>
  </si>
  <si>
    <r>
      <t>г. Москва МОХА Inc.</t>
    </r>
    <r>
      <rPr>
        <i/>
        <sz val="9"/>
        <rFont val="Arial"/>
        <family val="2"/>
        <charset val="204"/>
      </rPr>
      <t xml:space="preserve">
III кв. 2013 г.</t>
    </r>
  </si>
  <si>
    <t>Резисторы из комплекта "Сигнал-20М"
(1 шт.)</t>
  </si>
  <si>
    <r>
      <t>4</t>
    </r>
    <r>
      <rPr>
        <i/>
        <sz val="7"/>
        <rFont val="Arial"/>
        <family val="2"/>
        <charset val="204"/>
      </rPr>
      <t xml:space="preserve">
2+2</t>
    </r>
  </si>
  <si>
    <t>Преобразователь интерфейса
(компл.)</t>
  </si>
  <si>
    <r>
      <t>ТЕРм11-04-008-01</t>
    </r>
    <r>
      <rPr>
        <i/>
        <sz val="9"/>
        <rFont val="Arial"/>
        <family val="2"/>
        <charset val="204"/>
      </rPr>
      <t xml:space="preserve">
прим.</t>
    </r>
  </si>
  <si>
    <t>Преобразователь интерфейсов С2000-Ethernet (кабель в компл.) Цена: 1687,40:1,18:3,94*1,03*1,012
(компл.)</t>
  </si>
  <si>
    <t xml:space="preserve">                                       Учтены транспортные расходы 3%, заготовительно-складские расходы 1,2% к стоимости оборудованя и 2% к стоимости материалов</t>
  </si>
  <si>
    <t>_______________________________________________________________________________________________46,71</t>
  </si>
  <si>
    <t>_______________________________________________________________________________________________257,17</t>
  </si>
  <si>
    <t>___________________________4,432</t>
  </si>
  <si>
    <t>_______________________________________________________________________________________________5,799</t>
  </si>
  <si>
    <t>_______________________________________________________________________________________________28,746</t>
  </si>
  <si>
    <t>___________________________35,469</t>
  </si>
  <si>
    <t>Основание: р.ч. 0503.002.0327 - ПС инв. № 313-750, 313-749</t>
  </si>
  <si>
    <t>Пожарную сигнализацию и оповещение о пожаре, Площадка 2. Здание 327</t>
  </si>
  <si>
    <r>
      <t xml:space="preserve">ЛОКАЛЬНЫЙ СМЕТНЫЙ РАСЧЕТ № </t>
    </r>
    <r>
      <rPr>
        <sz val="12"/>
        <rFont val="Arial"/>
        <family val="2"/>
        <charset val="204"/>
      </rPr>
      <t>314-1931/19-4-466</t>
    </r>
  </si>
  <si>
    <t>Пожарная сигнализация и оповещение о пожаре, Площадка 2. Здание 327</t>
  </si>
  <si>
    <t>314-1931/19-4-466</t>
  </si>
  <si>
    <t xml:space="preserve">      Сметная прибыль 70% ФОТ (от 375)</t>
  </si>
  <si>
    <t xml:space="preserve">      Накладные расходы 110% ФОТ (от 375)</t>
  </si>
  <si>
    <t>898
103</t>
  </si>
  <si>
    <t xml:space="preserve">      Итого Поз. 61</t>
  </si>
  <si>
    <t xml:space="preserve">      Итого Поз. 37-60</t>
  </si>
  <si>
    <t xml:space="preserve">        Итого Поз. 1, 4, 8, 12-13, 15, 17, 22</t>
  </si>
  <si>
    <t xml:space="preserve">        Сметная прибыль 65% ФОТ (от 4 034)</t>
  </si>
  <si>
    <t xml:space="preserve">        Накладные расходы 95% ФОТ (от 4 034)</t>
  </si>
  <si>
    <t>6259
1059</t>
  </si>
  <si>
    <t xml:space="preserve">        Итого Поз. 24, 29-30, 32-33, 35-36</t>
  </si>
  <si>
    <t xml:space="preserve">        Сметная прибыль 65% ФОТ (от 61)</t>
  </si>
  <si>
    <t xml:space="preserve">        Накладные расходы 100% ФОТ (от 61)</t>
  </si>
  <si>
    <t>45
6</t>
  </si>
  <si>
    <t xml:space="preserve">        Итого Поз. 16, 27</t>
  </si>
  <si>
    <t xml:space="preserve">        Сметная прибыль 60% ФОТ (от 3 304)</t>
  </si>
  <si>
    <t xml:space="preserve">        Накладные расходы 80% ФОТ (от 3 304)</t>
  </si>
  <si>
    <t>86
4</t>
  </si>
  <si>
    <t xml:space="preserve">        Итого Поз. 3, 5-7, 9-11, 14, 18-20, 23, 26, 28, 34</t>
  </si>
  <si>
    <t xml:space="preserve">        Сметная прибыль 65% ФОТ (от 424)</t>
  </si>
  <si>
    <t xml:space="preserve">        Накладные расходы 92% ФОТ (от 424)</t>
  </si>
  <si>
    <t xml:space="preserve">        Итого Поз. 2, 21, 25, 31</t>
  </si>
  <si>
    <t xml:space="preserve">   70% ФОТ (от 375)  (Поз. 61)</t>
  </si>
  <si>
    <t xml:space="preserve">   65% ФОТ (от 4519)  (Поз. 2, 21, 25, 31, 16, 27, 24, 29-30, 32-33, 35-36)</t>
  </si>
  <si>
    <t xml:space="preserve">   60% ФОТ (от 3304)  (Поз. 3, 5-7, 9-11, 14, 18-20, 23, 26, 28, 34)</t>
  </si>
  <si>
    <t xml:space="preserve">   110% ФОТ (от 375)  (Поз. 61)</t>
  </si>
  <si>
    <t xml:space="preserve">   100% ФОТ (от 61)  (Поз. 16, 27)</t>
  </si>
  <si>
    <t xml:space="preserve">   95% ФОТ (от 4034)  (Поз. 24, 29-30, 32-33, 35-36)</t>
  </si>
  <si>
    <t xml:space="preserve">   92% ФОТ (от 424)  (Поз. 2, 21, 25, 31)</t>
  </si>
  <si>
    <t xml:space="preserve">   80% ФОТ (от 3304)  (Поз. 3, 5-7, 9-11, 14, 18-20, 23, 26, 28, 34)</t>
  </si>
  <si>
    <t>7290
1172</t>
  </si>
  <si>
    <r>
      <t>0,3</t>
    </r>
    <r>
      <rPr>
        <i/>
        <sz val="7"/>
        <rFont val="Arial"/>
        <family val="2"/>
        <charset val="204"/>
      </rPr>
      <t xml:space="preserve">
30*0,01</t>
    </r>
  </si>
  <si>
    <t>Трубы стальные электросварные прямошовные со снятой фаской из стали марок БСт2кп-БСт4кп и БСт2пс-БСт4пс наружный диаметр 32 мм, толщина стенки 2,2 мм
(м)</t>
  </si>
  <si>
    <r>
      <t>ТСЦ-103-0130</t>
    </r>
    <r>
      <rPr>
        <i/>
        <sz val="9"/>
        <rFont val="Arial"/>
        <family val="2"/>
        <charset val="204"/>
      </rPr>
      <t xml:space="preserve">
прим.</t>
    </r>
  </si>
  <si>
    <t>Кабель КСРЭВнг-FRHF 2х1,13мм  Цена: 37,69:1,18:5,59*1,03*1,02
(м)</t>
  </si>
  <si>
    <t>Т-образное ответвление DLPlus (код 30254) Цена: 72,39:1,18:5,59*1,03*1,02
(шт.)</t>
  </si>
  <si>
    <t>Угол плоский переменный DLPlus (код 30253) Цена: 72,33:1,18:5,59*1,03*1,02
(шт.)</t>
  </si>
  <si>
    <t>Кабель КГМЭПЭВнг-FRLS 10х2х0,75 Цена: 353694,00:5,59*1,03*1,02
(1000 м)</t>
  </si>
  <si>
    <t>Кабель огнестойкий КСРЭВнг-FRLS 4x0,8 Цена: 39,49:1,18:5,59*1,03*1,02
(м)</t>
  </si>
  <si>
    <r>
      <t>г. Подольск ТПД "Паритет"</t>
    </r>
    <r>
      <rPr>
        <i/>
        <sz val="9"/>
        <rFont val="Arial"/>
        <family val="2"/>
        <charset val="204"/>
      </rPr>
      <t xml:space="preserve">
III кв. 2013 г. прим.</t>
    </r>
  </si>
  <si>
    <t>Кабель огнестойкий КСРЭВнг-FRLS 2x0,8 Цена: 21,59:1,18:5,59*1,03*1,02
(м)</t>
  </si>
  <si>
    <t>6392
1069</t>
  </si>
  <si>
    <r>
      <t>0,06</t>
    </r>
    <r>
      <rPr>
        <i/>
        <sz val="7"/>
        <rFont val="Arial"/>
        <family val="2"/>
        <charset val="204"/>
      </rPr>
      <t xml:space="preserve">
0,01*0,2*30</t>
    </r>
  </si>
  <si>
    <t>Установка гильзы для прохода кабеля через стены и перекрытия, диаметр до 40 мм
(100 м)</t>
  </si>
  <si>
    <r>
      <t>0,9</t>
    </r>
    <r>
      <rPr>
        <i/>
        <sz val="7"/>
        <rFont val="Arial"/>
        <family val="2"/>
        <charset val="204"/>
      </rPr>
      <t xml:space="preserve">
90*0,01</t>
    </r>
  </si>
  <si>
    <r>
      <t>2,1</t>
    </r>
    <r>
      <rPr>
        <i/>
        <sz val="7"/>
        <rFont val="Arial"/>
        <family val="2"/>
        <charset val="204"/>
      </rPr>
      <t xml:space="preserve">
210*0,01</t>
    </r>
  </si>
  <si>
    <t>Шкаф ATLANTIC
(1 шт.)</t>
  </si>
  <si>
    <t>2425
267</t>
  </si>
  <si>
    <r>
      <t>4,43</t>
    </r>
    <r>
      <rPr>
        <i/>
        <sz val="7"/>
        <rFont val="Arial"/>
        <family val="2"/>
        <charset val="204"/>
      </rPr>
      <t xml:space="preserve">
0,01*(400+10+3+20+10)</t>
    </r>
  </si>
  <si>
    <r>
      <t>44</t>
    </r>
    <r>
      <rPr>
        <i/>
        <sz val="7"/>
        <rFont val="Arial"/>
        <family val="2"/>
        <charset val="204"/>
      </rPr>
      <t xml:space="preserve">
40+4</t>
    </r>
  </si>
  <si>
    <t>33,37
27,32</t>
  </si>
  <si>
    <t>Устройство для размещения дополнительных аккумуляторов "Бокс"
(1 шт.)</t>
  </si>
  <si>
    <r>
      <t>ТЕРм10-06-037-09</t>
    </r>
    <r>
      <rPr>
        <i/>
        <sz val="9"/>
        <rFont val="Arial"/>
        <family val="2"/>
        <charset val="204"/>
      </rPr>
      <t xml:space="preserve">
прим.</t>
    </r>
  </si>
  <si>
    <t>Аккумуляторная батарея U=24В, емк. 17Ач Цена: 1303,00:1,18:3,94*1,03*1,012
(шт.)</t>
  </si>
  <si>
    <t>230,36
167,07</t>
  </si>
  <si>
    <t>Присоединение к приборам электрических проводок под винт с оконцеванием наконечником
(100 концов)</t>
  </si>
  <si>
    <r>
      <t>ТЕРм11-08-001-01</t>
    </r>
    <r>
      <rPr>
        <i/>
        <sz val="9"/>
        <rFont val="Arial"/>
        <family val="2"/>
        <charset val="204"/>
      </rPr>
      <t xml:space="preserve">
прим.</t>
    </r>
  </si>
  <si>
    <t>_______________________________________________________________________________________________68,98</t>
  </si>
  <si>
    <t>_______________________________________________________________________________________________496,03</t>
  </si>
  <si>
    <t>___________________________8,198</t>
  </si>
  <si>
    <t>_______________________________________________________________________________________________6,041</t>
  </si>
  <si>
    <t>_______________________________________________________________________________________________40,223</t>
  </si>
  <si>
    <t>_______________________________________________________________________________________________1,846</t>
  </si>
  <si>
    <t>___________________________48,110</t>
  </si>
  <si>
    <t>Основание: р.ч. 0503.008.0237 - ПС инв. № 313-754, 313-753</t>
  </si>
  <si>
    <t>Пожарную сигнализацию и оповещение о пожаре, Площадка 2. Здание 237.</t>
  </si>
  <si>
    <r>
      <t xml:space="preserve">ЛОКАЛЬНЫЙ СМЕТНЫЙ РАСЧЕТ № </t>
    </r>
    <r>
      <rPr>
        <sz val="12"/>
        <rFont val="Arial"/>
        <family val="2"/>
        <charset val="204"/>
      </rPr>
      <t>314-1931/19-4-468</t>
    </r>
  </si>
  <si>
    <t>Пожарная сигнализация и оповещение о пожаре, Площадка 2. Здание 237.</t>
  </si>
  <si>
    <t xml:space="preserve"> 314-1931/19-4-468</t>
  </si>
  <si>
    <t xml:space="preserve">      Сметная прибыль 89% ФОТ (от 104)</t>
  </si>
  <si>
    <t xml:space="preserve">      Накладные расходы 130% ФОТ (от 104)</t>
  </si>
  <si>
    <t>24
5</t>
  </si>
  <si>
    <t xml:space="preserve">      Итого Поз. 52-53</t>
  </si>
  <si>
    <t xml:space="preserve">      Сметная прибыль 65% ФОТ (от 10)</t>
  </si>
  <si>
    <t xml:space="preserve">      Накладные расходы 100% ФОТ (от 10)</t>
  </si>
  <si>
    <t xml:space="preserve">      Итого Поз. 51</t>
  </si>
  <si>
    <t xml:space="preserve">      Сметная прибыль 45% ФОТ (от 877)</t>
  </si>
  <si>
    <t xml:space="preserve">      Накладные расходы 80% ФОТ (от 877)</t>
  </si>
  <si>
    <t xml:space="preserve">      Итого Поз. 48-49</t>
  </si>
  <si>
    <t xml:space="preserve">      Сметная прибыль 50% ФОТ (от 35)</t>
  </si>
  <si>
    <t xml:space="preserve">      Накладные расходы 95% ФОТ (от 35)</t>
  </si>
  <si>
    <t>320
35</t>
  </si>
  <si>
    <t xml:space="preserve">      Итого Поз. 47, 50</t>
  </si>
  <si>
    <t xml:space="preserve">      Итого Поз. 30-46</t>
  </si>
  <si>
    <t xml:space="preserve">        Итого Поз. 3, 5, 7</t>
  </si>
  <si>
    <t xml:space="preserve">        Сметная прибыль 65% ФОТ (от 28 390)</t>
  </si>
  <si>
    <t xml:space="preserve">        Накладные расходы 100% ФОТ (от 28 390)</t>
  </si>
  <si>
    <t xml:space="preserve">        Итого Поз. 15, 18, 27, 29</t>
  </si>
  <si>
    <t xml:space="preserve">        Сметная прибыль 70% ФОТ (от 208)</t>
  </si>
  <si>
    <t xml:space="preserve">        Накладные расходы 120% ФОТ (от 208)</t>
  </si>
  <si>
    <t>374
40</t>
  </si>
  <si>
    <t xml:space="preserve">        Итого Поз. 10, 17, 22</t>
  </si>
  <si>
    <t xml:space="preserve">        Сметная прибыль 65% ФОТ (от 806)</t>
  </si>
  <si>
    <t xml:space="preserve">        Накладные расходы 95% ФОТ (от 806)</t>
  </si>
  <si>
    <t>943
131</t>
  </si>
  <si>
    <t xml:space="preserve">        Итого Поз. 9, 13-14, 16, 20-21, 25-26, 28</t>
  </si>
  <si>
    <t xml:space="preserve">        Сметная прибыль 65% ФОТ (от 267)</t>
  </si>
  <si>
    <t xml:space="preserve">        Накладные расходы 92% ФОТ (от 267)</t>
  </si>
  <si>
    <t xml:space="preserve">        Итого Поз. 2, 12, 19, 24</t>
  </si>
  <si>
    <t xml:space="preserve">        Сметная прибыль 60% ФОТ (от 1 504)</t>
  </si>
  <si>
    <t xml:space="preserve">        Накладные расходы 80% ФОТ (от 1 504)</t>
  </si>
  <si>
    <t>210
44</t>
  </si>
  <si>
    <t xml:space="preserve">        Итого Поз. 1, 4, 6, 8, 11, 23</t>
  </si>
  <si>
    <t xml:space="preserve">   89% ФОТ (от 104)  (Поз. 52-53)</t>
  </si>
  <si>
    <t xml:space="preserve">   70% ФОТ (от 208)  (Поз. 10, 17, 22)</t>
  </si>
  <si>
    <t xml:space="preserve">   65% ФОТ (от 29473)  (Поз. 2, 12, 19, 24, 9, 13-14, 16, 20-21, 25-26, 28, 15, 18, 27, 29, 51)</t>
  </si>
  <si>
    <t xml:space="preserve">   60% ФОТ (от 1504)  (Поз. 1, 4, 6, 8, 11, 23)</t>
  </si>
  <si>
    <t xml:space="preserve">   50% ФОТ (от 35)  (Поз. 47, 50)</t>
  </si>
  <si>
    <t xml:space="preserve">   45% ФОТ (от 877)  (Поз. 48-49)</t>
  </si>
  <si>
    <t xml:space="preserve">   130% ФОТ (от 104)  (Поз. 52-53)</t>
  </si>
  <si>
    <t xml:space="preserve">   120% ФОТ (от 208)  (Поз. 10, 17, 22)</t>
  </si>
  <si>
    <t xml:space="preserve">   100% ФОТ (от 28400)  (Поз. 15, 18, 27, 29, 51)</t>
  </si>
  <si>
    <t xml:space="preserve">   95% ФОТ (от 841)  (Поз. 9, 13-14, 16, 20-21, 25-26, 28, 47, 50)</t>
  </si>
  <si>
    <t xml:space="preserve">   92% ФОТ (от 267)  (Поз. 2, 12, 19, 24)</t>
  </si>
  <si>
    <t xml:space="preserve">   80% ФОТ (от 2381)  (Поз. 1, 4, 6, 8, 11, 23, 48-49)</t>
  </si>
  <si>
    <t>1871
255</t>
  </si>
  <si>
    <t>344
40</t>
  </si>
  <si>
    <t>8
2</t>
  </si>
  <si>
    <t>39,56
8,32</t>
  </si>
  <si>
    <t>1821,68
122,5</t>
  </si>
  <si>
    <r>
      <t>0,2</t>
    </r>
    <r>
      <rPr>
        <i/>
        <sz val="7"/>
        <rFont val="Arial"/>
        <family val="2"/>
        <charset val="204"/>
      </rPr>
      <t xml:space="preserve">
2*0,1</t>
    </r>
  </si>
  <si>
    <t>Устройство основания под трубопроводы щебеночного
(10 м3 основания)</t>
  </si>
  <si>
    <t>ТЕР23-01-001-02</t>
  </si>
  <si>
    <t>16
3</t>
  </si>
  <si>
    <r>
      <t>0,6</t>
    </r>
    <r>
      <rPr>
        <i/>
        <sz val="7"/>
        <rFont val="Arial"/>
        <family val="2"/>
        <charset val="204"/>
      </rPr>
      <t xml:space="preserve">
6*0,1</t>
    </r>
  </si>
  <si>
    <r>
      <t>0,006</t>
    </r>
    <r>
      <rPr>
        <i/>
        <sz val="7"/>
        <rFont val="Arial"/>
        <family val="2"/>
        <charset val="204"/>
      </rPr>
      <t xml:space="preserve">
6*0,001</t>
    </r>
  </si>
  <si>
    <t>58
6</t>
  </si>
  <si>
    <r>
      <t>0,21</t>
    </r>
    <r>
      <rPr>
        <i/>
        <sz val="7"/>
        <rFont val="Arial"/>
        <family val="2"/>
        <charset val="204"/>
      </rPr>
      <t xml:space="preserve">
70*0,01*0,3</t>
    </r>
  </si>
  <si>
    <t>262
29</t>
  </si>
  <si>
    <r>
      <t>0,049</t>
    </r>
    <r>
      <rPr>
        <i/>
        <sz val="7"/>
        <rFont val="Arial"/>
        <family val="2"/>
        <charset val="204"/>
      </rPr>
      <t xml:space="preserve">
70*0,001*0,7</t>
    </r>
  </si>
  <si>
    <t>Коробка соединительно-разветвительная КСРВ-2У-К-2, КСРВ-4-К-4  Цена: 1298,0:1,18:5,59*1,03*1,02
(компл.)</t>
  </si>
  <si>
    <t>Кабель КПСВВБВм 1х2х0,5 Цена: 40588,0:5,59*1,03*1,02
(1000 м)</t>
  </si>
  <si>
    <t>Кабель КПСЭнг-FRHF 1х2х1,5 Цена: 82777,0:1,18:5,59*1,03*1,02
(1000 м)</t>
  </si>
  <si>
    <t>Коробка соединительно-разветвительная КСРВ-2У-К-2 Цена: 751,66:1,18:5,59*1,03*1,02
(компл.)</t>
  </si>
  <si>
    <t>Кольцо уплотнительное 016050 Цена: 4,0:1,18:5,59*1,03*1,02
(шт.)</t>
  </si>
  <si>
    <r>
      <t>г. Тверь ЗАО "ДКС"</t>
    </r>
    <r>
      <rPr>
        <i/>
        <sz val="9"/>
        <rFont val="Arial"/>
        <family val="2"/>
        <charset val="204"/>
      </rPr>
      <t xml:space="preserve">
III кв. 2013 г.</t>
    </r>
  </si>
  <si>
    <t>Муфта соединительная 015050 Цена: 53,0:1,18:5,59*1,03*1,02
(шт.)</t>
  </si>
  <si>
    <t>Труба двустенная жесткая гофрированная, диаметр 50 мм Цена: 164:1,18:5,59*1,03*1,02
(м)</t>
  </si>
  <si>
    <t>Кабель для систем пожароной безопасности КПСВВБВм 1х2x0,5 Цена: 40588:5,59*1,03*1,02
(1000 м)</t>
  </si>
  <si>
    <r>
      <t>г. Екатеринбург ООО "ХКА"</t>
    </r>
    <r>
      <rPr>
        <i/>
        <sz val="9"/>
        <rFont val="Arial"/>
        <family val="2"/>
        <charset val="204"/>
      </rPr>
      <t xml:space="preserve">
III кв. 2013 г.</t>
    </r>
  </si>
  <si>
    <t>Кабель огнестойкий КПСЭнг-FRLS 1х2x0,5 Цена: 32994:1,18:5,59*1,03*1,02
(1000 м)</t>
  </si>
  <si>
    <r>
      <t>г. Москва НПП "Спецкабель"</t>
    </r>
    <r>
      <rPr>
        <i/>
        <sz val="9"/>
        <rFont val="Arial"/>
        <family val="2"/>
        <charset val="204"/>
      </rPr>
      <t xml:space="preserve">
III кв. 2013 г.</t>
    </r>
  </si>
  <si>
    <t>Извещатель пожарный дымовой ИП 103-2/1 Цена: 2318,0:1,18:5,59*1,03*1,02
(шт.)</t>
  </si>
  <si>
    <r>
      <t>г. Москва "Эрвист"</t>
    </r>
    <r>
      <rPr>
        <i/>
        <sz val="9"/>
        <rFont val="Arial"/>
        <family val="2"/>
        <charset val="204"/>
      </rPr>
      <t xml:space="preserve">
III кв. 2013 г.</t>
    </r>
  </si>
  <si>
    <t>1527
215</t>
  </si>
  <si>
    <t>Прослушивание и измерение переходных затуханий на парных кабелях, емкость 100х2
(1 кабель)</t>
  </si>
  <si>
    <t>ТЕРм10-06-032-02</t>
  </si>
  <si>
    <t>34
1</t>
  </si>
  <si>
    <r>
      <t>0,14</t>
    </r>
    <r>
      <rPr>
        <i/>
        <sz val="7"/>
        <rFont val="Arial"/>
        <family val="2"/>
        <charset val="204"/>
      </rPr>
      <t xml:space="preserve">
0,01*14</t>
    </r>
  </si>
  <si>
    <t>84
31</t>
  </si>
  <si>
    <r>
      <t>0,06</t>
    </r>
    <r>
      <rPr>
        <i/>
        <sz val="7"/>
        <rFont val="Arial"/>
        <family val="2"/>
        <charset val="204"/>
      </rPr>
      <t xml:space="preserve">
0,01*6</t>
    </r>
  </si>
  <si>
    <t>60,24
50,12</t>
  </si>
  <si>
    <t>Коробка кабельная соединительная или разветвительная
(1 шт.)</t>
  </si>
  <si>
    <t>ТЕРм10-04-066-04</t>
  </si>
  <si>
    <t>103
22</t>
  </si>
  <si>
    <t>134,95
28,36</t>
  </si>
  <si>
    <t>1333,04
566,72</t>
  </si>
  <si>
    <r>
      <t>0,76</t>
    </r>
    <r>
      <rPr>
        <i/>
        <sz val="7"/>
        <rFont val="Arial"/>
        <family val="2"/>
        <charset val="204"/>
      </rPr>
      <t xml:space="preserve">
76*0,01</t>
    </r>
  </si>
  <si>
    <t>Прокладка кабеля, масса 1 м до 1 кг, по стене бетонной
(100 м кабеля)</t>
  </si>
  <si>
    <t>ТЕРм10-01-055-03</t>
  </si>
  <si>
    <t>92
8</t>
  </si>
  <si>
    <r>
      <t>0,066</t>
    </r>
    <r>
      <rPr>
        <i/>
        <sz val="7"/>
        <rFont val="Arial"/>
        <family val="2"/>
        <charset val="204"/>
      </rPr>
      <t xml:space="preserve">
66*0,001</t>
    </r>
  </si>
  <si>
    <r>
      <t>0,3</t>
    </r>
    <r>
      <rPr>
        <i/>
        <sz val="7"/>
        <rFont val="Arial"/>
        <family val="2"/>
        <charset val="204"/>
      </rPr>
      <t xml:space="preserve">
0,01*(7+8+15)</t>
    </r>
  </si>
  <si>
    <t>Аппарат (кнопка, ключ управления, замок электромагнитной блокировки, звуковой сигнал, сигнальная лампа) управления и сигнализации, количество подключаемых концов до 2
(1 шт.)</t>
  </si>
  <si>
    <r>
      <t>ТЕРм10-06-032-02</t>
    </r>
    <r>
      <rPr>
        <i/>
        <sz val="9"/>
        <rFont val="Arial"/>
        <family val="2"/>
        <charset val="204"/>
      </rPr>
      <t xml:space="preserve">
прим</t>
    </r>
  </si>
  <si>
    <t>190
24</t>
  </si>
  <si>
    <t>144
3</t>
  </si>
  <si>
    <r>
      <t>0,6</t>
    </r>
    <r>
      <rPr>
        <i/>
        <sz val="7"/>
        <rFont val="Arial"/>
        <family val="2"/>
        <charset val="204"/>
      </rPr>
      <t xml:space="preserve">
0,01*60</t>
    </r>
  </si>
  <si>
    <t>410
45</t>
  </si>
  <si>
    <r>
      <t>0,75</t>
    </r>
    <r>
      <rPr>
        <i/>
        <sz val="7"/>
        <rFont val="Arial"/>
        <family val="2"/>
        <charset val="204"/>
      </rPr>
      <t xml:space="preserve">
0,01*(60+7+8)</t>
    </r>
  </si>
  <si>
    <t>Кабель в проложенных трубах, блоках и коробах, масса 1 м кабеля до 1 кг
(100 м кабеля)</t>
  </si>
  <si>
    <r>
      <t>13</t>
    </r>
    <r>
      <rPr>
        <i/>
        <sz val="7"/>
        <rFont val="Arial"/>
        <family val="2"/>
        <charset val="204"/>
      </rPr>
      <t xml:space="preserve">
2+7+1+1+1+1</t>
    </r>
  </si>
  <si>
    <t>_______________________________________________________________________________________________15,01</t>
  </si>
  <si>
    <t>_______________________________________________________________________________________________2280,35</t>
  </si>
  <si>
    <t>___________________________32,201</t>
  </si>
  <si>
    <t>_______________________________________________________________________________________________0,922</t>
  </si>
  <si>
    <t>_______________________________________________________________________________________________157,679</t>
  </si>
  <si>
    <t>_______________________________________________________________________________________________3,949</t>
  </si>
  <si>
    <t>___________________________162,550</t>
  </si>
  <si>
    <t>Основание: р.ч. 0503.008.0000 - ПС инв. № 313-762, 313-761</t>
  </si>
  <si>
    <t>Пожарную сигнализацию и оповещение о пожаре, Цех 008. Склад ЛВЖ</t>
  </si>
  <si>
    <r>
      <t xml:space="preserve">ЛОКАЛЬНЫЙ СМЕТНЫЙ РАСЧЕТ № </t>
    </r>
    <r>
      <rPr>
        <sz val="12"/>
        <rFont val="Arial"/>
        <family val="2"/>
        <charset val="204"/>
      </rPr>
      <t>314-1931/19-4-470</t>
    </r>
  </si>
  <si>
    <t xml:space="preserve">      Итого Поз. 60</t>
  </si>
  <si>
    <t xml:space="preserve">      Итого Поз. 38-59</t>
  </si>
  <si>
    <t xml:space="preserve">        Итого Поз. 1, 4, 6, 8, 10, 12-13, 15-16, 19, 22</t>
  </si>
  <si>
    <t xml:space="preserve">        Сметная прибыль 65% ФОТ (от 7 442)</t>
  </si>
  <si>
    <t xml:space="preserve">        Накладные расходы 95% ФОТ (от 7 442)</t>
  </si>
  <si>
    <t>10339
2031</t>
  </si>
  <si>
    <t xml:space="preserve">        Итого Поз. 26, 28-31, 33-34, 36-37</t>
  </si>
  <si>
    <t xml:space="preserve">        Итого Поз. 24</t>
  </si>
  <si>
    <t xml:space="preserve">        Сметная прибыль 60% ФОТ (от 3 412)</t>
  </si>
  <si>
    <t xml:space="preserve">        Накладные расходы 80% ФОТ (от 3 412)</t>
  </si>
  <si>
    <t xml:space="preserve">        Итого Поз. 5, 14, 17-18, 20, 23, 27, 35</t>
  </si>
  <si>
    <t xml:space="preserve">        Сметная прибыль 65% ФОТ (от 1 614)</t>
  </si>
  <si>
    <t xml:space="preserve">        Накладные расходы 92% ФОТ (от 1 614)</t>
  </si>
  <si>
    <t>5
1</t>
  </si>
  <si>
    <t xml:space="preserve">        Итого Поз. 2-3, 7, 9, 11, 21, 25, 32</t>
  </si>
  <si>
    <t xml:space="preserve">   70% ФОТ (от 129)  (Поз. 60)</t>
  </si>
  <si>
    <t xml:space="preserve">   65% ФОТ (от 9090)  (Поз. 2-3, 7, 9, 11, 21, 25, 32, 24, 26, 28-31, 33-34, 36-37)</t>
  </si>
  <si>
    <t xml:space="preserve">   60% ФОТ (от 3412)  (Поз. 5, 14, 17-18, 20, 23, 27, 35)</t>
  </si>
  <si>
    <t xml:space="preserve">   110% ФОТ (от 129)  (Поз. 60)</t>
  </si>
  <si>
    <t xml:space="preserve">   100% ФОТ (от 34)  (Поз. 24)</t>
  </si>
  <si>
    <t xml:space="preserve">   95% ФОТ (от 7442)  (Поз. 26, 28-31, 33-34, 36-37)</t>
  </si>
  <si>
    <t xml:space="preserve">   92% ФОТ (от 1614)  (Поз. 2-3, 7, 9, 11, 21, 25, 32)</t>
  </si>
  <si>
    <t xml:space="preserve">   80% ФОТ (от 3412)  (Поз. 5, 14, 17-18, 20, 23, 27, 35)</t>
  </si>
  <si>
    <t>10733
2074</t>
  </si>
  <si>
    <t>Трубы стальные сварные водогазопроводные с резьбой черные легкие (неоцинкованные) диаметр условного прохода 25 мм, толщина стенки 2,8 мм
(м)</t>
  </si>
  <si>
    <t>ТСЦ-103-0003</t>
  </si>
  <si>
    <r>
      <t>6</t>
    </r>
    <r>
      <rPr>
        <i/>
        <sz val="7"/>
        <rFont val="Arial"/>
        <family val="2"/>
        <charset val="204"/>
      </rPr>
      <t xml:space="preserve">
3+3</t>
    </r>
  </si>
  <si>
    <r>
      <t>0,02</t>
    </r>
    <r>
      <rPr>
        <i/>
        <sz val="7"/>
        <rFont val="Arial"/>
        <family val="2"/>
        <charset val="204"/>
      </rPr>
      <t xml:space="preserve">
0,001*(10+10)</t>
    </r>
  </si>
  <si>
    <r>
      <t>50</t>
    </r>
    <r>
      <rPr>
        <i/>
        <sz val="7"/>
        <rFont val="Arial"/>
        <family val="2"/>
        <charset val="204"/>
      </rPr>
      <t xml:space="preserve">
25+25</t>
    </r>
  </si>
  <si>
    <t>Кабель радиочастотный RG-213/U Цена: 128,0:1,18:5,59*1,03*1,02
(м)</t>
  </si>
  <si>
    <r>
      <t>0,45</t>
    </r>
    <r>
      <rPr>
        <i/>
        <sz val="7"/>
        <rFont val="Arial"/>
        <family val="2"/>
        <charset val="204"/>
      </rPr>
      <t xml:space="preserve">
0,001*450</t>
    </r>
  </si>
  <si>
    <t>Кабель КГМЭПЭПВнг-FRLS 10х2x0,5 Цена: 306353,0:5,59*1,03*1,02
(1000 м)</t>
  </si>
  <si>
    <t>Коробка телефонная распределительная марки КРТН-10
(шт.)</t>
  </si>
  <si>
    <t>10423
2038</t>
  </si>
  <si>
    <r>
      <t>0,03</t>
    </r>
    <r>
      <rPr>
        <i/>
        <sz val="7"/>
        <rFont val="Arial"/>
        <family val="2"/>
        <charset val="204"/>
      </rPr>
      <t xml:space="preserve">
0,01*0,2*15</t>
    </r>
  </si>
  <si>
    <t>2391
635</t>
  </si>
  <si>
    <r>
      <t>3</t>
    </r>
    <r>
      <rPr>
        <i/>
        <sz val="7"/>
        <rFont val="Arial"/>
        <family val="2"/>
        <charset val="204"/>
      </rPr>
      <t xml:space="preserve">
300*0,01</t>
    </r>
  </si>
  <si>
    <r>
      <t>0,06</t>
    </r>
    <r>
      <rPr>
        <i/>
        <sz val="7"/>
        <rFont val="Arial"/>
        <family val="2"/>
        <charset val="204"/>
      </rPr>
      <t xml:space="preserve">
0,01*(3+3)</t>
    </r>
  </si>
  <si>
    <t>3236
860</t>
  </si>
  <si>
    <r>
      <t>4,06</t>
    </r>
    <r>
      <rPr>
        <i/>
        <sz val="7"/>
        <rFont val="Arial"/>
        <family val="2"/>
        <charset val="204"/>
      </rPr>
      <t xml:space="preserve">
0,01*406</t>
    </r>
  </si>
  <si>
    <r>
      <t>0,0052</t>
    </r>
    <r>
      <rPr>
        <i/>
        <sz val="7"/>
        <rFont val="Arial"/>
        <family val="2"/>
        <charset val="204"/>
      </rPr>
      <t xml:space="preserve">
0,001*1,30*(2+2)</t>
    </r>
  </si>
  <si>
    <t>2873
317</t>
  </si>
  <si>
    <r>
      <t>5,25</t>
    </r>
    <r>
      <rPr>
        <i/>
        <sz val="7"/>
        <rFont val="Arial"/>
        <family val="2"/>
        <charset val="204"/>
      </rPr>
      <t xml:space="preserve">
0,01*(450+5+25+25+10+10)</t>
    </r>
  </si>
  <si>
    <t>Коробка распределительная настенная на кабеле с пластмассовой оболочкой (КРТН)
(1 коробка)</t>
  </si>
  <si>
    <r>
      <t>102</t>
    </r>
    <r>
      <rPr>
        <i/>
        <sz val="7"/>
        <rFont val="Arial"/>
        <family val="2"/>
        <charset val="204"/>
      </rPr>
      <t xml:space="preserve">
20+9+73</t>
    </r>
  </si>
  <si>
    <r>
      <t>82</t>
    </r>
    <r>
      <rPr>
        <i/>
        <sz val="7"/>
        <rFont val="Arial"/>
        <family val="2"/>
        <charset val="204"/>
      </rPr>
      <t xml:space="preserve">
9+73</t>
    </r>
  </si>
  <si>
    <t>Аккумуляторная батарея DTM 1226 Цена: 2306,00:1,18:3,94*1,03*1,012
(шт.)</t>
  </si>
  <si>
    <t>Антенна СР-165-1 Цена: 718:1,18:3,94*1,03*1,012
(шт.)</t>
  </si>
  <si>
    <t>Оборудование радиотрансляционных узлов аппаратура настенная
(1 шт.)</t>
  </si>
  <si>
    <r>
      <t>ТЕРм10-04-100-09</t>
    </r>
    <r>
      <rPr>
        <i/>
        <sz val="9"/>
        <rFont val="Arial"/>
        <family val="2"/>
        <charset val="204"/>
      </rPr>
      <t xml:space="preserve">
прим.</t>
    </r>
  </si>
  <si>
    <t>Передатчик сообщений Радиус-Микро-2-А Цена: 2912:1,18:3,94*1,03*1,012
(шт.)</t>
  </si>
  <si>
    <r>
      <t>г. Челябинск, ООО "НВП "ПРОТОН"</t>
    </r>
    <r>
      <rPr>
        <i/>
        <sz val="9"/>
        <rFont val="Arial"/>
        <family val="2"/>
        <charset val="204"/>
      </rPr>
      <t xml:space="preserve">
III кв. 2013 г.</t>
    </r>
  </si>
  <si>
    <t>Съемные и выдвижные блоки (модули, ячейки, ТЭЗ), масса до 5 кг (Программатор)
(1 шт.)</t>
  </si>
  <si>
    <t>Программатор системы "Протон" Цена: 5664:1,18:3,94*1,03*1,012
(шт.)</t>
  </si>
  <si>
    <t>67,42
60,02</t>
  </si>
  <si>
    <t>Приемник сообщений ПРМ
(1 шт.)</t>
  </si>
  <si>
    <r>
      <t>ТЕРм10-08-001-13</t>
    </r>
    <r>
      <rPr>
        <i/>
        <sz val="9"/>
        <rFont val="Arial"/>
        <family val="2"/>
        <charset val="204"/>
      </rPr>
      <t xml:space="preserve">
прим</t>
    </r>
  </si>
  <si>
    <t>Приемник сообщений ПРМ 160 Цена: 3363:1,18:3,94*1,03*1,012
(шт.)</t>
  </si>
  <si>
    <t>4
1</t>
  </si>
  <si>
    <t>3,87
0,81</t>
  </si>
  <si>
    <t>1012,78
770,53</t>
  </si>
  <si>
    <t>Пульт централизованного наблюдения ПРОТОН
(1 шт.)</t>
  </si>
  <si>
    <r>
      <t>ТЕРм10-04-067-15</t>
    </r>
    <r>
      <rPr>
        <i/>
        <sz val="9"/>
        <rFont val="Arial"/>
        <family val="2"/>
        <charset val="204"/>
      </rPr>
      <t xml:space="preserve">
прим</t>
    </r>
  </si>
  <si>
    <t>3,11
3,05</t>
  </si>
  <si>
    <t>Включение в аппаратуру разъемов штепсельных, количество контактов в разъеме до 14 шт.
(1 разъем)</t>
  </si>
  <si>
    <r>
      <t>ТЕРм11-04-028-01</t>
    </r>
    <r>
      <rPr>
        <i/>
        <sz val="9"/>
        <rFont val="Arial"/>
        <family val="2"/>
        <charset val="204"/>
      </rPr>
      <t xml:space="preserve">
прим</t>
    </r>
  </si>
  <si>
    <t>Пульт централизованного наблюдения ПРОТОН (в компл. ПНЦ "протон", руководство по эксплуатации, шнур питания, провод подключения, кабель, предохранители (2 шт.) Цена: 106150,0:1,18:3,94*1,03*1,012
(компл.)</t>
  </si>
  <si>
    <t>_______________________________________________________________________________________________123,06</t>
  </si>
  <si>
    <t>_______________________________________________________________________________________________750,73</t>
  </si>
  <si>
    <t>___________________________12,631</t>
  </si>
  <si>
    <t>_______________________________________________________________________________________________32,778</t>
  </si>
  <si>
    <t>_______________________________________________________________________________________________105,281</t>
  </si>
  <si>
    <t>___________________________138,694</t>
  </si>
  <si>
    <t>Основание: р.ч. 0503.008.0000 - ПС инв. № 313-768, 313-767</t>
  </si>
  <si>
    <t>Пожарную сигнализацию и оповещение о пожаре, Цех 008. Участок №3 НФС</t>
  </si>
  <si>
    <r>
      <t xml:space="preserve">ЛОКАЛЬНЫЙ СМЕТНЫЙ РАСЧЕТ № </t>
    </r>
    <r>
      <rPr>
        <sz val="12"/>
        <rFont val="Arial"/>
        <family val="2"/>
        <charset val="204"/>
      </rPr>
      <t>314-1931/19-4-472</t>
    </r>
  </si>
  <si>
    <t>№ п/п</t>
  </si>
  <si>
    <t>Пожарная сигнализация и оповещение о  пожаре ( дополнение к смете Пожарная сигнализация и оповещение о пожаре, Площадка 8. Разгруз-сарай)</t>
  </si>
  <si>
    <t>313-2376/19-4-213</t>
  </si>
  <si>
    <t xml:space="preserve"> - 5,73  индекс изменения сметной стоимости СМР к ТЕР 2001  (Письмо Минстроя России от 04.08.2014 №15285-ЕС/08, приложение 1 прочие объекты).</t>
  </si>
  <si>
    <t xml:space="preserve"> - 3,76  индекс изменения сметной стоимости оборудования к ТЕР 2001   (Письмо Минстроя России от 04.08.2014 № 15258-ЕС/08, приложение 5 экономика в целом).</t>
  </si>
  <si>
    <t>Н.А. Басова</t>
  </si>
  <si>
    <t xml:space="preserve"> - 5,73  индекс изменения сметной стоимости СМР к ТЕР 2001  (Письмо Минстроя России от 04.08.2014 №15285-ЕС/08, приложение 1 прочие объекты).;                                                                                                                                                                                                                                                                         - 3,76  индекс изменения сметной стоимости оборудования к ТЕР 2001 (Письмо Минстроя России от 04.08.2014 № 15258-ЕС/08, приложение 5 экономика в целом).</t>
  </si>
  <si>
    <t xml:space="preserve">Н.А. Басова </t>
  </si>
  <si>
    <t>2015 год</t>
  </si>
  <si>
    <t>Итого с индексом инфляции**:</t>
  </si>
  <si>
    <t>на 2014-2015 г.г.</t>
  </si>
  <si>
    <t>**В расчете использован индекс-дефлятор по инвестициям в основной капитал 2015/2014 - 1,051 по письмам: Минэкономразвития России от 25.09.2013 №20402-АК/ДОЗи, Госкорпорации "Росатом" от 10.02.1014 №1-12.8/4385</t>
  </si>
  <si>
    <t>2015г.</t>
  </si>
  <si>
    <t>Автоматическая установка пожаротушения. Отключение вентиляции. Площадка 8. Цех 004. Здание 6/22. Инв. №5000025</t>
  </si>
  <si>
    <t>Пожарная сигнализация и оповещение о пожаре, Площадка 17. Цех 343. Здание 377</t>
  </si>
  <si>
    <t xml:space="preserve"> 313-2095/19-4-474</t>
  </si>
  <si>
    <t>Пожарная сигнализация и оповещение о пожаре,   Общежитие "Дружба"</t>
  </si>
  <si>
    <t xml:space="preserve"> 313-2099/19-4-475</t>
  </si>
  <si>
    <t>313-2227 / 19-4-216</t>
  </si>
  <si>
    <t>Пожарная сигнализация и оповещение о пожаре, Здание 400. Площадка 14. Монтаж АПС и СОУЭ в зданиях комбината</t>
  </si>
  <si>
    <t>313-2228 / 19-4-217</t>
  </si>
  <si>
    <t>Пожарная сигнализация и оповещение о пожаре, Площадка 14. Здание 281А.</t>
  </si>
  <si>
    <t>313-2331/19-4-444</t>
  </si>
  <si>
    <t>Пожарная сигнализация и оповещение о пожаре, Площадка 14. Здание 281.</t>
  </si>
  <si>
    <t>313-2331/19-4-453</t>
  </si>
  <si>
    <t>Пожарная сигнализация и оповещение о пожаре, Площадка 14. База снабжения отдела 071. Здание 367</t>
  </si>
  <si>
    <t>313-2472/19-4-224</t>
  </si>
  <si>
    <t>Пожарная сигнализация и оповещение о пожаре, Цех 008. Склад ЛВЖ</t>
  </si>
  <si>
    <t>314-1931/19-4-470</t>
  </si>
  <si>
    <t>Пожарная сигнализация и оповещение о пожаре, Цех 008. Участок №3 НФС</t>
  </si>
  <si>
    <t>314-1931/19-4-472</t>
  </si>
  <si>
    <t xml:space="preserve">Пожарную сигнализацию. Монтаж АПС и СОУЭ. Клуб. Здание №38а </t>
  </si>
  <si>
    <t>02-01-006 (8849.1-38а-ПС1СМ)</t>
  </si>
  <si>
    <t>Пожарная сигнализация и оповещение о пожаре, Цех 008. Участок №2 НФС п.Горный. Здание бытовок слесарей АБР.</t>
  </si>
  <si>
    <t>313-2229/19-4-218</t>
  </si>
  <si>
    <t>Автоматическая установка пожарной сигнализации и СОУЭ. Отключение вентиляции. Площадка 8. Производство 001. Здание 22 и помещения 311 и 312 здание 6/22</t>
  </si>
  <si>
    <t>Пожарная сигнализация и оповещение о пожаре, Площадка 14. Здание 281А. (дополнение к смете 313-2331/19-4-444)</t>
  </si>
  <si>
    <t>314-2112/19-4-839</t>
  </si>
  <si>
    <t>Пожарная сигнализация и оповещение о пожаре, Цех 008. Участок №2 НФС п.Горный. Здание бытовок слесарей АБР. (дополнение к смете 313-2229/19-4-218)</t>
  </si>
  <si>
    <t>314-2112/19-4-840</t>
  </si>
  <si>
    <t>314-2090/19-4-458</t>
  </si>
  <si>
    <t>Пожарная сигнализация и оповещение о пожаре, Площадка 8. Здание 447 (Дополнение к смете  314-1931/19-4-451)</t>
  </si>
  <si>
    <t>Пожарная сигнализация и оповещение о пожаре, Площадка 8. Здание 18 (дополнение к смете 313-2332/19-4-446)</t>
  </si>
  <si>
    <t>Пожарная сигнализация и оповещение о пожаре, Площадка 8. Здание 440 (дополнение к смете 313-2473/19-4-447)</t>
  </si>
  <si>
    <t>314-2090/19-4-795</t>
  </si>
  <si>
    <t>Пожарная сигнализация и оповещение о пожаре, Площадка 8. Разгруз-сарай (дополнение к смете  313-2332/19-4-225)</t>
  </si>
  <si>
    <t>314-2090/19-4-796</t>
  </si>
  <si>
    <t>Пожарная сигнализация и оповещение о пожаре, Площадка 1. Здание 307 (дополнение к смете 313-2475/19-4-454)</t>
  </si>
  <si>
    <t>314-2063/19-4-792</t>
  </si>
  <si>
    <t>Пожарная сигнализация и оповещение о пожаре, Площадка 1. Здание 353. 9дополнение к смете 313-2475/19-4-460)</t>
  </si>
  <si>
    <t>314-2063/19-4-793</t>
  </si>
  <si>
    <t>Пожарная сигнализация и оповещение о пожаре, Площадка 1. Склады цеха 032 (дополнение у смете 314-1931/19-4-462)</t>
  </si>
  <si>
    <t>314-2148/19-4-835</t>
  </si>
  <si>
    <t>Пожарная сигнализация и оповещение о пожаре, Площадка 14. Здание 281. 9дополнение к смете 313-2331/19-4-453)</t>
  </si>
  <si>
    <t>314-2147/19-4-836</t>
  </si>
  <si>
    <t>Пожарная сигнализация и оповещение о пожаре, Здание 400. Площадка 14. Монтаж АПС и СОУЭ в зданиях комбината 9дополнение к смете 313-2228 / 19-4-217)</t>
  </si>
  <si>
    <t>314-2147/19-4-837</t>
  </si>
  <si>
    <t>Пожарную сигнализацию и оповещение о пожаре, Здание 58.  Площадка 14. Монтаж АПС и СОУЭ в зданиях комбината (доплнение к смете 313-2227 / 19-4-216)</t>
  </si>
  <si>
    <t>314-2147/19-4-838</t>
  </si>
  <si>
    <t>Способ закупки: открытый конкурс</t>
  </si>
  <si>
    <t xml:space="preserve">на выполнение работ по монтажу системы пожарной сигнализации, системы оповещения и управления людей при пожаре и системы отключения оборудования при пожаре на объектах ФГУП "Комбинат "Электрохимприбор" </t>
  </si>
  <si>
    <t xml:space="preserve">выполнение работ по монтажу системы пожарной сигнализации, системы оповещения и управления людей при пожаре и системы отключения оборудования при пожаре на объектах ФГУП "Комбинат "Электрохимприбор" </t>
  </si>
  <si>
    <t>314-2090/19-4-794</t>
  </si>
  <si>
    <t>Пожарная сигнализация и оповещение о пожаре, Площадка 1. Здание 351</t>
  </si>
  <si>
    <t>313-2475/19-4-456</t>
  </si>
  <si>
    <t>Пожарная сигнализация (дополнительно к смете Пожарная сигнализация и оповещение о пожаре, Площадка 1. Здание 351)</t>
  </si>
  <si>
    <t>314-1962/19-4-475</t>
  </si>
  <si>
    <t>Пожарная сигнализация и оповещение о пожаре, Площадка 2. Здание 237. (дополнение к смете  314-1931/19-4-468)</t>
  </si>
  <si>
    <t>314-2091/19-4-476</t>
  </si>
  <si>
    <t>Пожарная сигнализация и оповещение о пожаре, Площадка 2. Здание 327 (дополнение к смете 314-1931/19-4-466)</t>
  </si>
  <si>
    <t>314-2091/19-4-477</t>
  </si>
  <si>
    <t>Пожарная сигнализация и оповещение о пожаре, Цех 008. Склад ЛВЖ (дополнение к смете 314-1931/19-4-470)</t>
  </si>
  <si>
    <t>314-1931/19-4-478</t>
  </si>
  <si>
    <t>Пожарная сигнализация, Площадка 2. Здание 327А (дополнение к смете 313-1931/19-4-464)</t>
  </si>
  <si>
    <t>Пожарная сигнализация и оповещение о пожаре, Цех 008. Участок №3 НФС (дополнение к смете 314-1931/19-4-472)</t>
  </si>
  <si>
    <t>314-2091/19-4-479</t>
  </si>
  <si>
    <t>314-2091/19-4-1175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</si>
</sst>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000000"/>
  </numFmts>
  <fonts count="45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1"/>
      <name val="Arial"/>
      <family val="2"/>
      <charset val="204"/>
    </font>
    <font>
      <b/>
      <sz val="9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7"/>
      <name val="Arial"/>
      <family val="2"/>
      <charset val="204"/>
    </font>
    <font>
      <i/>
      <sz val="10"/>
      <name val="Arial"/>
      <family val="2"/>
      <charset val="204"/>
    </font>
    <font>
      <b/>
      <sz val="8"/>
      <name val="Arial"/>
      <family val="2"/>
      <charset val="204"/>
    </font>
    <font>
      <i/>
      <sz val="9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11"/>
      <color theme="0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0"/>
      <name val="Times New Roman Cyr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9">
    <xf numFmtId="0" fontId="0" fillId="0" borderId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1" fillId="7" borderId="1" applyNumberFormat="0" applyAlignment="0" applyProtection="0"/>
    <xf numFmtId="0" fontId="11" fillId="7" borderId="1" applyNumberFormat="0" applyAlignment="0" applyProtection="0"/>
    <xf numFmtId="0" fontId="12" fillId="20" borderId="2" applyNumberFormat="0" applyAlignment="0" applyProtection="0"/>
    <xf numFmtId="0" fontId="12" fillId="20" borderId="2" applyNumberFormat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14" fillId="0" borderId="3" applyNumberFormat="0" applyFill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8" fillId="21" borderId="7" applyNumberFormat="0" applyAlignment="0" applyProtection="0"/>
    <xf numFmtId="0" fontId="18" fillId="21" borderId="7" applyNumberFormat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" fillId="0" borderId="0" applyAlignment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" fillId="23" borderId="8" applyNumberFormat="0" applyFont="0" applyAlignment="0" applyProtection="0"/>
    <xf numFmtId="0" fontId="2" fillId="23" borderId="8" applyNumberFormat="0" applyFont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6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1" fillId="0" borderId="0"/>
    <xf numFmtId="0" fontId="39" fillId="0" borderId="0" applyNumberFormat="0" applyFill="0" applyBorder="0" applyAlignment="0" applyProtection="0">
      <alignment vertical="top"/>
      <protection locked="0"/>
    </xf>
    <xf numFmtId="44" fontId="40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205">
    <xf numFmtId="0" fontId="0" fillId="0" borderId="0" xfId="0"/>
    <xf numFmtId="49" fontId="4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4" fillId="0" borderId="12" xfId="0" applyFont="1" applyBorder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4" fillId="0" borderId="12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31" fillId="0" borderId="11" xfId="0" applyFont="1" applyBorder="1" applyAlignment="1">
      <alignment horizontal="center" vertical="top"/>
    </xf>
    <xf numFmtId="0" fontId="7" fillId="0" borderId="0" xfId="0" applyFont="1" applyAlignment="1">
      <alignment horizontal="right" vertical="top"/>
    </xf>
    <xf numFmtId="3" fontId="6" fillId="0" borderId="0" xfId="0" applyNumberFormat="1" applyFont="1" applyAlignment="1">
      <alignment horizontal="right" vertical="top"/>
    </xf>
    <xf numFmtId="3" fontId="4" fillId="0" borderId="12" xfId="0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top" wrapText="1"/>
    </xf>
    <xf numFmtId="164" fontId="4" fillId="0" borderId="0" xfId="0" applyNumberFormat="1" applyFont="1" applyAlignment="1">
      <alignment horizontal="left" vertical="top"/>
    </xf>
    <xf numFmtId="3" fontId="6" fillId="0" borderId="0" xfId="0" applyNumberFormat="1" applyFont="1" applyAlignment="1">
      <alignment horizontal="right" vertical="top" wrapText="1"/>
    </xf>
    <xf numFmtId="164" fontId="4" fillId="0" borderId="0" xfId="0" applyNumberFormat="1" applyFont="1" applyAlignment="1">
      <alignment horizontal="left" vertical="top" wrapText="1"/>
    </xf>
    <xf numFmtId="0" fontId="32" fillId="0" borderId="12" xfId="0" applyFont="1" applyBorder="1" applyAlignment="1">
      <alignment horizontal="right" vertical="top" wrapText="1"/>
    </xf>
    <xf numFmtId="0" fontId="6" fillId="0" borderId="12" xfId="0" applyFont="1" applyBorder="1" applyAlignment="1">
      <alignment horizontal="right" vertical="top" wrapText="1"/>
    </xf>
    <xf numFmtId="3" fontId="32" fillId="0" borderId="12" xfId="0" applyNumberFormat="1" applyFont="1" applyBorder="1" applyAlignment="1">
      <alignment horizontal="right" vertical="top" wrapText="1"/>
    </xf>
    <xf numFmtId="3" fontId="6" fillId="0" borderId="12" xfId="0" applyNumberFormat="1" applyFont="1" applyBorder="1" applyAlignment="1">
      <alignment horizontal="right" vertical="top" wrapText="1"/>
    </xf>
    <xf numFmtId="0" fontId="6" fillId="0" borderId="12" xfId="0" applyFont="1" applyBorder="1" applyAlignment="1">
      <alignment horizontal="right" vertical="top"/>
    </xf>
    <xf numFmtId="3" fontId="6" fillId="0" borderId="12" xfId="0" applyNumberFormat="1" applyFont="1" applyBorder="1" applyAlignment="1">
      <alignment horizontal="right" vertical="top"/>
    </xf>
    <xf numFmtId="164" fontId="8" fillId="0" borderId="12" xfId="0" applyNumberFormat="1" applyFont="1" applyBorder="1" applyAlignment="1">
      <alignment horizontal="left" vertical="top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right" vertical="top" wrapText="1"/>
    </xf>
    <xf numFmtId="49" fontId="4" fillId="0" borderId="0" xfId="0" applyNumberFormat="1" applyFont="1" applyAlignment="1">
      <alignment horizontal="left" vertical="top" wrapText="1"/>
    </xf>
    <xf numFmtId="0" fontId="7" fillId="0" borderId="0" xfId="0" applyFont="1"/>
    <xf numFmtId="0" fontId="7" fillId="0" borderId="0" xfId="0" applyFont="1" applyAlignment="1">
      <alignment horizontal="left"/>
    </xf>
    <xf numFmtId="3" fontId="7" fillId="0" borderId="0" xfId="0" applyNumberFormat="1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0" xfId="0" applyFont="1" applyBorder="1" applyAlignment="1">
      <alignment horizontal="left" vertical="top" wrapText="1"/>
    </xf>
    <xf numFmtId="49" fontId="7" fillId="0" borderId="0" xfId="0" applyNumberFormat="1" applyFont="1" applyAlignment="1">
      <alignment horizontal="left"/>
    </xf>
    <xf numFmtId="0" fontId="7" fillId="0" borderId="0" xfId="0" applyFont="1" applyAlignment="1">
      <alignment horizontal="center" vertical="top"/>
    </xf>
    <xf numFmtId="0" fontId="5" fillId="0" borderId="0" xfId="0" applyFont="1" applyBorder="1" applyAlignment="1">
      <alignment horizontal="left"/>
    </xf>
    <xf numFmtId="0" fontId="6" fillId="0" borderId="0" xfId="0" applyFont="1" applyBorder="1" applyAlignment="1">
      <alignment horizontal="right" vertical="top"/>
    </xf>
    <xf numFmtId="0" fontId="7" fillId="0" borderId="0" xfId="0" applyFont="1" applyBorder="1" applyAlignment="1">
      <alignment horizontal="left" vertical="top"/>
    </xf>
    <xf numFmtId="49" fontId="6" fillId="0" borderId="0" xfId="0" applyNumberFormat="1" applyFont="1" applyAlignment="1">
      <alignment horizontal="right" vertical="top"/>
    </xf>
    <xf numFmtId="0" fontId="6" fillId="0" borderId="0" xfId="0" applyFont="1"/>
    <xf numFmtId="0" fontId="6" fillId="0" borderId="11" xfId="0" applyFont="1" applyBorder="1" applyAlignment="1">
      <alignment horizontal="right" vertical="top"/>
    </xf>
    <xf numFmtId="3" fontId="34" fillId="0" borderId="11" xfId="0" applyNumberFormat="1" applyFont="1" applyBorder="1" applyAlignment="1">
      <alignment horizontal="center" vertical="top"/>
    </xf>
    <xf numFmtId="0" fontId="34" fillId="0" borderId="11" xfId="0" applyFont="1" applyBorder="1" applyAlignment="1">
      <alignment horizontal="center" vertical="top"/>
    </xf>
    <xf numFmtId="49" fontId="6" fillId="0" borderId="11" xfId="0" applyNumberFormat="1" applyFont="1" applyBorder="1"/>
    <xf numFmtId="3" fontId="7" fillId="0" borderId="0" xfId="0" applyNumberFormat="1" applyFont="1" applyAlignment="1">
      <alignment horizontal="right" vertical="top"/>
    </xf>
    <xf numFmtId="0" fontId="7" fillId="0" borderId="10" xfId="0" applyFont="1" applyBorder="1" applyAlignment="1">
      <alignment horizontal="right" vertical="top"/>
    </xf>
    <xf numFmtId="0" fontId="7" fillId="0" borderId="0" xfId="0" applyFont="1" applyAlignment="1">
      <alignment horizontal="right" vertical="top" wrapText="1"/>
    </xf>
    <xf numFmtId="49" fontId="6" fillId="0" borderId="0" xfId="0" applyNumberFormat="1" applyFont="1"/>
    <xf numFmtId="3" fontId="6" fillId="0" borderId="0" xfId="0" applyNumberFormat="1" applyFont="1" applyAlignment="1">
      <alignment horizontal="center" vertical="top"/>
    </xf>
    <xf numFmtId="3" fontId="32" fillId="0" borderId="0" xfId="0" applyNumberFormat="1" applyFont="1" applyAlignment="1">
      <alignment horizontal="center" vertical="top"/>
    </xf>
    <xf numFmtId="0" fontId="32" fillId="0" borderId="0" xfId="0" applyFont="1" applyAlignment="1">
      <alignment horizontal="center" vertical="top"/>
    </xf>
    <xf numFmtId="0" fontId="35" fillId="0" borderId="0" xfId="0" applyFont="1" applyAlignment="1">
      <alignment horizontal="center" vertical="top"/>
    </xf>
    <xf numFmtId="3" fontId="6" fillId="0" borderId="0" xfId="0" applyNumberFormat="1" applyFont="1" applyBorder="1" applyAlignment="1">
      <alignment horizontal="right" vertical="top"/>
    </xf>
    <xf numFmtId="0" fontId="34" fillId="0" borderId="0" xfId="0" applyFont="1" applyBorder="1" applyAlignment="1">
      <alignment horizontal="center" vertical="top"/>
    </xf>
    <xf numFmtId="0" fontId="34" fillId="0" borderId="11" xfId="0" applyFont="1" applyBorder="1" applyAlignment="1">
      <alignment horizontal="right" vertical="top"/>
    </xf>
    <xf numFmtId="49" fontId="6" fillId="0" borderId="11" xfId="0" applyNumberFormat="1" applyFont="1" applyBorder="1" applyAlignment="1">
      <alignment horizontal="right" vertical="top"/>
    </xf>
    <xf numFmtId="0" fontId="6" fillId="0" borderId="10" xfId="0" applyFont="1" applyBorder="1" applyAlignment="1">
      <alignment horizontal="right" vertical="top"/>
    </xf>
    <xf numFmtId="3" fontId="6" fillId="0" borderId="10" xfId="0" applyNumberFormat="1" applyFont="1" applyBorder="1" applyAlignment="1">
      <alignment horizontal="right" vertical="top"/>
    </xf>
    <xf numFmtId="0" fontId="4" fillId="0" borderId="0" xfId="0" applyFont="1" applyAlignment="1">
      <alignment horizontal="left" vertical="top"/>
    </xf>
    <xf numFmtId="0" fontId="27" fillId="0" borderId="0" xfId="85" applyFont="1" applyFill="1" applyAlignment="1">
      <alignment wrapText="1"/>
    </xf>
    <xf numFmtId="4" fontId="27" fillId="0" borderId="0" xfId="85" applyNumberFormat="1" applyFont="1" applyFill="1" applyAlignment="1">
      <alignment horizontal="center" vertical="center" wrapText="1"/>
    </xf>
    <xf numFmtId="0" fontId="27" fillId="0" borderId="0" xfId="85" applyFont="1" applyFill="1" applyAlignment="1">
      <alignment vertical="center" wrapText="1"/>
    </xf>
    <xf numFmtId="0" fontId="28" fillId="0" borderId="0" xfId="85" applyFont="1" applyFill="1" applyAlignment="1">
      <alignment wrapText="1"/>
    </xf>
    <xf numFmtId="4" fontId="28" fillId="0" borderId="0" xfId="85" applyNumberFormat="1" applyFont="1" applyFill="1" applyAlignment="1">
      <alignment horizontal="center" vertical="center" wrapText="1"/>
    </xf>
    <xf numFmtId="4" fontId="37" fillId="0" borderId="0" xfId="85" applyNumberFormat="1" applyFont="1" applyFill="1" applyAlignment="1">
      <alignment vertical="center" wrapText="1"/>
    </xf>
    <xf numFmtId="4" fontId="27" fillId="0" borderId="0" xfId="85" applyNumberFormat="1" applyFont="1" applyFill="1" applyAlignment="1">
      <alignment horizontal="left" vertical="center" wrapText="1"/>
    </xf>
    <xf numFmtId="4" fontId="38" fillId="0" borderId="0" xfId="85" applyNumberFormat="1" applyFont="1" applyFill="1" applyAlignment="1">
      <alignment horizontal="center" vertical="center" wrapText="1"/>
    </xf>
    <xf numFmtId="0" fontId="29" fillId="0" borderId="0" xfId="85" applyFont="1" applyFill="1" applyAlignment="1">
      <alignment wrapText="1"/>
    </xf>
    <xf numFmtId="4" fontId="29" fillId="0" borderId="12" xfId="85" applyNumberFormat="1" applyFont="1" applyFill="1" applyBorder="1" applyAlignment="1">
      <alignment horizontal="center" vertical="center" wrapText="1"/>
    </xf>
    <xf numFmtId="0" fontId="29" fillId="0" borderId="12" xfId="85" applyFont="1" applyFill="1" applyBorder="1" applyAlignment="1">
      <alignment vertical="center" wrapText="1"/>
    </xf>
    <xf numFmtId="0" fontId="27" fillId="0" borderId="12" xfId="85" applyFont="1" applyFill="1" applyBorder="1" applyAlignment="1">
      <alignment vertical="center" wrapText="1"/>
    </xf>
    <xf numFmtId="0" fontId="29" fillId="0" borderId="12" xfId="85" applyFont="1" applyFill="1" applyBorder="1" applyAlignment="1">
      <alignment horizontal="right" vertical="center" wrapText="1"/>
    </xf>
    <xf numFmtId="1" fontId="27" fillId="0" borderId="0" xfId="85" applyNumberFormat="1" applyFont="1" applyFill="1" applyAlignment="1">
      <alignment horizontal="center" vertical="center" wrapText="1"/>
    </xf>
    <xf numFmtId="1" fontId="27" fillId="0" borderId="12" xfId="85" applyNumberFormat="1" applyFont="1" applyFill="1" applyBorder="1" applyAlignment="1">
      <alignment horizontal="center" vertical="center" wrapText="1"/>
    </xf>
    <xf numFmtId="0" fontId="27" fillId="0" borderId="0" xfId="85" applyFont="1" applyFill="1" applyAlignment="1">
      <alignment horizontal="center" vertical="center" wrapText="1"/>
    </xf>
    <xf numFmtId="4" fontId="27" fillId="0" borderId="17" xfId="85" applyNumberFormat="1" applyFont="1" applyFill="1" applyBorder="1" applyAlignment="1">
      <alignment horizontal="center" vertical="center" wrapText="1"/>
    </xf>
    <xf numFmtId="0" fontId="41" fillId="0" borderId="0" xfId="85" applyFont="1"/>
    <xf numFmtId="0" fontId="27" fillId="0" borderId="0" xfId="85" applyFont="1"/>
    <xf numFmtId="0" fontId="27" fillId="0" borderId="0" xfId="85" applyFont="1" applyBorder="1" applyAlignment="1">
      <alignment horizontal="center"/>
    </xf>
    <xf numFmtId="4" fontId="27" fillId="0" borderId="12" xfId="85" applyNumberFormat="1" applyFont="1" applyBorder="1" applyAlignment="1">
      <alignment horizontal="center" vertical="center"/>
    </xf>
    <xf numFmtId="4" fontId="27" fillId="0" borderId="12" xfId="85" applyNumberFormat="1" applyFont="1" applyBorder="1" applyAlignment="1">
      <alignment horizontal="center" wrapText="1"/>
    </xf>
    <xf numFmtId="4" fontId="27" fillId="0" borderId="19" xfId="85" applyNumberFormat="1" applyFont="1" applyBorder="1" applyAlignment="1">
      <alignment horizontal="center" vertical="center"/>
    </xf>
    <xf numFmtId="4" fontId="27" fillId="0" borderId="12" xfId="85" applyNumberFormat="1" applyFont="1" applyBorder="1" applyAlignment="1">
      <alignment horizontal="center"/>
    </xf>
    <xf numFmtId="4" fontId="27" fillId="0" borderId="18" xfId="85" applyNumberFormat="1" applyFont="1" applyBorder="1" applyAlignment="1">
      <alignment horizontal="center" vertical="center"/>
    </xf>
    <xf numFmtId="0" fontId="27" fillId="0" borderId="12" xfId="85" applyFont="1" applyBorder="1" applyAlignment="1">
      <alignment horizontal="center"/>
    </xf>
    <xf numFmtId="0" fontId="27" fillId="0" borderId="18" xfId="85" applyFont="1" applyBorder="1" applyAlignment="1">
      <alignment horizontal="center" vertical="center"/>
    </xf>
    <xf numFmtId="0" fontId="27" fillId="0" borderId="0" xfId="85" applyFont="1" applyAlignment="1">
      <alignment horizontal="left" vertical="center"/>
    </xf>
    <xf numFmtId="0" fontId="42" fillId="0" borderId="0" xfId="85" applyFont="1"/>
    <xf numFmtId="0" fontId="28" fillId="0" borderId="0" xfId="85" applyFont="1"/>
    <xf numFmtId="0" fontId="43" fillId="0" borderId="0" xfId="85" applyFont="1"/>
    <xf numFmtId="0" fontId="44" fillId="0" borderId="0" xfId="85" applyFont="1" applyAlignment="1">
      <alignment horizontal="right"/>
    </xf>
    <xf numFmtId="0" fontId="28" fillId="0" borderId="0" xfId="85" applyFont="1" applyFill="1" applyAlignment="1">
      <alignment wrapText="1"/>
    </xf>
    <xf numFmtId="4" fontId="28" fillId="0" borderId="0" xfId="85" applyNumberFormat="1" applyFont="1" applyFill="1" applyAlignment="1">
      <alignment horizontal="left" vertical="center" wrapText="1"/>
    </xf>
    <xf numFmtId="0" fontId="28" fillId="0" borderId="0" xfId="85" applyFont="1" applyFill="1" applyAlignment="1">
      <alignment horizontal="right"/>
    </xf>
    <xf numFmtId="4" fontId="27" fillId="0" borderId="0" xfId="85" applyNumberFormat="1" applyFont="1" applyFill="1" applyAlignment="1">
      <alignment horizontal="right" vertical="center" wrapText="1"/>
    </xf>
    <xf numFmtId="0" fontId="4" fillId="0" borderId="12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49" fontId="7" fillId="0" borderId="0" xfId="0" applyNumberFormat="1" applyFont="1" applyAlignment="1"/>
    <xf numFmtId="0" fontId="4" fillId="0" borderId="12" xfId="0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/>
    </xf>
    <xf numFmtId="4" fontId="28" fillId="0" borderId="0" xfId="85" applyNumberFormat="1" applyFont="1" applyFill="1" applyAlignment="1">
      <alignment horizontal="center" wrapText="1"/>
    </xf>
    <xf numFmtId="0" fontId="41" fillId="0" borderId="0" xfId="85" applyFont="1" applyAlignment="1">
      <alignment horizontal="left"/>
    </xf>
    <xf numFmtId="0" fontId="43" fillId="0" borderId="0" xfId="85" applyFont="1" applyAlignment="1">
      <alignment horizontal="left"/>
    </xf>
    <xf numFmtId="0" fontId="41" fillId="0" borderId="0" xfId="85" applyFont="1" applyAlignment="1">
      <alignment horizontal="right"/>
    </xf>
    <xf numFmtId="0" fontId="43" fillId="0" borderId="0" xfId="85" applyFont="1" applyAlignment="1">
      <alignment horizontal="right"/>
    </xf>
    <xf numFmtId="4" fontId="28" fillId="0" borderId="0" xfId="85" applyNumberFormat="1" applyFont="1" applyFill="1" applyAlignment="1">
      <alignment horizontal="right" wrapText="1"/>
    </xf>
    <xf numFmtId="0" fontId="28" fillId="0" borderId="0" xfId="85" applyFont="1" applyFill="1" applyAlignment="1">
      <alignment horizontal="left"/>
    </xf>
    <xf numFmtId="0" fontId="4" fillId="0" borderId="12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top" wrapText="1"/>
    </xf>
    <xf numFmtId="0" fontId="35" fillId="0" borderId="0" xfId="0" applyFont="1" applyAlignment="1">
      <alignment horizontal="center" vertical="top"/>
    </xf>
    <xf numFmtId="0" fontId="27" fillId="0" borderId="12" xfId="85" applyFont="1" applyFill="1" applyBorder="1" applyAlignment="1">
      <alignment wrapText="1"/>
    </xf>
    <xf numFmtId="0" fontId="29" fillId="0" borderId="12" xfId="85" applyFont="1" applyFill="1" applyBorder="1" applyAlignment="1">
      <alignment wrapText="1"/>
    </xf>
    <xf numFmtId="4" fontId="27" fillId="0" borderId="12" xfId="85" applyNumberFormat="1" applyFont="1" applyFill="1" applyBorder="1" applyAlignment="1">
      <alignment horizontal="center" vertical="center" wrapText="1"/>
    </xf>
    <xf numFmtId="0" fontId="28" fillId="0" borderId="0" xfId="85" applyFont="1" applyFill="1" applyAlignment="1">
      <alignment horizontal="center" wrapText="1"/>
    </xf>
    <xf numFmtId="4" fontId="27" fillId="0" borderId="0" xfId="85" applyNumberFormat="1" applyFont="1" applyFill="1" applyAlignment="1">
      <alignment horizontal="center" vertical="center" wrapText="1"/>
    </xf>
    <xf numFmtId="0" fontId="28" fillId="0" borderId="0" xfId="85" applyFont="1" applyFill="1" applyAlignment="1">
      <alignment wrapText="1"/>
    </xf>
    <xf numFmtId="0" fontId="28" fillId="0" borderId="0" xfId="85" applyFont="1" applyFill="1" applyAlignment="1"/>
    <xf numFmtId="0" fontId="28" fillId="0" borderId="0" xfId="85" applyFont="1" applyFill="1" applyAlignment="1">
      <alignment vertical="center" wrapText="1"/>
    </xf>
    <xf numFmtId="4" fontId="27" fillId="0" borderId="12" xfId="85" applyNumberFormat="1" applyFont="1" applyFill="1" applyBorder="1" applyAlignment="1">
      <alignment horizontal="center" vertical="center" wrapText="1"/>
    </xf>
    <xf numFmtId="3" fontId="27" fillId="0" borderId="12" xfId="85" applyNumberFormat="1" applyFont="1" applyFill="1" applyBorder="1" applyAlignment="1">
      <alignment horizontal="center" vertical="center" wrapText="1"/>
    </xf>
    <xf numFmtId="0" fontId="27" fillId="0" borderId="12" xfId="85" applyFont="1" applyFill="1" applyBorder="1" applyAlignment="1">
      <alignment horizontal="left" vertical="center" wrapText="1"/>
    </xf>
    <xf numFmtId="4" fontId="27" fillId="0" borderId="12" xfId="85" applyNumberFormat="1" applyFont="1" applyFill="1" applyBorder="1" applyAlignment="1">
      <alignment horizontal="center" vertical="center" wrapText="1"/>
    </xf>
    <xf numFmtId="4" fontId="27" fillId="0" borderId="12" xfId="85" applyNumberFormat="1" applyFont="1" applyBorder="1" applyAlignment="1">
      <alignment horizontal="center" vertical="center"/>
    </xf>
    <xf numFmtId="0" fontId="27" fillId="0" borderId="12" xfId="85" applyNumberFormat="1" applyFont="1" applyFill="1" applyBorder="1" applyAlignment="1">
      <alignment wrapText="1"/>
    </xf>
    <xf numFmtId="2" fontId="27" fillId="0" borderId="12" xfId="85" applyNumberFormat="1" applyFont="1" applyFill="1" applyBorder="1" applyAlignment="1">
      <alignment horizontal="center" vertical="center" wrapText="1"/>
    </xf>
    <xf numFmtId="43" fontId="27" fillId="0" borderId="12" xfId="88" applyFont="1" applyFill="1" applyBorder="1" applyAlignment="1">
      <alignment horizontal="center" vertical="center" wrapText="1"/>
    </xf>
    <xf numFmtId="43" fontId="29" fillId="0" borderId="12" xfId="88" applyFont="1" applyFill="1" applyBorder="1" applyAlignment="1">
      <alignment horizontal="center" vertical="center" wrapText="1"/>
    </xf>
    <xf numFmtId="4" fontId="27" fillId="0" borderId="0" xfId="85" applyNumberFormat="1" applyFont="1" applyFill="1" applyAlignment="1">
      <alignment vertical="center" wrapText="1"/>
    </xf>
    <xf numFmtId="4" fontId="27" fillId="0" borderId="0" xfId="85" applyNumberFormat="1" applyFont="1" applyFill="1" applyAlignment="1">
      <alignment horizontal="center" vertical="center" wrapText="1"/>
    </xf>
    <xf numFmtId="0" fontId="28" fillId="0" borderId="0" xfId="85" applyFont="1" applyFill="1" applyAlignment="1">
      <alignment vertical="center" wrapText="1"/>
    </xf>
    <xf numFmtId="4" fontId="27" fillId="0" borderId="12" xfId="85" applyNumberFormat="1" applyFont="1" applyFill="1" applyBorder="1" applyAlignment="1">
      <alignment horizontal="center" vertical="center" wrapText="1"/>
    </xf>
    <xf numFmtId="1" fontId="27" fillId="0" borderId="12" xfId="85" applyNumberFormat="1" applyFont="1" applyFill="1" applyBorder="1" applyAlignment="1">
      <alignment horizontal="left" vertical="center" wrapText="1"/>
    </xf>
    <xf numFmtId="4" fontId="27" fillId="0" borderId="12" xfId="85" applyNumberFormat="1" applyFont="1" applyFill="1" applyBorder="1" applyAlignment="1">
      <alignment vertical="center" wrapText="1"/>
    </xf>
    <xf numFmtId="4" fontId="27" fillId="0" borderId="12" xfId="85" applyNumberFormat="1" applyFont="1" applyFill="1" applyBorder="1" applyAlignment="1">
      <alignment wrapText="1"/>
    </xf>
    <xf numFmtId="4" fontId="27" fillId="0" borderId="0" xfId="85" applyNumberFormat="1" applyFont="1" applyFill="1" applyAlignment="1">
      <alignment wrapText="1"/>
    </xf>
    <xf numFmtId="43" fontId="29" fillId="0" borderId="12" xfId="88" applyFont="1" applyFill="1" applyBorder="1" applyAlignment="1">
      <alignment horizontal="left" vertical="center" wrapText="1"/>
    </xf>
    <xf numFmtId="43" fontId="27" fillId="0" borderId="12" xfId="88" applyFont="1" applyFill="1" applyBorder="1" applyAlignment="1">
      <alignment horizontal="left" vertical="center" wrapText="1"/>
    </xf>
    <xf numFmtId="0" fontId="27" fillId="0" borderId="12" xfId="85" applyNumberFormat="1" applyFont="1" applyFill="1" applyBorder="1" applyAlignment="1">
      <alignment horizontal="center" vertical="center" wrapText="1"/>
    </xf>
    <xf numFmtId="4" fontId="27" fillId="0" borderId="12" xfId="85" applyNumberFormat="1" applyFont="1" applyFill="1" applyBorder="1" applyAlignment="1">
      <alignment horizontal="center" vertical="center" wrapText="1"/>
    </xf>
    <xf numFmtId="4" fontId="27" fillId="0" borderId="12" xfId="85" applyNumberFormat="1" applyFont="1" applyFill="1" applyBorder="1" applyAlignment="1">
      <alignment horizontal="center" vertical="center" wrapText="1"/>
    </xf>
    <xf numFmtId="2" fontId="27" fillId="0" borderId="12" xfId="88" applyNumberFormat="1" applyFont="1" applyFill="1" applyBorder="1" applyAlignment="1">
      <alignment horizontal="center" vertical="center" wrapText="1"/>
    </xf>
    <xf numFmtId="4" fontId="28" fillId="0" borderId="0" xfId="85" applyNumberFormat="1" applyFont="1" applyFill="1" applyAlignment="1">
      <alignment vertical="center" wrapText="1"/>
    </xf>
    <xf numFmtId="0" fontId="4" fillId="0" borderId="12" xfId="0" applyFont="1" applyBorder="1" applyAlignment="1">
      <alignment horizontal="left" vertical="top" wrapText="1"/>
    </xf>
    <xf numFmtId="0" fontId="0" fillId="0" borderId="12" xfId="0" applyBorder="1" applyAlignment="1">
      <alignment vertical="top" wrapText="1"/>
    </xf>
    <xf numFmtId="0" fontId="8" fillId="0" borderId="12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right"/>
    </xf>
    <xf numFmtId="0" fontId="0" fillId="0" borderId="0" xfId="0" applyAlignment="1">
      <alignment horizontal="right"/>
    </xf>
    <xf numFmtId="0" fontId="8" fillId="0" borderId="12" xfId="0" applyFont="1" applyBorder="1" applyAlignment="1">
      <alignment horizontal="center" vertical="top"/>
    </xf>
    <xf numFmtId="0" fontId="0" fillId="0" borderId="12" xfId="0" applyBorder="1" applyAlignment="1">
      <alignment vertical="top"/>
    </xf>
    <xf numFmtId="0" fontId="3" fillId="0" borderId="12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center" vertical="center" wrapText="1"/>
    </xf>
    <xf numFmtId="3" fontId="4" fillId="0" borderId="12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top"/>
    </xf>
    <xf numFmtId="0" fontId="35" fillId="0" borderId="0" xfId="0" applyFont="1" applyAlignment="1">
      <alignment horizontal="center" vertical="top"/>
    </xf>
    <xf numFmtId="0" fontId="28" fillId="0" borderId="0" xfId="85" applyFont="1" applyFill="1" applyAlignment="1">
      <alignment horizontal="center" vertical="center" wrapText="1"/>
    </xf>
    <xf numFmtId="0" fontId="28" fillId="0" borderId="0" xfId="85" applyFont="1" applyFill="1" applyAlignment="1">
      <alignment horizontal="center" wrapText="1"/>
    </xf>
    <xf numFmtId="0" fontId="27" fillId="0" borderId="12" xfId="85" applyFont="1" applyFill="1" applyBorder="1" applyAlignment="1">
      <alignment horizontal="center" vertical="center" wrapText="1"/>
    </xf>
    <xf numFmtId="4" fontId="27" fillId="0" borderId="18" xfId="85" applyNumberFormat="1" applyFont="1" applyFill="1" applyBorder="1" applyAlignment="1">
      <alignment horizontal="center" vertical="center" wrapText="1"/>
    </xf>
    <xf numFmtId="4" fontId="27" fillId="0" borderId="20" xfId="85" applyNumberFormat="1" applyFont="1" applyFill="1" applyBorder="1" applyAlignment="1">
      <alignment horizontal="center" vertical="center" wrapText="1"/>
    </xf>
    <xf numFmtId="4" fontId="27" fillId="0" borderId="13" xfId="85" applyNumberFormat="1" applyFont="1" applyFill="1" applyBorder="1" applyAlignment="1">
      <alignment horizontal="center" vertical="center" wrapText="1"/>
    </xf>
    <xf numFmtId="4" fontId="27" fillId="0" borderId="12" xfId="85" applyNumberFormat="1" applyFont="1" applyFill="1" applyBorder="1" applyAlignment="1">
      <alignment horizontal="center" vertical="center" wrapText="1"/>
    </xf>
    <xf numFmtId="4" fontId="27" fillId="0" borderId="0" xfId="85" applyNumberFormat="1" applyFont="1" applyFill="1" applyAlignment="1">
      <alignment horizontal="center" vertical="center" wrapText="1"/>
    </xf>
    <xf numFmtId="0" fontId="28" fillId="0" borderId="0" xfId="85" applyFont="1" applyFill="1" applyAlignment="1">
      <alignment wrapText="1"/>
    </xf>
    <xf numFmtId="0" fontId="28" fillId="0" borderId="0" xfId="85" applyFont="1" applyFill="1" applyAlignment="1"/>
    <xf numFmtId="0" fontId="28" fillId="0" borderId="0" xfId="85" applyFont="1" applyFill="1" applyAlignment="1">
      <alignment horizontal="left" vertical="center" wrapText="1"/>
    </xf>
    <xf numFmtId="4" fontId="28" fillId="0" borderId="0" xfId="85" applyNumberFormat="1" applyFont="1" applyFill="1" applyAlignment="1">
      <alignment horizontal="left" wrapText="1"/>
    </xf>
    <xf numFmtId="0" fontId="28" fillId="0" borderId="0" xfId="85" applyFont="1" applyFill="1" applyAlignment="1">
      <alignment vertical="center" wrapText="1"/>
    </xf>
    <xf numFmtId="0" fontId="43" fillId="0" borderId="0" xfId="85" applyFont="1" applyAlignment="1">
      <alignment vertical="center" wrapText="1"/>
    </xf>
    <xf numFmtId="4" fontId="27" fillId="0" borderId="19" xfId="85" applyNumberFormat="1" applyFont="1" applyBorder="1" applyAlignment="1">
      <alignment horizontal="center" vertical="center"/>
    </xf>
    <xf numFmtId="4" fontId="27" fillId="0" borderId="22" xfId="85" applyNumberFormat="1" applyFont="1" applyBorder="1" applyAlignment="1">
      <alignment horizontal="center" vertical="center"/>
    </xf>
    <xf numFmtId="0" fontId="27" fillId="0" borderId="12" xfId="85" applyFont="1" applyBorder="1" applyAlignment="1">
      <alignment horizontal="left" vertical="center" wrapText="1"/>
    </xf>
    <xf numFmtId="4" fontId="27" fillId="0" borderId="12" xfId="85" applyNumberFormat="1" applyFont="1" applyBorder="1" applyAlignment="1">
      <alignment horizontal="center" vertical="center"/>
    </xf>
    <xf numFmtId="0" fontId="27" fillId="0" borderId="18" xfId="85" applyFont="1" applyBorder="1" applyAlignment="1">
      <alignment horizontal="left" vertical="center"/>
    </xf>
    <xf numFmtId="0" fontId="27" fillId="0" borderId="20" xfId="85" applyFont="1" applyBorder="1" applyAlignment="1">
      <alignment horizontal="left" vertical="center"/>
    </xf>
    <xf numFmtId="0" fontId="27" fillId="0" borderId="12" xfId="85" applyFont="1" applyBorder="1" applyAlignment="1">
      <alignment horizontal="left" vertical="center"/>
    </xf>
    <xf numFmtId="0" fontId="27" fillId="0" borderId="19" xfId="85" applyFont="1" applyBorder="1" applyAlignment="1">
      <alignment horizontal="center" vertical="center"/>
    </xf>
    <xf numFmtId="0" fontId="27" fillId="0" borderId="22" xfId="85" applyFont="1" applyBorder="1" applyAlignment="1">
      <alignment horizontal="center" vertical="center"/>
    </xf>
    <xf numFmtId="0" fontId="43" fillId="0" borderId="0" xfId="85" applyFont="1" applyAlignment="1">
      <alignment horizontal="left" vertical="center" wrapText="1"/>
    </xf>
    <xf numFmtId="4" fontId="41" fillId="0" borderId="12" xfId="85" applyNumberFormat="1" applyFont="1" applyBorder="1" applyAlignment="1">
      <alignment horizontal="center" vertical="center"/>
    </xf>
    <xf numFmtId="0" fontId="27" fillId="0" borderId="12" xfId="85" applyFont="1" applyBorder="1" applyAlignment="1">
      <alignment horizontal="center" vertical="center" wrapText="1"/>
    </xf>
    <xf numFmtId="0" fontId="41" fillId="0" borderId="12" xfId="85" applyFont="1" applyBorder="1" applyAlignment="1">
      <alignment horizontal="center" vertical="center"/>
    </xf>
    <xf numFmtId="0" fontId="41" fillId="0" borderId="12" xfId="85" applyFont="1" applyBorder="1" applyAlignment="1">
      <alignment horizontal="center"/>
    </xf>
    <xf numFmtId="0" fontId="27" fillId="0" borderId="12" xfId="85" applyFont="1" applyBorder="1" applyAlignment="1">
      <alignment horizontal="center" vertical="center"/>
    </xf>
    <xf numFmtId="4" fontId="42" fillId="0" borderId="18" xfId="85" applyNumberFormat="1" applyFont="1" applyBorder="1" applyAlignment="1">
      <alignment horizontal="center" vertical="center"/>
    </xf>
    <xf numFmtId="4" fontId="42" fillId="0" borderId="13" xfId="85" applyNumberFormat="1" applyFont="1" applyBorder="1" applyAlignment="1">
      <alignment horizontal="center" vertical="center"/>
    </xf>
    <xf numFmtId="0" fontId="28" fillId="0" borderId="0" xfId="85" applyFont="1" applyAlignment="1">
      <alignment horizontal="center"/>
    </xf>
    <xf numFmtId="0" fontId="28" fillId="0" borderId="0" xfId="85" applyFont="1" applyAlignment="1">
      <alignment horizontal="center" vertical="center" wrapText="1"/>
    </xf>
    <xf numFmtId="0" fontId="27" fillId="0" borderId="21" xfId="85" applyFont="1" applyBorder="1" applyAlignment="1">
      <alignment horizontal="center" vertical="center" wrapText="1"/>
    </xf>
    <xf numFmtId="0" fontId="27" fillId="0" borderId="14" xfId="85" applyFont="1" applyBorder="1" applyAlignment="1">
      <alignment horizontal="center" vertical="center" wrapText="1"/>
    </xf>
    <xf numFmtId="0" fontId="27" fillId="0" borderId="17" xfId="85" applyFont="1" applyBorder="1" applyAlignment="1">
      <alignment horizontal="center" vertical="center" wrapText="1"/>
    </xf>
    <xf numFmtId="0" fontId="27" fillId="0" borderId="0" xfId="85" applyFont="1" applyAlignment="1">
      <alignment horizontal="center"/>
    </xf>
    <xf numFmtId="0" fontId="27" fillId="0" borderId="18" xfId="85" applyFont="1" applyBorder="1" applyAlignment="1">
      <alignment horizontal="center" vertical="center"/>
    </xf>
    <xf numFmtId="0" fontId="27" fillId="0" borderId="13" xfId="85" applyFont="1" applyBorder="1" applyAlignment="1">
      <alignment horizontal="center" vertical="center"/>
    </xf>
    <xf numFmtId="0" fontId="27" fillId="0" borderId="0" xfId="85" applyFont="1" applyAlignment="1">
      <alignment horizontal="left"/>
    </xf>
    <xf numFmtId="0" fontId="27" fillId="0" borderId="10" xfId="85" applyFont="1" applyBorder="1" applyAlignment="1">
      <alignment horizontal="right"/>
    </xf>
    <xf numFmtId="0" fontId="27" fillId="0" borderId="19" xfId="85" applyFont="1" applyBorder="1" applyAlignment="1">
      <alignment horizontal="center" vertical="center" wrapText="1"/>
    </xf>
    <xf numFmtId="0" fontId="27" fillId="0" borderId="22" xfId="85" applyFont="1" applyBorder="1" applyAlignment="1">
      <alignment horizontal="center" vertical="center" wrapText="1"/>
    </xf>
    <xf numFmtId="0" fontId="27" fillId="0" borderId="16" xfId="85" applyFont="1" applyBorder="1" applyAlignment="1">
      <alignment horizontal="center" vertical="center" wrapText="1"/>
    </xf>
    <xf numFmtId="0" fontId="27" fillId="0" borderId="15" xfId="85" applyFont="1" applyBorder="1" applyAlignment="1">
      <alignment horizontal="center" vertical="center" wrapText="1"/>
    </xf>
  </cellXfs>
  <cellStyles count="89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Гиперссылка 2" xfId="86"/>
    <cellStyle name="Денежный 2" xfId="87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 3" xfId="85"/>
    <cellStyle name="Плохой 2" xfId="72"/>
    <cellStyle name="Плохой 3" xfId="73"/>
    <cellStyle name="Пояснение 2" xfId="74"/>
    <cellStyle name="Пояснение 3" xfId="75"/>
    <cellStyle name="Примечание 2" xfId="76"/>
    <cellStyle name="Примечание 3" xfId="77"/>
    <cellStyle name="Связанная ячейка 2" xfId="78"/>
    <cellStyle name="Связанная ячейка 3" xfId="79"/>
    <cellStyle name="Стиль 1" xfId="80"/>
    <cellStyle name="Текст предупреждения 2" xfId="81"/>
    <cellStyle name="Текст предупреждения 3" xfId="82"/>
    <cellStyle name="Финансовый" xfId="88" builtinId="3"/>
    <cellStyle name="Хороший 2" xfId="83"/>
    <cellStyle name="Хороший 3" xfId="8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P156"/>
  <sheetViews>
    <sheetView showGridLines="0" zoomScaleSheetLayoutView="75" workbookViewId="0">
      <selection activeCell="D9" sqref="D9"/>
    </sheetView>
  </sheetViews>
  <sheetFormatPr defaultColWidth="9.109375" defaultRowHeight="13.2" outlineLevelRow="2" x14ac:dyDescent="0.25"/>
  <cols>
    <col min="1" max="1" width="4.6640625" style="9" customWidth="1"/>
    <col min="2" max="2" width="20.33203125" style="17" customWidth="1"/>
    <col min="3" max="3" width="37.109375" style="7" customWidth="1"/>
    <col min="4" max="4" width="17.109375" style="99" customWidth="1"/>
    <col min="5" max="5" width="11.6640625" style="16" customWidth="1"/>
    <col min="6" max="6" width="10.5546875" style="3" customWidth="1"/>
    <col min="7" max="7" width="10.5546875" style="14" customWidth="1"/>
    <col min="8" max="8" width="11" style="3" customWidth="1"/>
    <col min="9" max="9" width="10.6640625" style="3" customWidth="1"/>
    <col min="10" max="10" width="8.33203125" style="3" customWidth="1"/>
    <col min="11" max="11" width="8.109375" style="3" customWidth="1"/>
    <col min="12" max="14" width="7.109375" style="3" customWidth="1"/>
    <col min="15" max="16" width="6.33203125" style="3" customWidth="1"/>
    <col min="17" max="16384" width="9.109375" style="4"/>
  </cols>
  <sheetData>
    <row r="1" spans="1:16" outlineLevel="2" x14ac:dyDescent="0.25">
      <c r="A1" s="2" t="s">
        <v>6</v>
      </c>
      <c r="B1" s="1"/>
      <c r="I1" s="2" t="s">
        <v>7</v>
      </c>
    </row>
    <row r="2" spans="1:16" outlineLevel="1" x14ac:dyDescent="0.25">
      <c r="A2" s="5"/>
      <c r="B2" s="1"/>
      <c r="I2" s="5"/>
    </row>
    <row r="3" spans="1:16" outlineLevel="1" x14ac:dyDescent="0.25">
      <c r="A3" s="5"/>
      <c r="B3" s="1"/>
      <c r="I3" s="5"/>
    </row>
    <row r="4" spans="1:16" outlineLevel="1" x14ac:dyDescent="0.25">
      <c r="A4" s="5" t="s">
        <v>54</v>
      </c>
      <c r="B4" s="1"/>
      <c r="I4" s="5" t="s">
        <v>53</v>
      </c>
    </row>
    <row r="5" spans="1:16" outlineLevel="1" x14ac:dyDescent="0.25">
      <c r="A5" s="60" t="s">
        <v>110</v>
      </c>
      <c r="B5" s="1"/>
      <c r="I5" s="60" t="s">
        <v>109</v>
      </c>
    </row>
    <row r="6" spans="1:16" ht="13.8" x14ac:dyDescent="0.25">
      <c r="A6" s="99"/>
      <c r="B6" s="1"/>
      <c r="C6" s="3"/>
      <c r="D6" s="36" t="s">
        <v>218</v>
      </c>
      <c r="E6" s="3"/>
      <c r="F6" s="58"/>
      <c r="G6" s="59"/>
      <c r="H6" s="58"/>
      <c r="N6" s="4"/>
      <c r="O6" s="4"/>
      <c r="P6" s="4"/>
    </row>
    <row r="7" spans="1:16" x14ac:dyDescent="0.25">
      <c r="A7" s="99"/>
      <c r="B7" s="57"/>
      <c r="C7" s="42"/>
      <c r="D7" s="12" t="s">
        <v>2</v>
      </c>
      <c r="E7" s="56"/>
      <c r="F7" s="55"/>
      <c r="G7" s="54"/>
      <c r="N7" s="4"/>
      <c r="O7" s="4"/>
      <c r="P7" s="4"/>
    </row>
    <row r="8" spans="1:16" x14ac:dyDescent="0.25">
      <c r="A8" s="99"/>
      <c r="B8" s="49"/>
      <c r="C8" s="3"/>
      <c r="D8" s="3"/>
      <c r="E8" s="3"/>
      <c r="O8" s="4"/>
      <c r="P8" s="4"/>
    </row>
    <row r="9" spans="1:16" ht="15.6" x14ac:dyDescent="0.25">
      <c r="A9" s="99"/>
      <c r="B9" s="49"/>
      <c r="C9" s="3"/>
      <c r="D9" s="53" t="s">
        <v>217</v>
      </c>
      <c r="F9" s="52"/>
      <c r="G9" s="51"/>
      <c r="O9" s="4"/>
      <c r="P9" s="4"/>
    </row>
    <row r="10" spans="1:16" x14ac:dyDescent="0.25">
      <c r="A10" s="99"/>
      <c r="B10" s="49"/>
      <c r="C10" s="3"/>
      <c r="D10" s="11" t="s">
        <v>38</v>
      </c>
      <c r="F10" s="8"/>
      <c r="G10" s="50"/>
      <c r="O10" s="4"/>
      <c r="P10" s="4"/>
    </row>
    <row r="11" spans="1:16" x14ac:dyDescent="0.25">
      <c r="A11" s="99"/>
      <c r="B11" s="49"/>
      <c r="C11" s="3"/>
      <c r="D11" s="3"/>
      <c r="E11" s="3"/>
      <c r="O11" s="4"/>
      <c r="P11" s="4"/>
    </row>
    <row r="12" spans="1:16" ht="13.8" x14ac:dyDescent="0.25">
      <c r="A12" s="48" t="s">
        <v>3</v>
      </c>
      <c r="B12" s="35" t="s">
        <v>216</v>
      </c>
      <c r="C12" s="13"/>
      <c r="D12" s="36"/>
      <c r="E12" s="47"/>
      <c r="F12" s="13"/>
      <c r="G12" s="46"/>
      <c r="N12" s="4"/>
      <c r="O12" s="4"/>
      <c r="P12" s="4"/>
    </row>
    <row r="13" spans="1:16" x14ac:dyDescent="0.25">
      <c r="A13" s="99"/>
      <c r="B13" s="45"/>
      <c r="C13" s="42"/>
      <c r="D13" s="12" t="s">
        <v>36</v>
      </c>
      <c r="F13" s="44"/>
      <c r="G13" s="43"/>
      <c r="H13" s="42"/>
      <c r="I13" s="38"/>
      <c r="O13" s="4"/>
      <c r="P13" s="4"/>
    </row>
    <row r="14" spans="1:16" x14ac:dyDescent="0.25">
      <c r="A14" s="41"/>
      <c r="B14" s="40"/>
      <c r="C14" s="3"/>
      <c r="D14" s="3"/>
      <c r="E14" s="3"/>
      <c r="N14" s="4"/>
      <c r="O14" s="4"/>
      <c r="P14" s="4"/>
    </row>
    <row r="15" spans="1:16" ht="13.8" x14ac:dyDescent="0.25">
      <c r="B15" s="35" t="s">
        <v>215</v>
      </c>
      <c r="C15" s="39"/>
      <c r="D15" s="38"/>
      <c r="E15" s="38"/>
      <c r="F15" s="37"/>
      <c r="G15" s="32"/>
      <c r="H15" s="31"/>
      <c r="O15" s="13"/>
      <c r="P15" s="4"/>
    </row>
    <row r="16" spans="1:16" s="30" customFormat="1" ht="13.8" x14ac:dyDescent="0.25">
      <c r="A16" s="36"/>
      <c r="B16" s="35" t="s">
        <v>22</v>
      </c>
      <c r="C16" s="34"/>
      <c r="D16" s="150" t="s">
        <v>214</v>
      </c>
      <c r="E16" s="151"/>
      <c r="F16" s="33" t="s">
        <v>34</v>
      </c>
      <c r="G16" s="32"/>
      <c r="H16" s="31"/>
      <c r="I16" s="13"/>
      <c r="J16" s="13"/>
      <c r="K16" s="13"/>
      <c r="L16" s="13"/>
      <c r="M16" s="13"/>
      <c r="N16" s="13"/>
    </row>
    <row r="17" spans="1:16" s="30" customFormat="1" ht="13.8" outlineLevel="1" x14ac:dyDescent="0.25">
      <c r="A17" s="36"/>
      <c r="B17" s="35" t="s">
        <v>41</v>
      </c>
      <c r="C17" s="34"/>
      <c r="D17" s="150" t="s">
        <v>213</v>
      </c>
      <c r="E17" s="151"/>
      <c r="F17" s="33" t="s">
        <v>34</v>
      </c>
      <c r="G17" s="32"/>
      <c r="H17" s="31"/>
      <c r="I17" s="13"/>
      <c r="J17" s="13"/>
      <c r="K17" s="13"/>
      <c r="L17" s="13"/>
      <c r="M17" s="13"/>
      <c r="N17" s="13"/>
    </row>
    <row r="18" spans="1:16" s="30" customFormat="1" ht="13.8" outlineLevel="1" x14ac:dyDescent="0.25">
      <c r="A18" s="36"/>
      <c r="B18" s="35" t="s">
        <v>23</v>
      </c>
      <c r="C18" s="34"/>
      <c r="D18" s="150" t="s">
        <v>212</v>
      </c>
      <c r="E18" s="151"/>
      <c r="F18" s="33" t="s">
        <v>34</v>
      </c>
      <c r="G18" s="32"/>
      <c r="H18" s="31"/>
      <c r="I18" s="13"/>
      <c r="J18" s="13"/>
      <c r="K18" s="13"/>
      <c r="L18" s="13"/>
      <c r="M18" s="13"/>
      <c r="N18" s="13"/>
    </row>
    <row r="19" spans="1:16" s="30" customFormat="1" ht="13.8" outlineLevel="1" x14ac:dyDescent="0.25">
      <c r="A19" s="36"/>
      <c r="B19" s="35" t="s">
        <v>1</v>
      </c>
      <c r="C19" s="34"/>
      <c r="D19" s="150" t="s">
        <v>211</v>
      </c>
      <c r="E19" s="151"/>
      <c r="F19" s="33" t="s">
        <v>34</v>
      </c>
      <c r="G19" s="32"/>
      <c r="H19" s="31"/>
      <c r="I19" s="13"/>
      <c r="J19" s="13"/>
      <c r="K19" s="13"/>
      <c r="L19" s="13"/>
      <c r="M19" s="13"/>
      <c r="N19" s="13"/>
    </row>
    <row r="20" spans="1:16" s="30" customFormat="1" ht="13.8" x14ac:dyDescent="0.25">
      <c r="A20" s="36"/>
      <c r="B20" s="35" t="s">
        <v>35</v>
      </c>
      <c r="C20" s="34"/>
      <c r="D20" s="150" t="s">
        <v>210</v>
      </c>
      <c r="E20" s="151"/>
      <c r="F20" s="33" t="s">
        <v>34</v>
      </c>
      <c r="G20" s="32"/>
      <c r="H20" s="31"/>
      <c r="I20" s="13"/>
      <c r="J20" s="13"/>
      <c r="K20" s="13"/>
      <c r="L20" s="13"/>
      <c r="M20" s="13"/>
      <c r="N20" s="13"/>
    </row>
    <row r="21" spans="1:16" s="30" customFormat="1" ht="13.8" outlineLevel="1" x14ac:dyDescent="0.25">
      <c r="A21" s="36"/>
      <c r="B21" s="35" t="s">
        <v>20</v>
      </c>
      <c r="C21" s="34"/>
      <c r="D21" s="150" t="s">
        <v>209</v>
      </c>
      <c r="E21" s="151"/>
      <c r="F21" s="33" t="s">
        <v>21</v>
      </c>
      <c r="G21" s="32"/>
      <c r="H21" s="31"/>
      <c r="I21" s="13"/>
      <c r="J21" s="13"/>
      <c r="K21" s="13"/>
      <c r="L21" s="13"/>
      <c r="M21" s="13"/>
      <c r="N21" s="13"/>
    </row>
    <row r="22" spans="1:16" s="30" customFormat="1" ht="13.8" outlineLevel="2" x14ac:dyDescent="0.25">
      <c r="A22" s="36"/>
      <c r="B22" s="35" t="s">
        <v>52</v>
      </c>
      <c r="C22" s="34"/>
      <c r="D22" s="150" t="s">
        <v>208</v>
      </c>
      <c r="E22" s="151"/>
      <c r="F22" s="33" t="s">
        <v>21</v>
      </c>
      <c r="G22" s="32"/>
      <c r="H22" s="31"/>
      <c r="I22" s="13"/>
      <c r="J22" s="13"/>
      <c r="K22" s="13"/>
      <c r="L22" s="13"/>
      <c r="M22" s="13"/>
      <c r="N22" s="13"/>
    </row>
    <row r="23" spans="1:16" ht="13.8" x14ac:dyDescent="0.25">
      <c r="B23" s="100" t="s">
        <v>207</v>
      </c>
      <c r="D23" s="3"/>
      <c r="E23" s="3"/>
      <c r="O23" s="4"/>
      <c r="P23" s="4"/>
    </row>
    <row r="24" spans="1:16" x14ac:dyDescent="0.25">
      <c r="B24" s="29"/>
      <c r="C24" s="99"/>
      <c r="D24" s="8"/>
      <c r="E24" s="3"/>
      <c r="P24" s="4"/>
    </row>
    <row r="25" spans="1:16" x14ac:dyDescent="0.25">
      <c r="B25" s="1"/>
      <c r="E25" s="3"/>
    </row>
    <row r="26" spans="1:16" s="27" customFormat="1" ht="48" customHeight="1" x14ac:dyDescent="0.2">
      <c r="A26" s="155" t="s">
        <v>4</v>
      </c>
      <c r="B26" s="157" t="s">
        <v>51</v>
      </c>
      <c r="C26" s="155" t="s">
        <v>50</v>
      </c>
      <c r="D26" s="155" t="s">
        <v>49</v>
      </c>
      <c r="E26" s="155" t="s">
        <v>33</v>
      </c>
      <c r="F26" s="155"/>
      <c r="G26" s="155" t="s">
        <v>32</v>
      </c>
      <c r="H26" s="155"/>
      <c r="I26" s="155"/>
      <c r="J26" s="155" t="s">
        <v>48</v>
      </c>
      <c r="K26" s="155"/>
      <c r="L26" s="28"/>
      <c r="M26" s="28"/>
      <c r="N26" s="28"/>
      <c r="O26" s="28"/>
      <c r="P26" s="28"/>
    </row>
    <row r="27" spans="1:16" s="27" customFormat="1" ht="22.8" x14ac:dyDescent="0.2">
      <c r="A27" s="155"/>
      <c r="B27" s="157"/>
      <c r="C27" s="155"/>
      <c r="D27" s="155"/>
      <c r="E27" s="98" t="s">
        <v>44</v>
      </c>
      <c r="F27" s="98" t="s">
        <v>108</v>
      </c>
      <c r="G27" s="156" t="s">
        <v>5</v>
      </c>
      <c r="H27" s="155" t="s">
        <v>47</v>
      </c>
      <c r="I27" s="98" t="s">
        <v>107</v>
      </c>
      <c r="J27" s="155"/>
      <c r="K27" s="155"/>
      <c r="L27" s="28"/>
      <c r="M27" s="28"/>
      <c r="N27" s="28"/>
      <c r="O27" s="28"/>
      <c r="P27" s="28"/>
    </row>
    <row r="28" spans="1:16" s="27" customFormat="1" ht="34.200000000000003" x14ac:dyDescent="0.2">
      <c r="A28" s="155"/>
      <c r="B28" s="157"/>
      <c r="C28" s="155"/>
      <c r="D28" s="155"/>
      <c r="E28" s="98" t="s">
        <v>47</v>
      </c>
      <c r="F28" s="98" t="s">
        <v>46</v>
      </c>
      <c r="G28" s="156"/>
      <c r="H28" s="155"/>
      <c r="I28" s="98" t="s">
        <v>46</v>
      </c>
      <c r="J28" s="98" t="s">
        <v>45</v>
      </c>
      <c r="K28" s="98" t="s">
        <v>44</v>
      </c>
      <c r="L28" s="28"/>
      <c r="M28" s="28"/>
      <c r="N28" s="28"/>
      <c r="O28" s="28"/>
      <c r="P28" s="28"/>
    </row>
    <row r="29" spans="1:16" x14ac:dyDescent="0.25">
      <c r="A29" s="101">
        <v>1</v>
      </c>
      <c r="B29" s="102">
        <v>2</v>
      </c>
      <c r="C29" s="98">
        <v>3</v>
      </c>
      <c r="D29" s="98">
        <v>4</v>
      </c>
      <c r="E29" s="98">
        <v>5</v>
      </c>
      <c r="F29" s="101">
        <v>6</v>
      </c>
      <c r="G29" s="15">
        <v>7</v>
      </c>
      <c r="H29" s="101">
        <v>8</v>
      </c>
      <c r="I29" s="101">
        <v>9</v>
      </c>
      <c r="J29" s="101">
        <v>10</v>
      </c>
      <c r="K29" s="101">
        <v>11</v>
      </c>
      <c r="L29" s="4"/>
      <c r="M29" s="4"/>
      <c r="N29" s="4"/>
      <c r="O29" s="4"/>
      <c r="P29" s="4"/>
    </row>
    <row r="30" spans="1:16" ht="19.2" customHeight="1" x14ac:dyDescent="0.25">
      <c r="A30" s="154" t="s">
        <v>69</v>
      </c>
      <c r="B30" s="148"/>
      <c r="C30" s="148"/>
      <c r="D30" s="148"/>
      <c r="E30" s="148"/>
      <c r="F30" s="148"/>
      <c r="G30" s="148"/>
      <c r="H30" s="148"/>
      <c r="I30" s="148"/>
      <c r="J30" s="148"/>
      <c r="K30" s="148"/>
    </row>
    <row r="31" spans="1:16" ht="19.2" customHeight="1" x14ac:dyDescent="0.25">
      <c r="A31" s="147" t="s">
        <v>206</v>
      </c>
      <c r="B31" s="148"/>
      <c r="C31" s="148"/>
      <c r="D31" s="148"/>
      <c r="E31" s="148"/>
      <c r="F31" s="148"/>
      <c r="G31" s="148"/>
      <c r="H31" s="148"/>
      <c r="I31" s="148"/>
      <c r="J31" s="148"/>
      <c r="K31" s="148"/>
    </row>
    <row r="32" spans="1:16" ht="19.2" customHeight="1" x14ac:dyDescent="0.25">
      <c r="A32" s="147" t="s">
        <v>205</v>
      </c>
      <c r="B32" s="148"/>
      <c r="C32" s="148"/>
      <c r="D32" s="148"/>
      <c r="E32" s="148"/>
      <c r="F32" s="148"/>
      <c r="G32" s="148"/>
      <c r="H32" s="148"/>
      <c r="I32" s="148"/>
      <c r="J32" s="148"/>
      <c r="K32" s="148"/>
    </row>
    <row r="33" spans="1:11" ht="26.1" customHeight="1" x14ac:dyDescent="0.25">
      <c r="A33" s="147" t="s">
        <v>204</v>
      </c>
      <c r="B33" s="148"/>
      <c r="C33" s="148"/>
      <c r="D33" s="148"/>
      <c r="E33" s="148"/>
      <c r="F33" s="148"/>
      <c r="G33" s="148"/>
      <c r="H33" s="148"/>
      <c r="I33" s="148"/>
      <c r="J33" s="148"/>
      <c r="K33" s="148"/>
    </row>
    <row r="34" spans="1:11" ht="26.1" customHeight="1" x14ac:dyDescent="0.25">
      <c r="A34" s="147" t="s">
        <v>203</v>
      </c>
      <c r="B34" s="148"/>
      <c r="C34" s="148"/>
      <c r="D34" s="148"/>
      <c r="E34" s="148"/>
      <c r="F34" s="148"/>
      <c r="G34" s="148"/>
      <c r="H34" s="148"/>
      <c r="I34" s="148"/>
      <c r="J34" s="148"/>
      <c r="K34" s="148"/>
    </row>
    <row r="35" spans="1:11" ht="19.2" customHeight="1" x14ac:dyDescent="0.25">
      <c r="A35" s="147" t="s">
        <v>202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</row>
    <row r="36" spans="1:11" ht="19.2" customHeight="1" x14ac:dyDescent="0.25">
      <c r="A36" s="147" t="s">
        <v>80</v>
      </c>
      <c r="B36" s="148"/>
      <c r="C36" s="148"/>
      <c r="D36" s="148"/>
      <c r="E36" s="148"/>
      <c r="F36" s="148"/>
      <c r="G36" s="148"/>
      <c r="H36" s="148"/>
      <c r="I36" s="148"/>
      <c r="J36" s="148"/>
      <c r="K36" s="148"/>
    </row>
    <row r="37" spans="1:11" ht="19.2" customHeight="1" x14ac:dyDescent="0.25">
      <c r="A37" s="147" t="s">
        <v>165</v>
      </c>
      <c r="B37" s="148"/>
      <c r="C37" s="148"/>
      <c r="D37" s="148"/>
      <c r="E37" s="148"/>
      <c r="F37" s="148"/>
      <c r="G37" s="148"/>
      <c r="H37" s="148"/>
      <c r="I37" s="148"/>
      <c r="J37" s="148"/>
      <c r="K37" s="148"/>
    </row>
    <row r="38" spans="1:11" ht="45.6" x14ac:dyDescent="0.25">
      <c r="A38" s="6">
        <v>1</v>
      </c>
      <c r="B38" s="26" t="s">
        <v>40</v>
      </c>
      <c r="C38" s="97" t="s">
        <v>201</v>
      </c>
      <c r="D38" s="6">
        <v>74</v>
      </c>
      <c r="E38" s="21" t="s">
        <v>200</v>
      </c>
      <c r="F38" s="21">
        <v>0.54</v>
      </c>
      <c r="G38" s="25">
        <v>2642</v>
      </c>
      <c r="H38" s="24">
        <v>2159</v>
      </c>
      <c r="I38" s="24">
        <v>40</v>
      </c>
      <c r="J38" s="24">
        <v>1.68</v>
      </c>
      <c r="K38" s="24">
        <v>124.32</v>
      </c>
    </row>
    <row r="39" spans="1:11" ht="35.4" x14ac:dyDescent="0.25">
      <c r="A39" s="6">
        <v>2</v>
      </c>
      <c r="B39" s="26" t="s">
        <v>199</v>
      </c>
      <c r="C39" s="97" t="s">
        <v>198</v>
      </c>
      <c r="D39" s="6">
        <v>74</v>
      </c>
      <c r="E39" s="21">
        <v>1.73</v>
      </c>
      <c r="F39" s="21"/>
      <c r="G39" s="25">
        <v>128</v>
      </c>
      <c r="H39" s="21"/>
      <c r="I39" s="21"/>
      <c r="J39" s="21"/>
      <c r="K39" s="21"/>
    </row>
    <row r="40" spans="1:11" ht="45.6" x14ac:dyDescent="0.25">
      <c r="A40" s="6">
        <v>3</v>
      </c>
      <c r="B40" s="26" t="s">
        <v>37</v>
      </c>
      <c r="C40" s="97" t="s">
        <v>197</v>
      </c>
      <c r="D40" s="6">
        <v>74</v>
      </c>
      <c r="E40" s="21" t="s">
        <v>194</v>
      </c>
      <c r="F40" s="21"/>
      <c r="G40" s="25">
        <v>646</v>
      </c>
      <c r="H40" s="24">
        <v>561</v>
      </c>
      <c r="I40" s="21"/>
      <c r="J40" s="24">
        <v>0.52</v>
      </c>
      <c r="K40" s="24">
        <v>38.479999999999997</v>
      </c>
    </row>
    <row r="41" spans="1:11" ht="23.4" x14ac:dyDescent="0.25">
      <c r="A41" s="6">
        <v>4</v>
      </c>
      <c r="B41" s="26" t="s">
        <v>196</v>
      </c>
      <c r="C41" s="97" t="s">
        <v>79</v>
      </c>
      <c r="D41" s="6">
        <v>3</v>
      </c>
      <c r="E41" s="21">
        <v>9.99</v>
      </c>
      <c r="F41" s="21"/>
      <c r="G41" s="25">
        <v>30</v>
      </c>
      <c r="H41" s="21"/>
      <c r="I41" s="21"/>
      <c r="J41" s="21"/>
      <c r="K41" s="21"/>
    </row>
    <row r="42" spans="1:11" ht="22.8" x14ac:dyDescent="0.25">
      <c r="A42" s="6">
        <v>5</v>
      </c>
      <c r="B42" s="26" t="s">
        <v>37</v>
      </c>
      <c r="C42" s="97" t="s">
        <v>195</v>
      </c>
      <c r="D42" s="6">
        <v>3</v>
      </c>
      <c r="E42" s="21" t="s">
        <v>194</v>
      </c>
      <c r="F42" s="21"/>
      <c r="G42" s="25">
        <v>26</v>
      </c>
      <c r="H42" s="24">
        <v>23</v>
      </c>
      <c r="I42" s="21"/>
      <c r="J42" s="24">
        <v>0.52</v>
      </c>
      <c r="K42" s="24">
        <v>1.56</v>
      </c>
    </row>
    <row r="43" spans="1:11" ht="22.8" x14ac:dyDescent="0.25">
      <c r="A43" s="6">
        <v>6</v>
      </c>
      <c r="B43" s="26" t="s">
        <v>193</v>
      </c>
      <c r="C43" s="97" t="s">
        <v>192</v>
      </c>
      <c r="D43" s="6">
        <v>3</v>
      </c>
      <c r="E43" s="21" t="s">
        <v>191</v>
      </c>
      <c r="F43" s="21"/>
      <c r="G43" s="25">
        <v>43</v>
      </c>
      <c r="H43" s="24">
        <v>40</v>
      </c>
      <c r="I43" s="21"/>
      <c r="J43" s="24">
        <v>1</v>
      </c>
      <c r="K43" s="24">
        <v>3</v>
      </c>
    </row>
    <row r="44" spans="1:11" ht="47.4" x14ac:dyDescent="0.25">
      <c r="A44" s="6">
        <v>7</v>
      </c>
      <c r="B44" s="26" t="s">
        <v>190</v>
      </c>
      <c r="C44" s="97" t="s">
        <v>189</v>
      </c>
      <c r="D44" s="6">
        <v>3</v>
      </c>
      <c r="E44" s="21">
        <v>25.45</v>
      </c>
      <c r="F44" s="21"/>
      <c r="G44" s="25">
        <v>76</v>
      </c>
      <c r="H44" s="21"/>
      <c r="I44" s="21"/>
      <c r="J44" s="21"/>
      <c r="K44" s="21"/>
    </row>
    <row r="45" spans="1:11" ht="34.200000000000003" x14ac:dyDescent="0.25">
      <c r="A45" s="6">
        <v>8</v>
      </c>
      <c r="B45" s="26" t="s">
        <v>78</v>
      </c>
      <c r="C45" s="97" t="s">
        <v>188</v>
      </c>
      <c r="D45" s="6">
        <v>3</v>
      </c>
      <c r="E45" s="21" t="s">
        <v>187</v>
      </c>
      <c r="F45" s="21">
        <v>0.37</v>
      </c>
      <c r="G45" s="25">
        <v>394</v>
      </c>
      <c r="H45" s="24">
        <v>365</v>
      </c>
      <c r="I45" s="24">
        <v>1</v>
      </c>
      <c r="J45" s="24">
        <v>8</v>
      </c>
      <c r="K45" s="24">
        <v>24</v>
      </c>
    </row>
    <row r="46" spans="1:11" ht="34.200000000000003" x14ac:dyDescent="0.25">
      <c r="A46" s="6">
        <v>9</v>
      </c>
      <c r="B46" s="26" t="s">
        <v>186</v>
      </c>
      <c r="C46" s="97" t="s">
        <v>185</v>
      </c>
      <c r="D46" s="10" t="s">
        <v>184</v>
      </c>
      <c r="E46" s="21" t="s">
        <v>183</v>
      </c>
      <c r="F46" s="21" t="s">
        <v>182</v>
      </c>
      <c r="G46" s="25">
        <v>6469</v>
      </c>
      <c r="H46" s="24">
        <v>1402</v>
      </c>
      <c r="I46" s="21" t="s">
        <v>181</v>
      </c>
      <c r="J46" s="24">
        <v>12.4</v>
      </c>
      <c r="K46" s="24">
        <v>99.2</v>
      </c>
    </row>
    <row r="47" spans="1:11" ht="45.6" x14ac:dyDescent="0.25">
      <c r="A47" s="6">
        <v>10</v>
      </c>
      <c r="B47" s="26" t="s">
        <v>180</v>
      </c>
      <c r="C47" s="97" t="s">
        <v>179</v>
      </c>
      <c r="D47" s="10" t="s">
        <v>178</v>
      </c>
      <c r="E47" s="21" t="s">
        <v>177</v>
      </c>
      <c r="F47" s="21" t="s">
        <v>176</v>
      </c>
      <c r="G47" s="25">
        <v>82</v>
      </c>
      <c r="H47" s="24">
        <v>13</v>
      </c>
      <c r="I47" s="24">
        <v>9</v>
      </c>
      <c r="J47" s="24">
        <v>19</v>
      </c>
      <c r="K47" s="24">
        <v>0.95</v>
      </c>
    </row>
    <row r="48" spans="1:11" ht="34.200000000000003" x14ac:dyDescent="0.25">
      <c r="A48" s="6">
        <v>11</v>
      </c>
      <c r="B48" s="26" t="s">
        <v>175</v>
      </c>
      <c r="C48" s="97" t="s">
        <v>174</v>
      </c>
      <c r="D48" s="10" t="s">
        <v>173</v>
      </c>
      <c r="E48" s="21" t="s">
        <v>172</v>
      </c>
      <c r="F48" s="21" t="s">
        <v>171</v>
      </c>
      <c r="G48" s="25">
        <v>21821</v>
      </c>
      <c r="H48" s="24">
        <v>2639</v>
      </c>
      <c r="I48" s="21" t="s">
        <v>170</v>
      </c>
      <c r="J48" s="24">
        <v>34.700000000000003</v>
      </c>
      <c r="K48" s="24">
        <v>190.85</v>
      </c>
    </row>
    <row r="49" spans="1:11" ht="45.6" x14ac:dyDescent="0.25">
      <c r="A49" s="6">
        <v>12</v>
      </c>
      <c r="B49" s="26" t="s">
        <v>169</v>
      </c>
      <c r="C49" s="97" t="s">
        <v>77</v>
      </c>
      <c r="D49" s="6">
        <v>15</v>
      </c>
      <c r="E49" s="21" t="s">
        <v>168</v>
      </c>
      <c r="F49" s="21"/>
      <c r="G49" s="25">
        <v>100</v>
      </c>
      <c r="H49" s="24">
        <v>100</v>
      </c>
      <c r="I49" s="21"/>
      <c r="J49" s="24">
        <v>0.47</v>
      </c>
      <c r="K49" s="24">
        <v>7.05</v>
      </c>
    </row>
    <row r="50" spans="1:11" ht="20.399999999999999" x14ac:dyDescent="0.25">
      <c r="A50" s="147" t="s">
        <v>43</v>
      </c>
      <c r="B50" s="148"/>
      <c r="C50" s="148"/>
      <c r="D50" s="148"/>
      <c r="E50" s="148"/>
      <c r="F50" s="148"/>
      <c r="G50" s="23">
        <v>32457</v>
      </c>
      <c r="H50" s="21">
        <v>7302</v>
      </c>
      <c r="I50" s="21" t="s">
        <v>167</v>
      </c>
      <c r="J50" s="21"/>
      <c r="K50" s="21">
        <v>489.41</v>
      </c>
    </row>
    <row r="51" spans="1:11" x14ac:dyDescent="0.25">
      <c r="A51" s="147" t="s">
        <v>9</v>
      </c>
      <c r="B51" s="148"/>
      <c r="C51" s="148"/>
      <c r="D51" s="148"/>
      <c r="E51" s="148"/>
      <c r="F51" s="148"/>
      <c r="G51" s="23">
        <v>6950</v>
      </c>
      <c r="H51" s="21"/>
      <c r="I51" s="21"/>
      <c r="J51" s="21"/>
      <c r="K51" s="21"/>
    </row>
    <row r="52" spans="1:11" x14ac:dyDescent="0.25">
      <c r="A52" s="147" t="s">
        <v>10</v>
      </c>
      <c r="B52" s="148"/>
      <c r="C52" s="148"/>
      <c r="D52" s="148"/>
      <c r="E52" s="148"/>
      <c r="F52" s="148"/>
      <c r="G52" s="23">
        <v>4920</v>
      </c>
      <c r="H52" s="21"/>
      <c r="I52" s="21"/>
      <c r="J52" s="21"/>
      <c r="K52" s="21"/>
    </row>
    <row r="53" spans="1:11" x14ac:dyDescent="0.25">
      <c r="A53" s="149" t="s">
        <v>68</v>
      </c>
      <c r="B53" s="148"/>
      <c r="C53" s="148"/>
      <c r="D53" s="148"/>
      <c r="E53" s="148"/>
      <c r="F53" s="148"/>
      <c r="G53" s="23"/>
      <c r="H53" s="21"/>
      <c r="I53" s="21"/>
      <c r="J53" s="21"/>
      <c r="K53" s="21"/>
    </row>
    <row r="54" spans="1:11" x14ac:dyDescent="0.25">
      <c r="A54" s="147" t="s">
        <v>30</v>
      </c>
      <c r="B54" s="148"/>
      <c r="C54" s="148"/>
      <c r="D54" s="148"/>
      <c r="E54" s="148"/>
      <c r="F54" s="148"/>
      <c r="G54" s="23">
        <v>44093</v>
      </c>
      <c r="H54" s="21"/>
      <c r="I54" s="21"/>
      <c r="J54" s="21"/>
      <c r="K54" s="21">
        <v>489.41</v>
      </c>
    </row>
    <row r="55" spans="1:11" x14ac:dyDescent="0.25">
      <c r="A55" s="147" t="s">
        <v>29</v>
      </c>
      <c r="B55" s="148"/>
      <c r="C55" s="148"/>
      <c r="D55" s="148"/>
      <c r="E55" s="148"/>
      <c r="F55" s="148"/>
      <c r="G55" s="23">
        <v>234</v>
      </c>
      <c r="H55" s="21"/>
      <c r="I55" s="21"/>
      <c r="J55" s="21"/>
      <c r="K55" s="21"/>
    </row>
    <row r="56" spans="1:11" x14ac:dyDescent="0.25">
      <c r="A56" s="147" t="s">
        <v>12</v>
      </c>
      <c r="B56" s="148"/>
      <c r="C56" s="148"/>
      <c r="D56" s="148"/>
      <c r="E56" s="148"/>
      <c r="F56" s="148"/>
      <c r="G56" s="23">
        <v>44327</v>
      </c>
      <c r="H56" s="21"/>
      <c r="I56" s="21"/>
      <c r="J56" s="21"/>
      <c r="K56" s="21">
        <v>489.41</v>
      </c>
    </row>
    <row r="57" spans="1:11" x14ac:dyDescent="0.25">
      <c r="A57" s="147" t="s">
        <v>13</v>
      </c>
      <c r="B57" s="148"/>
      <c r="C57" s="148"/>
      <c r="D57" s="148"/>
      <c r="E57" s="148"/>
      <c r="F57" s="148"/>
      <c r="G57" s="23"/>
      <c r="H57" s="21"/>
      <c r="I57" s="21"/>
      <c r="J57" s="21"/>
      <c r="K57" s="21"/>
    </row>
    <row r="58" spans="1:11" x14ac:dyDescent="0.25">
      <c r="A58" s="147" t="s">
        <v>14</v>
      </c>
      <c r="B58" s="148"/>
      <c r="C58" s="148"/>
      <c r="D58" s="148"/>
      <c r="E58" s="148"/>
      <c r="F58" s="148"/>
      <c r="G58" s="23">
        <v>19170</v>
      </c>
      <c r="H58" s="21"/>
      <c r="I58" s="21"/>
      <c r="J58" s="21"/>
      <c r="K58" s="21"/>
    </row>
    <row r="59" spans="1:11" x14ac:dyDescent="0.25">
      <c r="A59" s="147" t="s">
        <v>15</v>
      </c>
      <c r="B59" s="148"/>
      <c r="C59" s="148"/>
      <c r="D59" s="148"/>
      <c r="E59" s="148"/>
      <c r="F59" s="148"/>
      <c r="G59" s="23">
        <v>5751</v>
      </c>
      <c r="H59" s="21"/>
      <c r="I59" s="21"/>
      <c r="J59" s="21"/>
      <c r="K59" s="21"/>
    </row>
    <row r="60" spans="1:11" x14ac:dyDescent="0.25">
      <c r="A60" s="147" t="s">
        <v>16</v>
      </c>
      <c r="B60" s="148"/>
      <c r="C60" s="148"/>
      <c r="D60" s="148"/>
      <c r="E60" s="148"/>
      <c r="F60" s="148"/>
      <c r="G60" s="23">
        <v>7808</v>
      </c>
      <c r="H60" s="21"/>
      <c r="I60" s="21"/>
      <c r="J60" s="21"/>
      <c r="K60" s="21"/>
    </row>
    <row r="61" spans="1:11" x14ac:dyDescent="0.25">
      <c r="A61" s="147" t="s">
        <v>0</v>
      </c>
      <c r="B61" s="148"/>
      <c r="C61" s="148"/>
      <c r="D61" s="148"/>
      <c r="E61" s="148"/>
      <c r="F61" s="148"/>
      <c r="G61" s="23">
        <v>234</v>
      </c>
      <c r="H61" s="21"/>
      <c r="I61" s="21"/>
      <c r="J61" s="21"/>
      <c r="K61" s="21"/>
    </row>
    <row r="62" spans="1:11" x14ac:dyDescent="0.25">
      <c r="A62" s="147" t="s">
        <v>17</v>
      </c>
      <c r="B62" s="148"/>
      <c r="C62" s="148"/>
      <c r="D62" s="148"/>
      <c r="E62" s="148"/>
      <c r="F62" s="148"/>
      <c r="G62" s="23">
        <v>6950</v>
      </c>
      <c r="H62" s="21"/>
      <c r="I62" s="21"/>
      <c r="J62" s="21"/>
      <c r="K62" s="21"/>
    </row>
    <row r="63" spans="1:11" x14ac:dyDescent="0.25">
      <c r="A63" s="147" t="s">
        <v>18</v>
      </c>
      <c r="B63" s="148"/>
      <c r="C63" s="148"/>
      <c r="D63" s="148"/>
      <c r="E63" s="148"/>
      <c r="F63" s="148"/>
      <c r="G63" s="23">
        <v>4920</v>
      </c>
      <c r="H63" s="21"/>
      <c r="I63" s="21"/>
      <c r="J63" s="21"/>
      <c r="K63" s="21"/>
    </row>
    <row r="64" spans="1:11" x14ac:dyDescent="0.25">
      <c r="A64" s="149" t="s">
        <v>67</v>
      </c>
      <c r="B64" s="148"/>
      <c r="C64" s="148"/>
      <c r="D64" s="148"/>
      <c r="E64" s="148"/>
      <c r="F64" s="148"/>
      <c r="G64" s="22">
        <v>44327</v>
      </c>
      <c r="H64" s="21"/>
      <c r="I64" s="21"/>
      <c r="J64" s="21"/>
      <c r="K64" s="20">
        <v>489.41</v>
      </c>
    </row>
    <row r="65" spans="1:11" ht="19.2" customHeight="1" x14ac:dyDescent="0.25">
      <c r="A65" s="154" t="s">
        <v>166</v>
      </c>
      <c r="B65" s="148"/>
      <c r="C65" s="148"/>
      <c r="D65" s="148"/>
      <c r="E65" s="148"/>
      <c r="F65" s="148"/>
      <c r="G65" s="148"/>
      <c r="H65" s="148"/>
      <c r="I65" s="148"/>
      <c r="J65" s="148"/>
      <c r="K65" s="148"/>
    </row>
    <row r="66" spans="1:11" ht="19.2" customHeight="1" x14ac:dyDescent="0.25">
      <c r="A66" s="147" t="s">
        <v>165</v>
      </c>
      <c r="B66" s="148"/>
      <c r="C66" s="148"/>
      <c r="D66" s="148"/>
      <c r="E66" s="148"/>
      <c r="F66" s="148"/>
      <c r="G66" s="148"/>
      <c r="H66" s="148"/>
      <c r="I66" s="148"/>
      <c r="J66" s="148"/>
      <c r="K66" s="148"/>
    </row>
    <row r="67" spans="1:11" ht="45.6" x14ac:dyDescent="0.25">
      <c r="A67" s="6">
        <v>13</v>
      </c>
      <c r="B67" s="26" t="s">
        <v>164</v>
      </c>
      <c r="C67" s="97" t="s">
        <v>163</v>
      </c>
      <c r="D67" s="6">
        <v>3</v>
      </c>
      <c r="E67" s="21">
        <v>435.45</v>
      </c>
      <c r="F67" s="21"/>
      <c r="G67" s="25">
        <v>1306</v>
      </c>
      <c r="H67" s="21"/>
      <c r="I67" s="21"/>
      <c r="J67" s="21"/>
      <c r="K67" s="21"/>
    </row>
    <row r="68" spans="1:11" ht="35.4" x14ac:dyDescent="0.25">
      <c r="A68" s="6">
        <v>14</v>
      </c>
      <c r="B68" s="26" t="s">
        <v>162</v>
      </c>
      <c r="C68" s="97" t="s">
        <v>161</v>
      </c>
      <c r="D68" s="6">
        <v>3</v>
      </c>
      <c r="E68" s="21">
        <v>34.69</v>
      </c>
      <c r="F68" s="21"/>
      <c r="G68" s="25">
        <v>104</v>
      </c>
      <c r="H68" s="21"/>
      <c r="I68" s="21"/>
      <c r="J68" s="21"/>
      <c r="K68" s="21"/>
    </row>
    <row r="69" spans="1:11" ht="34.200000000000003" x14ac:dyDescent="0.25">
      <c r="A69" s="6">
        <v>15</v>
      </c>
      <c r="B69" s="26" t="s">
        <v>160</v>
      </c>
      <c r="C69" s="97" t="s">
        <v>159</v>
      </c>
      <c r="D69" s="10" t="s">
        <v>158</v>
      </c>
      <c r="E69" s="21">
        <v>1521.06</v>
      </c>
      <c r="F69" s="21"/>
      <c r="G69" s="25">
        <v>1217</v>
      </c>
      <c r="H69" s="21"/>
      <c r="I69" s="21"/>
      <c r="J69" s="21"/>
      <c r="K69" s="21"/>
    </row>
    <row r="70" spans="1:11" ht="34.200000000000003" x14ac:dyDescent="0.25">
      <c r="A70" s="6">
        <v>16</v>
      </c>
      <c r="B70" s="26" t="s">
        <v>157</v>
      </c>
      <c r="C70" s="97" t="s">
        <v>156</v>
      </c>
      <c r="D70" s="6">
        <v>5</v>
      </c>
      <c r="E70" s="21">
        <v>7.4</v>
      </c>
      <c r="F70" s="21"/>
      <c r="G70" s="25">
        <v>37</v>
      </c>
      <c r="H70" s="21"/>
      <c r="I70" s="21"/>
      <c r="J70" s="21"/>
      <c r="K70" s="21"/>
    </row>
    <row r="71" spans="1:11" ht="34.200000000000003" x14ac:dyDescent="0.25">
      <c r="A71" s="6">
        <v>17</v>
      </c>
      <c r="B71" s="26" t="s">
        <v>155</v>
      </c>
      <c r="C71" s="97" t="s">
        <v>154</v>
      </c>
      <c r="D71" s="6">
        <v>550</v>
      </c>
      <c r="E71" s="21">
        <v>11.9</v>
      </c>
      <c r="F71" s="21"/>
      <c r="G71" s="25">
        <v>6545</v>
      </c>
      <c r="H71" s="21"/>
      <c r="I71" s="21"/>
      <c r="J71" s="21"/>
      <c r="K71" s="21"/>
    </row>
    <row r="72" spans="1:11" ht="34.200000000000003" x14ac:dyDescent="0.25">
      <c r="A72" s="6">
        <v>18</v>
      </c>
      <c r="B72" s="26" t="s">
        <v>153</v>
      </c>
      <c r="C72" s="97" t="s">
        <v>152</v>
      </c>
      <c r="D72" s="6">
        <v>2</v>
      </c>
      <c r="E72" s="21">
        <v>159.11000000000001</v>
      </c>
      <c r="F72" s="21"/>
      <c r="G72" s="25">
        <v>318</v>
      </c>
      <c r="H72" s="21"/>
      <c r="I72" s="21"/>
      <c r="J72" s="21"/>
      <c r="K72" s="21"/>
    </row>
    <row r="73" spans="1:11" ht="22.8" x14ac:dyDescent="0.25">
      <c r="A73" s="6">
        <v>19</v>
      </c>
      <c r="B73" s="26" t="s">
        <v>76</v>
      </c>
      <c r="C73" s="97" t="s">
        <v>75</v>
      </c>
      <c r="D73" s="10" t="s">
        <v>151</v>
      </c>
      <c r="E73" s="21">
        <v>48614.35</v>
      </c>
      <c r="F73" s="21"/>
      <c r="G73" s="25">
        <v>49</v>
      </c>
      <c r="H73" s="21"/>
      <c r="I73" s="21"/>
      <c r="J73" s="21"/>
      <c r="K73" s="21"/>
    </row>
    <row r="74" spans="1:11" x14ac:dyDescent="0.25">
      <c r="A74" s="147" t="s">
        <v>43</v>
      </c>
      <c r="B74" s="148"/>
      <c r="C74" s="148"/>
      <c r="D74" s="148"/>
      <c r="E74" s="148"/>
      <c r="F74" s="148"/>
      <c r="G74" s="23">
        <v>9576</v>
      </c>
      <c r="H74" s="21"/>
      <c r="I74" s="21"/>
      <c r="J74" s="21"/>
      <c r="K74" s="21"/>
    </row>
    <row r="75" spans="1:11" x14ac:dyDescent="0.25">
      <c r="A75" s="149" t="s">
        <v>150</v>
      </c>
      <c r="B75" s="148"/>
      <c r="C75" s="148"/>
      <c r="D75" s="148"/>
      <c r="E75" s="148"/>
      <c r="F75" s="148"/>
      <c r="G75" s="23"/>
      <c r="H75" s="21"/>
      <c r="I75" s="21"/>
      <c r="J75" s="21"/>
      <c r="K75" s="21"/>
    </row>
    <row r="76" spans="1:11" x14ac:dyDescent="0.25">
      <c r="A76" s="147" t="s">
        <v>74</v>
      </c>
      <c r="B76" s="148"/>
      <c r="C76" s="148"/>
      <c r="D76" s="148"/>
      <c r="E76" s="148"/>
      <c r="F76" s="148"/>
      <c r="G76" s="23">
        <v>9576</v>
      </c>
      <c r="H76" s="21"/>
      <c r="I76" s="21"/>
      <c r="J76" s="21"/>
      <c r="K76" s="21"/>
    </row>
    <row r="77" spans="1:11" x14ac:dyDescent="0.25">
      <c r="A77" s="147" t="s">
        <v>12</v>
      </c>
      <c r="B77" s="148"/>
      <c r="C77" s="148"/>
      <c r="D77" s="148"/>
      <c r="E77" s="148"/>
      <c r="F77" s="148"/>
      <c r="G77" s="23">
        <v>9576</v>
      </c>
      <c r="H77" s="21"/>
      <c r="I77" s="21"/>
      <c r="J77" s="21"/>
      <c r="K77" s="21"/>
    </row>
    <row r="78" spans="1:11" x14ac:dyDescent="0.25">
      <c r="A78" s="147" t="s">
        <v>13</v>
      </c>
      <c r="B78" s="148"/>
      <c r="C78" s="148"/>
      <c r="D78" s="148"/>
      <c r="E78" s="148"/>
      <c r="F78" s="148"/>
      <c r="G78" s="23"/>
      <c r="H78" s="21"/>
      <c r="I78" s="21"/>
      <c r="J78" s="21"/>
      <c r="K78" s="21"/>
    </row>
    <row r="79" spans="1:11" x14ac:dyDescent="0.25">
      <c r="A79" s="147" t="s">
        <v>14</v>
      </c>
      <c r="B79" s="148"/>
      <c r="C79" s="148"/>
      <c r="D79" s="148"/>
      <c r="E79" s="148"/>
      <c r="F79" s="148"/>
      <c r="G79" s="23">
        <v>9576</v>
      </c>
      <c r="H79" s="21"/>
      <c r="I79" s="21"/>
      <c r="J79" s="21"/>
      <c r="K79" s="21"/>
    </row>
    <row r="80" spans="1:11" x14ac:dyDescent="0.25">
      <c r="A80" s="149" t="s">
        <v>149</v>
      </c>
      <c r="B80" s="148"/>
      <c r="C80" s="148"/>
      <c r="D80" s="148"/>
      <c r="E80" s="148"/>
      <c r="F80" s="148"/>
      <c r="G80" s="22">
        <v>9576</v>
      </c>
      <c r="H80" s="21"/>
      <c r="I80" s="21"/>
      <c r="J80" s="21"/>
      <c r="K80" s="21"/>
    </row>
    <row r="81" spans="1:11" ht="19.2" customHeight="1" x14ac:dyDescent="0.25">
      <c r="A81" s="154" t="s">
        <v>148</v>
      </c>
      <c r="B81" s="148"/>
      <c r="C81" s="148"/>
      <c r="D81" s="148"/>
      <c r="E81" s="148"/>
      <c r="F81" s="148"/>
      <c r="G81" s="148"/>
      <c r="H81" s="148"/>
      <c r="I81" s="148"/>
      <c r="J81" s="148"/>
      <c r="K81" s="148"/>
    </row>
    <row r="82" spans="1:11" ht="45.6" x14ac:dyDescent="0.25">
      <c r="A82" s="6">
        <v>20</v>
      </c>
      <c r="B82" s="26" t="s">
        <v>147</v>
      </c>
      <c r="C82" s="97" t="s">
        <v>146</v>
      </c>
      <c r="D82" s="10" t="s">
        <v>145</v>
      </c>
      <c r="E82" s="21" t="s">
        <v>144</v>
      </c>
      <c r="F82" s="21" t="s">
        <v>143</v>
      </c>
      <c r="G82" s="25">
        <v>585</v>
      </c>
      <c r="H82" s="24">
        <v>136</v>
      </c>
      <c r="I82" s="21" t="s">
        <v>116</v>
      </c>
      <c r="J82" s="24">
        <v>67.22</v>
      </c>
      <c r="K82" s="24">
        <v>10.08</v>
      </c>
    </row>
    <row r="83" spans="1:11" ht="20.399999999999999" x14ac:dyDescent="0.25">
      <c r="A83" s="147" t="s">
        <v>43</v>
      </c>
      <c r="B83" s="148"/>
      <c r="C83" s="148"/>
      <c r="D83" s="148"/>
      <c r="E83" s="148"/>
      <c r="F83" s="148"/>
      <c r="G83" s="23">
        <v>585</v>
      </c>
      <c r="H83" s="21">
        <v>136</v>
      </c>
      <c r="I83" s="21" t="s">
        <v>116</v>
      </c>
      <c r="J83" s="21"/>
      <c r="K83" s="21">
        <v>10.08</v>
      </c>
    </row>
    <row r="84" spans="1:11" x14ac:dyDescent="0.25">
      <c r="A84" s="147" t="s">
        <v>9</v>
      </c>
      <c r="B84" s="148"/>
      <c r="C84" s="148"/>
      <c r="D84" s="148"/>
      <c r="E84" s="148"/>
      <c r="F84" s="148"/>
      <c r="G84" s="23">
        <v>207</v>
      </c>
      <c r="H84" s="21"/>
      <c r="I84" s="21"/>
      <c r="J84" s="21"/>
      <c r="K84" s="21"/>
    </row>
    <row r="85" spans="1:11" x14ac:dyDescent="0.25">
      <c r="A85" s="147" t="s">
        <v>10</v>
      </c>
      <c r="B85" s="148"/>
      <c r="C85" s="148"/>
      <c r="D85" s="148"/>
      <c r="E85" s="148"/>
      <c r="F85" s="148"/>
      <c r="G85" s="23">
        <v>132</v>
      </c>
      <c r="H85" s="21"/>
      <c r="I85" s="21"/>
      <c r="J85" s="21"/>
      <c r="K85" s="21"/>
    </row>
    <row r="86" spans="1:11" x14ac:dyDescent="0.25">
      <c r="A86" s="149" t="s">
        <v>142</v>
      </c>
      <c r="B86" s="148"/>
      <c r="C86" s="148"/>
      <c r="D86" s="148"/>
      <c r="E86" s="148"/>
      <c r="F86" s="148"/>
      <c r="G86" s="23"/>
      <c r="H86" s="21"/>
      <c r="I86" s="21"/>
      <c r="J86" s="21"/>
      <c r="K86" s="21"/>
    </row>
    <row r="87" spans="1:11" ht="26.1" customHeight="1" x14ac:dyDescent="0.25">
      <c r="A87" s="147" t="s">
        <v>73</v>
      </c>
      <c r="B87" s="148"/>
      <c r="C87" s="148"/>
      <c r="D87" s="148"/>
      <c r="E87" s="148"/>
      <c r="F87" s="148"/>
      <c r="G87" s="23">
        <v>924</v>
      </c>
      <c r="H87" s="21"/>
      <c r="I87" s="21"/>
      <c r="J87" s="21"/>
      <c r="K87" s="21">
        <v>10.08</v>
      </c>
    </row>
    <row r="88" spans="1:11" x14ac:dyDescent="0.25">
      <c r="A88" s="147" t="s">
        <v>12</v>
      </c>
      <c r="B88" s="148"/>
      <c r="C88" s="148"/>
      <c r="D88" s="148"/>
      <c r="E88" s="148"/>
      <c r="F88" s="148"/>
      <c r="G88" s="23">
        <v>924</v>
      </c>
      <c r="H88" s="21"/>
      <c r="I88" s="21"/>
      <c r="J88" s="21"/>
      <c r="K88" s="21">
        <v>10.08</v>
      </c>
    </row>
    <row r="89" spans="1:11" x14ac:dyDescent="0.25">
      <c r="A89" s="147" t="s">
        <v>13</v>
      </c>
      <c r="B89" s="148"/>
      <c r="C89" s="148"/>
      <c r="D89" s="148"/>
      <c r="E89" s="148"/>
      <c r="F89" s="148"/>
      <c r="G89" s="23"/>
      <c r="H89" s="21"/>
      <c r="I89" s="21"/>
      <c r="J89" s="21"/>
      <c r="K89" s="21"/>
    </row>
    <row r="90" spans="1:11" x14ac:dyDescent="0.25">
      <c r="A90" s="147" t="s">
        <v>15</v>
      </c>
      <c r="B90" s="148"/>
      <c r="C90" s="148"/>
      <c r="D90" s="148"/>
      <c r="E90" s="148"/>
      <c r="F90" s="148"/>
      <c r="G90" s="23">
        <v>449</v>
      </c>
      <c r="H90" s="21"/>
      <c r="I90" s="21"/>
      <c r="J90" s="21"/>
      <c r="K90" s="21"/>
    </row>
    <row r="91" spans="1:11" x14ac:dyDescent="0.25">
      <c r="A91" s="147" t="s">
        <v>16</v>
      </c>
      <c r="B91" s="148"/>
      <c r="C91" s="148"/>
      <c r="D91" s="148"/>
      <c r="E91" s="148"/>
      <c r="F91" s="148"/>
      <c r="G91" s="23">
        <v>188</v>
      </c>
      <c r="H91" s="21"/>
      <c r="I91" s="21"/>
      <c r="J91" s="21"/>
      <c r="K91" s="21"/>
    </row>
    <row r="92" spans="1:11" x14ac:dyDescent="0.25">
      <c r="A92" s="147" t="s">
        <v>17</v>
      </c>
      <c r="B92" s="148"/>
      <c r="C92" s="148"/>
      <c r="D92" s="148"/>
      <c r="E92" s="148"/>
      <c r="F92" s="148"/>
      <c r="G92" s="23">
        <v>207</v>
      </c>
      <c r="H92" s="21"/>
      <c r="I92" s="21"/>
      <c r="J92" s="21"/>
      <c r="K92" s="21"/>
    </row>
    <row r="93" spans="1:11" x14ac:dyDescent="0.25">
      <c r="A93" s="147" t="s">
        <v>18</v>
      </c>
      <c r="B93" s="148"/>
      <c r="C93" s="148"/>
      <c r="D93" s="148"/>
      <c r="E93" s="148"/>
      <c r="F93" s="148"/>
      <c r="G93" s="23">
        <v>132</v>
      </c>
      <c r="H93" s="21"/>
      <c r="I93" s="21"/>
      <c r="J93" s="21"/>
      <c r="K93" s="21"/>
    </row>
    <row r="94" spans="1:11" x14ac:dyDescent="0.25">
      <c r="A94" s="149" t="s">
        <v>141</v>
      </c>
      <c r="B94" s="148"/>
      <c r="C94" s="148"/>
      <c r="D94" s="148"/>
      <c r="E94" s="148"/>
      <c r="F94" s="148"/>
      <c r="G94" s="22">
        <v>924</v>
      </c>
      <c r="H94" s="21"/>
      <c r="I94" s="21"/>
      <c r="J94" s="21"/>
      <c r="K94" s="20">
        <v>10.08</v>
      </c>
    </row>
    <row r="95" spans="1:11" x14ac:dyDescent="0.25">
      <c r="A95" s="152" t="s">
        <v>42</v>
      </c>
      <c r="B95" s="153"/>
      <c r="C95" s="153"/>
      <c r="D95" s="153"/>
      <c r="E95" s="153"/>
      <c r="F95" s="153"/>
      <c r="G95" s="153"/>
      <c r="H95" s="153"/>
      <c r="I95" s="153"/>
      <c r="J95" s="153"/>
      <c r="K95" s="153"/>
    </row>
    <row r="96" spans="1:11" ht="20.399999999999999" x14ac:dyDescent="0.25">
      <c r="A96" s="147" t="s">
        <v>8</v>
      </c>
      <c r="B96" s="148"/>
      <c r="C96" s="148"/>
      <c r="D96" s="148"/>
      <c r="E96" s="148"/>
      <c r="F96" s="148"/>
      <c r="G96" s="23">
        <v>42618</v>
      </c>
      <c r="H96" s="21">
        <v>7438</v>
      </c>
      <c r="I96" s="21" t="s">
        <v>140</v>
      </c>
      <c r="J96" s="21"/>
      <c r="K96" s="21">
        <v>499.49</v>
      </c>
    </row>
    <row r="97" spans="1:11" x14ac:dyDescent="0.25">
      <c r="A97" s="147" t="s">
        <v>9</v>
      </c>
      <c r="B97" s="148"/>
      <c r="C97" s="148"/>
      <c r="D97" s="148"/>
      <c r="E97" s="148"/>
      <c r="F97" s="148"/>
      <c r="G97" s="23">
        <v>7157</v>
      </c>
      <c r="H97" s="21"/>
      <c r="I97" s="21"/>
      <c r="J97" s="21"/>
      <c r="K97" s="21"/>
    </row>
    <row r="98" spans="1:11" x14ac:dyDescent="0.25">
      <c r="A98" s="147" t="s">
        <v>31</v>
      </c>
      <c r="B98" s="148"/>
      <c r="C98" s="148"/>
      <c r="D98" s="148"/>
      <c r="E98" s="148"/>
      <c r="F98" s="148"/>
      <c r="G98" s="23"/>
      <c r="H98" s="21"/>
      <c r="I98" s="21"/>
      <c r="J98" s="21"/>
      <c r="K98" s="21"/>
    </row>
    <row r="99" spans="1:11" x14ac:dyDescent="0.25">
      <c r="A99" s="147" t="s">
        <v>139</v>
      </c>
      <c r="B99" s="148"/>
      <c r="C99" s="148"/>
      <c r="D99" s="148"/>
      <c r="E99" s="148"/>
      <c r="F99" s="148"/>
      <c r="G99" s="23">
        <v>2486</v>
      </c>
      <c r="H99" s="21"/>
      <c r="I99" s="21"/>
      <c r="J99" s="21"/>
      <c r="K99" s="21"/>
    </row>
    <row r="100" spans="1:11" x14ac:dyDescent="0.25">
      <c r="A100" s="147" t="s">
        <v>138</v>
      </c>
      <c r="B100" s="148"/>
      <c r="C100" s="148"/>
      <c r="D100" s="148"/>
      <c r="E100" s="148"/>
      <c r="F100" s="148"/>
      <c r="G100" s="23">
        <v>37</v>
      </c>
      <c r="H100" s="21"/>
      <c r="I100" s="21"/>
      <c r="J100" s="21"/>
      <c r="K100" s="21"/>
    </row>
    <row r="101" spans="1:11" x14ac:dyDescent="0.25">
      <c r="A101" s="147" t="s">
        <v>137</v>
      </c>
      <c r="B101" s="148"/>
      <c r="C101" s="148"/>
      <c r="D101" s="148"/>
      <c r="E101" s="148"/>
      <c r="F101" s="148"/>
      <c r="G101" s="23">
        <v>4427</v>
      </c>
      <c r="H101" s="21"/>
      <c r="I101" s="21"/>
      <c r="J101" s="21"/>
      <c r="K101" s="21"/>
    </row>
    <row r="102" spans="1:11" x14ac:dyDescent="0.25">
      <c r="A102" s="147" t="s">
        <v>136</v>
      </c>
      <c r="B102" s="148"/>
      <c r="C102" s="148"/>
      <c r="D102" s="148"/>
      <c r="E102" s="148"/>
      <c r="F102" s="148"/>
      <c r="G102" s="23">
        <v>207</v>
      </c>
      <c r="H102" s="21"/>
      <c r="I102" s="21"/>
      <c r="J102" s="21"/>
      <c r="K102" s="21"/>
    </row>
    <row r="103" spans="1:11" x14ac:dyDescent="0.25">
      <c r="A103" s="147" t="s">
        <v>10</v>
      </c>
      <c r="B103" s="148"/>
      <c r="C103" s="148"/>
      <c r="D103" s="148"/>
      <c r="E103" s="148"/>
      <c r="F103" s="148"/>
      <c r="G103" s="23">
        <v>5052</v>
      </c>
      <c r="H103" s="21"/>
      <c r="I103" s="21"/>
      <c r="J103" s="21"/>
      <c r="K103" s="21"/>
    </row>
    <row r="104" spans="1:11" x14ac:dyDescent="0.25">
      <c r="A104" s="147" t="s">
        <v>31</v>
      </c>
      <c r="B104" s="148"/>
      <c r="C104" s="148"/>
      <c r="D104" s="148"/>
      <c r="E104" s="148"/>
      <c r="F104" s="148"/>
      <c r="G104" s="23"/>
      <c r="H104" s="21"/>
      <c r="I104" s="21"/>
      <c r="J104" s="21"/>
      <c r="K104" s="21"/>
    </row>
    <row r="105" spans="1:11" x14ac:dyDescent="0.25">
      <c r="A105" s="147" t="s">
        <v>135</v>
      </c>
      <c r="B105" s="148"/>
      <c r="C105" s="148"/>
      <c r="D105" s="148"/>
      <c r="E105" s="148"/>
      <c r="F105" s="148"/>
      <c r="G105" s="23">
        <v>1865</v>
      </c>
      <c r="H105" s="21"/>
      <c r="I105" s="21"/>
      <c r="J105" s="21"/>
      <c r="K105" s="21"/>
    </row>
    <row r="106" spans="1:11" x14ac:dyDescent="0.25">
      <c r="A106" s="147" t="s">
        <v>134</v>
      </c>
      <c r="B106" s="148"/>
      <c r="C106" s="148"/>
      <c r="D106" s="148"/>
      <c r="E106" s="148"/>
      <c r="F106" s="148"/>
      <c r="G106" s="23">
        <v>3055</v>
      </c>
      <c r="H106" s="21"/>
      <c r="I106" s="21"/>
      <c r="J106" s="21"/>
      <c r="K106" s="21"/>
    </row>
    <row r="107" spans="1:11" x14ac:dyDescent="0.25">
      <c r="A107" s="147" t="s">
        <v>133</v>
      </c>
      <c r="B107" s="148"/>
      <c r="C107" s="148"/>
      <c r="D107" s="148"/>
      <c r="E107" s="148"/>
      <c r="F107" s="148"/>
      <c r="G107" s="23">
        <v>132</v>
      </c>
      <c r="H107" s="21"/>
      <c r="I107" s="21"/>
      <c r="J107" s="21"/>
      <c r="K107" s="21"/>
    </row>
    <row r="108" spans="1:11" x14ac:dyDescent="0.25">
      <c r="A108" s="149" t="s">
        <v>11</v>
      </c>
      <c r="B108" s="148"/>
      <c r="C108" s="148"/>
      <c r="D108" s="148"/>
      <c r="E108" s="148"/>
      <c r="F108" s="148"/>
      <c r="G108" s="23"/>
      <c r="H108" s="21"/>
      <c r="I108" s="21"/>
      <c r="J108" s="21"/>
      <c r="K108" s="21"/>
    </row>
    <row r="109" spans="1:11" x14ac:dyDescent="0.25">
      <c r="A109" s="147" t="s">
        <v>66</v>
      </c>
      <c r="B109" s="148"/>
      <c r="C109" s="148"/>
      <c r="D109" s="148"/>
      <c r="E109" s="148"/>
      <c r="F109" s="148"/>
      <c r="G109" s="23"/>
      <c r="H109" s="21"/>
      <c r="I109" s="21"/>
      <c r="J109" s="21"/>
      <c r="K109" s="21"/>
    </row>
    <row r="110" spans="1:11" x14ac:dyDescent="0.25">
      <c r="A110" s="147" t="s">
        <v>65</v>
      </c>
      <c r="B110" s="148"/>
      <c r="C110" s="148"/>
      <c r="D110" s="148"/>
      <c r="E110" s="148"/>
      <c r="F110" s="148"/>
      <c r="G110" s="23"/>
      <c r="H110" s="21"/>
      <c r="I110" s="21"/>
      <c r="J110" s="21"/>
      <c r="K110" s="21"/>
    </row>
    <row r="111" spans="1:11" x14ac:dyDescent="0.25">
      <c r="A111" s="147" t="s">
        <v>72</v>
      </c>
      <c r="B111" s="148"/>
      <c r="C111" s="148"/>
      <c r="D111" s="148"/>
      <c r="E111" s="148"/>
      <c r="F111" s="148"/>
      <c r="G111" s="23"/>
      <c r="H111" s="21"/>
      <c r="I111" s="21"/>
      <c r="J111" s="21"/>
      <c r="K111" s="21"/>
    </row>
    <row r="112" spans="1:11" x14ac:dyDescent="0.25">
      <c r="A112" s="147" t="s">
        <v>132</v>
      </c>
      <c r="B112" s="148"/>
      <c r="C112" s="148"/>
      <c r="D112" s="148"/>
      <c r="E112" s="148"/>
      <c r="F112" s="148"/>
      <c r="G112" s="23">
        <v>3708</v>
      </c>
      <c r="H112" s="21">
        <v>3108</v>
      </c>
      <c r="I112" s="21">
        <v>41</v>
      </c>
      <c r="J112" s="21"/>
      <c r="K112" s="21">
        <v>188.36</v>
      </c>
    </row>
    <row r="113" spans="1:11" x14ac:dyDescent="0.25">
      <c r="A113" s="147" t="s">
        <v>131</v>
      </c>
      <c r="B113" s="148"/>
      <c r="C113" s="148"/>
      <c r="D113" s="148"/>
      <c r="E113" s="148"/>
      <c r="F113" s="148"/>
      <c r="G113" s="23">
        <v>2486</v>
      </c>
      <c r="H113" s="21"/>
      <c r="I113" s="21"/>
      <c r="J113" s="21"/>
      <c r="K113" s="21"/>
    </row>
    <row r="114" spans="1:11" x14ac:dyDescent="0.25">
      <c r="A114" s="147" t="s">
        <v>130</v>
      </c>
      <c r="B114" s="148"/>
      <c r="C114" s="148"/>
      <c r="D114" s="148"/>
      <c r="E114" s="148"/>
      <c r="F114" s="148"/>
      <c r="G114" s="23">
        <v>1865</v>
      </c>
      <c r="H114" s="21"/>
      <c r="I114" s="21"/>
      <c r="J114" s="21"/>
      <c r="K114" s="21"/>
    </row>
    <row r="115" spans="1:11" x14ac:dyDescent="0.25">
      <c r="A115" s="147" t="s">
        <v>63</v>
      </c>
      <c r="B115" s="148"/>
      <c r="C115" s="148"/>
      <c r="D115" s="148"/>
      <c r="E115" s="148"/>
      <c r="F115" s="148"/>
      <c r="G115" s="23">
        <v>8059</v>
      </c>
      <c r="H115" s="21"/>
      <c r="I115" s="21"/>
      <c r="J115" s="21"/>
      <c r="K115" s="21">
        <v>188.36</v>
      </c>
    </row>
    <row r="116" spans="1:11" x14ac:dyDescent="0.25">
      <c r="A116" s="147" t="s">
        <v>71</v>
      </c>
      <c r="B116" s="148"/>
      <c r="C116" s="148"/>
      <c r="D116" s="148"/>
      <c r="E116" s="148"/>
      <c r="F116" s="148"/>
      <c r="G116" s="23"/>
      <c r="H116" s="21"/>
      <c r="I116" s="21"/>
      <c r="J116" s="21"/>
      <c r="K116" s="21"/>
    </row>
    <row r="117" spans="1:11" x14ac:dyDescent="0.25">
      <c r="A117" s="147" t="s">
        <v>129</v>
      </c>
      <c r="B117" s="148"/>
      <c r="C117" s="148"/>
      <c r="D117" s="148"/>
      <c r="E117" s="148"/>
      <c r="F117" s="148"/>
      <c r="G117" s="23">
        <v>43</v>
      </c>
      <c r="H117" s="21">
        <v>40</v>
      </c>
      <c r="I117" s="21"/>
      <c r="J117" s="21"/>
      <c r="K117" s="21">
        <v>3</v>
      </c>
    </row>
    <row r="118" spans="1:11" x14ac:dyDescent="0.25">
      <c r="A118" s="147" t="s">
        <v>128</v>
      </c>
      <c r="B118" s="148"/>
      <c r="C118" s="148"/>
      <c r="D118" s="148"/>
      <c r="E118" s="148"/>
      <c r="F118" s="148"/>
      <c r="G118" s="23">
        <v>37</v>
      </c>
      <c r="H118" s="21"/>
      <c r="I118" s="21"/>
      <c r="J118" s="21"/>
      <c r="K118" s="21"/>
    </row>
    <row r="119" spans="1:11" x14ac:dyDescent="0.25">
      <c r="A119" s="147" t="s">
        <v>127</v>
      </c>
      <c r="B119" s="148"/>
      <c r="C119" s="148"/>
      <c r="D119" s="148"/>
      <c r="E119" s="148"/>
      <c r="F119" s="148"/>
      <c r="G119" s="23">
        <v>26</v>
      </c>
      <c r="H119" s="21"/>
      <c r="I119" s="21"/>
      <c r="J119" s="21"/>
      <c r="K119" s="21"/>
    </row>
    <row r="120" spans="1:11" x14ac:dyDescent="0.25">
      <c r="A120" s="147" t="s">
        <v>63</v>
      </c>
      <c r="B120" s="148"/>
      <c r="C120" s="148"/>
      <c r="D120" s="148"/>
      <c r="E120" s="148"/>
      <c r="F120" s="148"/>
      <c r="G120" s="23">
        <v>106</v>
      </c>
      <c r="H120" s="21"/>
      <c r="I120" s="21"/>
      <c r="J120" s="21"/>
      <c r="K120" s="21">
        <v>3</v>
      </c>
    </row>
    <row r="121" spans="1:11" x14ac:dyDescent="0.25">
      <c r="A121" s="147" t="s">
        <v>64</v>
      </c>
      <c r="B121" s="148"/>
      <c r="C121" s="148"/>
      <c r="D121" s="148"/>
      <c r="E121" s="148"/>
      <c r="F121" s="148"/>
      <c r="G121" s="23"/>
      <c r="H121" s="21"/>
      <c r="I121" s="21"/>
      <c r="J121" s="21"/>
      <c r="K121" s="21"/>
    </row>
    <row r="122" spans="1:11" ht="20.399999999999999" x14ac:dyDescent="0.25">
      <c r="A122" s="147" t="s">
        <v>126</v>
      </c>
      <c r="B122" s="148"/>
      <c r="C122" s="148"/>
      <c r="D122" s="148"/>
      <c r="E122" s="148"/>
      <c r="F122" s="148"/>
      <c r="G122" s="23">
        <v>28472</v>
      </c>
      <c r="H122" s="21">
        <v>4154</v>
      </c>
      <c r="I122" s="21" t="s">
        <v>125</v>
      </c>
      <c r="J122" s="21"/>
      <c r="K122" s="21">
        <v>298.05</v>
      </c>
    </row>
    <row r="123" spans="1:11" x14ac:dyDescent="0.25">
      <c r="A123" s="147" t="s">
        <v>124</v>
      </c>
      <c r="B123" s="148"/>
      <c r="C123" s="148"/>
      <c r="D123" s="148"/>
      <c r="E123" s="148"/>
      <c r="F123" s="148"/>
      <c r="G123" s="23">
        <v>4427</v>
      </c>
      <c r="H123" s="21"/>
      <c r="I123" s="21"/>
      <c r="J123" s="21"/>
      <c r="K123" s="21"/>
    </row>
    <row r="124" spans="1:11" x14ac:dyDescent="0.25">
      <c r="A124" s="147" t="s">
        <v>123</v>
      </c>
      <c r="B124" s="148"/>
      <c r="C124" s="148"/>
      <c r="D124" s="148"/>
      <c r="E124" s="148"/>
      <c r="F124" s="148"/>
      <c r="G124" s="23">
        <v>3029</v>
      </c>
      <c r="H124" s="21"/>
      <c r="I124" s="21"/>
      <c r="J124" s="21"/>
      <c r="K124" s="21"/>
    </row>
    <row r="125" spans="1:11" x14ac:dyDescent="0.25">
      <c r="A125" s="147" t="s">
        <v>63</v>
      </c>
      <c r="B125" s="148"/>
      <c r="C125" s="148"/>
      <c r="D125" s="148"/>
      <c r="E125" s="148"/>
      <c r="F125" s="148"/>
      <c r="G125" s="23">
        <v>35928</v>
      </c>
      <c r="H125" s="21"/>
      <c r="I125" s="21"/>
      <c r="J125" s="21"/>
      <c r="K125" s="21">
        <v>298.05</v>
      </c>
    </row>
    <row r="126" spans="1:11" x14ac:dyDescent="0.25">
      <c r="A126" s="147" t="s">
        <v>60</v>
      </c>
      <c r="B126" s="148"/>
      <c r="C126" s="148"/>
      <c r="D126" s="148"/>
      <c r="E126" s="148"/>
      <c r="F126" s="148"/>
      <c r="G126" s="23">
        <v>44093</v>
      </c>
      <c r="H126" s="21"/>
      <c r="I126" s="21"/>
      <c r="J126" s="21"/>
      <c r="K126" s="21">
        <v>489.41</v>
      </c>
    </row>
    <row r="127" spans="1:11" x14ac:dyDescent="0.25">
      <c r="A127" s="147" t="s">
        <v>62</v>
      </c>
      <c r="B127" s="148"/>
      <c r="C127" s="148"/>
      <c r="D127" s="148"/>
      <c r="E127" s="148"/>
      <c r="F127" s="148"/>
      <c r="G127" s="23"/>
      <c r="H127" s="21"/>
      <c r="I127" s="21"/>
      <c r="J127" s="21"/>
      <c r="K127" s="21"/>
    </row>
    <row r="128" spans="1:11" x14ac:dyDescent="0.25">
      <c r="A128" s="147" t="s">
        <v>61</v>
      </c>
      <c r="B128" s="148"/>
      <c r="C128" s="148"/>
      <c r="D128" s="148"/>
      <c r="E128" s="148"/>
      <c r="F128" s="148"/>
      <c r="G128" s="23"/>
      <c r="H128" s="21"/>
      <c r="I128" s="21"/>
      <c r="J128" s="21"/>
      <c r="K128" s="21"/>
    </row>
    <row r="129" spans="1:11" x14ac:dyDescent="0.25">
      <c r="A129" s="147" t="s">
        <v>122</v>
      </c>
      <c r="B129" s="148"/>
      <c r="C129" s="148"/>
      <c r="D129" s="148"/>
      <c r="E129" s="148"/>
      <c r="F129" s="148"/>
      <c r="G129" s="23">
        <v>234</v>
      </c>
      <c r="H129" s="21"/>
      <c r="I129" s="21"/>
      <c r="J129" s="21"/>
      <c r="K129" s="21"/>
    </row>
    <row r="130" spans="1:11" x14ac:dyDescent="0.25">
      <c r="A130" s="147" t="s">
        <v>60</v>
      </c>
      <c r="B130" s="148"/>
      <c r="C130" s="148"/>
      <c r="D130" s="148"/>
      <c r="E130" s="148"/>
      <c r="F130" s="148"/>
      <c r="G130" s="23">
        <v>234</v>
      </c>
      <c r="H130" s="21"/>
      <c r="I130" s="21"/>
      <c r="J130" s="21"/>
      <c r="K130" s="21"/>
    </row>
    <row r="131" spans="1:11" x14ac:dyDescent="0.25">
      <c r="A131" s="147" t="s">
        <v>56</v>
      </c>
      <c r="B131" s="148"/>
      <c r="C131" s="148"/>
      <c r="D131" s="148"/>
      <c r="E131" s="148"/>
      <c r="F131" s="148"/>
      <c r="G131" s="23">
        <v>44327</v>
      </c>
      <c r="H131" s="21"/>
      <c r="I131" s="21"/>
      <c r="J131" s="21"/>
      <c r="K131" s="21">
        <v>489.41</v>
      </c>
    </row>
    <row r="132" spans="1:11" x14ac:dyDescent="0.25">
      <c r="A132" s="149" t="s">
        <v>59</v>
      </c>
      <c r="B132" s="148"/>
      <c r="C132" s="148"/>
      <c r="D132" s="148"/>
      <c r="E132" s="148"/>
      <c r="F132" s="148"/>
      <c r="G132" s="22">
        <v>44327</v>
      </c>
      <c r="H132" s="21"/>
      <c r="I132" s="21"/>
      <c r="J132" s="21"/>
      <c r="K132" s="20">
        <v>489.41</v>
      </c>
    </row>
    <row r="133" spans="1:11" x14ac:dyDescent="0.25">
      <c r="A133" s="147" t="s">
        <v>121</v>
      </c>
      <c r="B133" s="148"/>
      <c r="C133" s="148"/>
      <c r="D133" s="148"/>
      <c r="E133" s="148"/>
      <c r="F133" s="148"/>
      <c r="G133" s="23"/>
      <c r="H133" s="21"/>
      <c r="I133" s="21"/>
      <c r="J133" s="21"/>
      <c r="K133" s="21"/>
    </row>
    <row r="134" spans="1:11" x14ac:dyDescent="0.25">
      <c r="A134" s="147" t="s">
        <v>57</v>
      </c>
      <c r="B134" s="148"/>
      <c r="C134" s="148"/>
      <c r="D134" s="148"/>
      <c r="E134" s="148"/>
      <c r="F134" s="148"/>
      <c r="G134" s="23"/>
      <c r="H134" s="21"/>
      <c r="I134" s="21"/>
      <c r="J134" s="21"/>
      <c r="K134" s="21"/>
    </row>
    <row r="135" spans="1:11" x14ac:dyDescent="0.25">
      <c r="A135" s="147" t="s">
        <v>120</v>
      </c>
      <c r="B135" s="148"/>
      <c r="C135" s="148"/>
      <c r="D135" s="148"/>
      <c r="E135" s="148"/>
      <c r="F135" s="148"/>
      <c r="G135" s="23">
        <v>9576</v>
      </c>
      <c r="H135" s="21"/>
      <c r="I135" s="21"/>
      <c r="J135" s="21"/>
      <c r="K135" s="21"/>
    </row>
    <row r="136" spans="1:11" x14ac:dyDescent="0.25">
      <c r="A136" s="147" t="s">
        <v>56</v>
      </c>
      <c r="B136" s="148"/>
      <c r="C136" s="148"/>
      <c r="D136" s="148"/>
      <c r="E136" s="148"/>
      <c r="F136" s="148"/>
      <c r="G136" s="23">
        <v>9576</v>
      </c>
      <c r="H136" s="21"/>
      <c r="I136" s="21"/>
      <c r="J136" s="21"/>
      <c r="K136" s="21"/>
    </row>
    <row r="137" spans="1:11" x14ac:dyDescent="0.25">
      <c r="A137" s="149" t="s">
        <v>119</v>
      </c>
      <c r="B137" s="148"/>
      <c r="C137" s="148"/>
      <c r="D137" s="148"/>
      <c r="E137" s="148"/>
      <c r="F137" s="148"/>
      <c r="G137" s="22">
        <v>9576</v>
      </c>
      <c r="H137" s="21"/>
      <c r="I137" s="21"/>
      <c r="J137" s="21"/>
      <c r="K137" s="21"/>
    </row>
    <row r="138" spans="1:11" x14ac:dyDescent="0.25">
      <c r="A138" s="147" t="s">
        <v>118</v>
      </c>
      <c r="B138" s="148"/>
      <c r="C138" s="148"/>
      <c r="D138" s="148"/>
      <c r="E138" s="148"/>
      <c r="F138" s="148"/>
      <c r="G138" s="23"/>
      <c r="H138" s="21"/>
      <c r="I138" s="21"/>
      <c r="J138" s="21"/>
      <c r="K138" s="21"/>
    </row>
    <row r="139" spans="1:11" ht="26.1" customHeight="1" x14ac:dyDescent="0.25">
      <c r="A139" s="147" t="s">
        <v>70</v>
      </c>
      <c r="B139" s="148"/>
      <c r="C139" s="148"/>
      <c r="D139" s="148"/>
      <c r="E139" s="148"/>
      <c r="F139" s="148"/>
      <c r="G139" s="23"/>
      <c r="H139" s="21"/>
      <c r="I139" s="21"/>
      <c r="J139" s="21"/>
      <c r="K139" s="21"/>
    </row>
    <row r="140" spans="1:11" ht="20.399999999999999" x14ac:dyDescent="0.25">
      <c r="A140" s="147" t="s">
        <v>117</v>
      </c>
      <c r="B140" s="148"/>
      <c r="C140" s="148"/>
      <c r="D140" s="148"/>
      <c r="E140" s="148"/>
      <c r="F140" s="148"/>
      <c r="G140" s="23">
        <v>585</v>
      </c>
      <c r="H140" s="21">
        <v>136</v>
      </c>
      <c r="I140" s="21" t="s">
        <v>116</v>
      </c>
      <c r="J140" s="21"/>
      <c r="K140" s="21">
        <v>10.08</v>
      </c>
    </row>
    <row r="141" spans="1:11" x14ac:dyDescent="0.25">
      <c r="A141" s="147" t="s">
        <v>115</v>
      </c>
      <c r="B141" s="148"/>
      <c r="C141" s="148"/>
      <c r="D141" s="148"/>
      <c r="E141" s="148"/>
      <c r="F141" s="148"/>
      <c r="G141" s="23">
        <v>207</v>
      </c>
      <c r="H141" s="21"/>
      <c r="I141" s="21"/>
      <c r="J141" s="21"/>
      <c r="K141" s="21"/>
    </row>
    <row r="142" spans="1:11" x14ac:dyDescent="0.25">
      <c r="A142" s="147" t="s">
        <v>114</v>
      </c>
      <c r="B142" s="148"/>
      <c r="C142" s="148"/>
      <c r="D142" s="148"/>
      <c r="E142" s="148"/>
      <c r="F142" s="148"/>
      <c r="G142" s="23">
        <v>132</v>
      </c>
      <c r="H142" s="21"/>
      <c r="I142" s="21"/>
      <c r="J142" s="21"/>
      <c r="K142" s="21"/>
    </row>
    <row r="143" spans="1:11" x14ac:dyDescent="0.25">
      <c r="A143" s="147" t="s">
        <v>58</v>
      </c>
      <c r="B143" s="148"/>
      <c r="C143" s="148"/>
      <c r="D143" s="148"/>
      <c r="E143" s="148"/>
      <c r="F143" s="148"/>
      <c r="G143" s="23">
        <v>924</v>
      </c>
      <c r="H143" s="21"/>
      <c r="I143" s="21"/>
      <c r="J143" s="21"/>
      <c r="K143" s="21">
        <v>10.08</v>
      </c>
    </row>
    <row r="144" spans="1:11" x14ac:dyDescent="0.25">
      <c r="A144" s="147" t="s">
        <v>56</v>
      </c>
      <c r="B144" s="148"/>
      <c r="C144" s="148"/>
      <c r="D144" s="148"/>
      <c r="E144" s="148"/>
      <c r="F144" s="148"/>
      <c r="G144" s="23">
        <v>924</v>
      </c>
      <c r="H144" s="21"/>
      <c r="I144" s="21"/>
      <c r="J144" s="21"/>
      <c r="K144" s="21">
        <v>10.08</v>
      </c>
    </row>
    <row r="145" spans="1:11" x14ac:dyDescent="0.25">
      <c r="A145" s="149" t="s">
        <v>113</v>
      </c>
      <c r="B145" s="148"/>
      <c r="C145" s="148"/>
      <c r="D145" s="148"/>
      <c r="E145" s="148"/>
      <c r="F145" s="148"/>
      <c r="G145" s="22">
        <v>924</v>
      </c>
      <c r="H145" s="21"/>
      <c r="I145" s="21"/>
      <c r="J145" s="21"/>
      <c r="K145" s="20">
        <v>10.08</v>
      </c>
    </row>
    <row r="146" spans="1:11" x14ac:dyDescent="0.25">
      <c r="A146" s="147" t="s">
        <v>12</v>
      </c>
      <c r="B146" s="148"/>
      <c r="C146" s="148"/>
      <c r="D146" s="148"/>
      <c r="E146" s="148"/>
      <c r="F146" s="148"/>
      <c r="G146" s="23">
        <v>54827</v>
      </c>
      <c r="H146" s="21"/>
      <c r="I146" s="21"/>
      <c r="J146" s="21"/>
      <c r="K146" s="21">
        <v>499.49</v>
      </c>
    </row>
    <row r="147" spans="1:11" x14ac:dyDescent="0.25">
      <c r="A147" s="147" t="s">
        <v>13</v>
      </c>
      <c r="B147" s="148"/>
      <c r="C147" s="148"/>
      <c r="D147" s="148"/>
      <c r="E147" s="148"/>
      <c r="F147" s="148"/>
      <c r="G147" s="23"/>
      <c r="H147" s="21"/>
      <c r="I147" s="21"/>
      <c r="J147" s="21"/>
      <c r="K147" s="21"/>
    </row>
    <row r="148" spans="1:11" x14ac:dyDescent="0.25">
      <c r="A148" s="147" t="s">
        <v>14</v>
      </c>
      <c r="B148" s="148"/>
      <c r="C148" s="148"/>
      <c r="D148" s="148"/>
      <c r="E148" s="148"/>
      <c r="F148" s="148"/>
      <c r="G148" s="23">
        <v>28746</v>
      </c>
      <c r="H148" s="21"/>
      <c r="I148" s="21"/>
      <c r="J148" s="21"/>
      <c r="K148" s="21"/>
    </row>
    <row r="149" spans="1:11" x14ac:dyDescent="0.25">
      <c r="A149" s="147" t="s">
        <v>15</v>
      </c>
      <c r="B149" s="148"/>
      <c r="C149" s="148"/>
      <c r="D149" s="148"/>
      <c r="E149" s="148"/>
      <c r="F149" s="148"/>
      <c r="G149" s="23">
        <v>6200</v>
      </c>
      <c r="H149" s="21"/>
      <c r="I149" s="21"/>
      <c r="J149" s="21"/>
      <c r="K149" s="21"/>
    </row>
    <row r="150" spans="1:11" x14ac:dyDescent="0.25">
      <c r="A150" s="147" t="s">
        <v>16</v>
      </c>
      <c r="B150" s="148"/>
      <c r="C150" s="148"/>
      <c r="D150" s="148"/>
      <c r="E150" s="148"/>
      <c r="F150" s="148"/>
      <c r="G150" s="23">
        <v>7996</v>
      </c>
      <c r="H150" s="21"/>
      <c r="I150" s="21"/>
      <c r="J150" s="21"/>
      <c r="K150" s="21"/>
    </row>
    <row r="151" spans="1:11" x14ac:dyDescent="0.25">
      <c r="A151" s="147" t="s">
        <v>0</v>
      </c>
      <c r="B151" s="148"/>
      <c r="C151" s="148"/>
      <c r="D151" s="148"/>
      <c r="E151" s="148"/>
      <c r="F151" s="148"/>
      <c r="G151" s="23">
        <v>234</v>
      </c>
      <c r="H151" s="21"/>
      <c r="I151" s="21"/>
      <c r="J151" s="21"/>
      <c r="K151" s="21"/>
    </row>
    <row r="152" spans="1:11" x14ac:dyDescent="0.25">
      <c r="A152" s="147" t="s">
        <v>17</v>
      </c>
      <c r="B152" s="148"/>
      <c r="C152" s="148"/>
      <c r="D152" s="148"/>
      <c r="E152" s="148"/>
      <c r="F152" s="148"/>
      <c r="G152" s="23">
        <v>7157</v>
      </c>
      <c r="H152" s="21"/>
      <c r="I152" s="21"/>
      <c r="J152" s="21"/>
      <c r="K152" s="21"/>
    </row>
    <row r="153" spans="1:11" x14ac:dyDescent="0.25">
      <c r="A153" s="147" t="s">
        <v>18</v>
      </c>
      <c r="B153" s="148"/>
      <c r="C153" s="148"/>
      <c r="D153" s="148"/>
      <c r="E153" s="148"/>
      <c r="F153" s="148"/>
      <c r="G153" s="23">
        <v>5052</v>
      </c>
      <c r="H153" s="21"/>
      <c r="I153" s="21"/>
      <c r="J153" s="21"/>
      <c r="K153" s="21"/>
    </row>
    <row r="154" spans="1:11" x14ac:dyDescent="0.25">
      <c r="A154" s="149" t="s">
        <v>19</v>
      </c>
      <c r="B154" s="148"/>
      <c r="C154" s="148"/>
      <c r="D154" s="148"/>
      <c r="E154" s="148"/>
      <c r="F154" s="148"/>
      <c r="G154" s="22">
        <v>54827</v>
      </c>
      <c r="H154" s="21"/>
      <c r="I154" s="21"/>
      <c r="J154" s="21"/>
      <c r="K154" s="20">
        <v>499.49</v>
      </c>
    </row>
    <row r="155" spans="1:11" x14ac:dyDescent="0.25">
      <c r="A155" s="99"/>
      <c r="B155" s="19"/>
      <c r="F155" s="16"/>
      <c r="G155" s="18"/>
      <c r="H155" s="16"/>
      <c r="I155" s="16"/>
      <c r="J155" s="16"/>
      <c r="K155" s="16"/>
    </row>
    <row r="156" spans="1:11" x14ac:dyDescent="0.25">
      <c r="A156" s="99"/>
      <c r="B156" s="19"/>
      <c r="F156" s="16"/>
      <c r="G156" s="18"/>
      <c r="H156" s="16"/>
      <c r="I156" s="16"/>
      <c r="J156" s="16"/>
      <c r="K156" s="16"/>
    </row>
  </sheetData>
  <mergeCells count="121">
    <mergeCell ref="J26:K27"/>
    <mergeCell ref="H27:H28"/>
    <mergeCell ref="G27:G28"/>
    <mergeCell ref="A26:A28"/>
    <mergeCell ref="C26:C28"/>
    <mergeCell ref="B26:B28"/>
    <mergeCell ref="D26:D28"/>
    <mergeCell ref="E26:F26"/>
    <mergeCell ref="G26:I26"/>
    <mergeCell ref="A30:K30"/>
    <mergeCell ref="A31:K31"/>
    <mergeCell ref="A32:K32"/>
    <mergeCell ref="A33:K33"/>
    <mergeCell ref="A34:K34"/>
    <mergeCell ref="A35:K35"/>
    <mergeCell ref="A36:K36"/>
    <mergeCell ref="A37:K37"/>
    <mergeCell ref="A50:F50"/>
    <mergeCell ref="A51:F51"/>
    <mergeCell ref="A52:F52"/>
    <mergeCell ref="A53:F53"/>
    <mergeCell ref="A54:F54"/>
    <mergeCell ref="A55:F55"/>
    <mergeCell ref="A56:F56"/>
    <mergeCell ref="A57:F57"/>
    <mergeCell ref="A58:F58"/>
    <mergeCell ref="A59:F59"/>
    <mergeCell ref="A60:F60"/>
    <mergeCell ref="A61:F61"/>
    <mergeCell ref="A62:F62"/>
    <mergeCell ref="A63:F63"/>
    <mergeCell ref="A64:F64"/>
    <mergeCell ref="A65:K65"/>
    <mergeCell ref="A66:K66"/>
    <mergeCell ref="A74:F74"/>
    <mergeCell ref="A75:F75"/>
    <mergeCell ref="A76:F76"/>
    <mergeCell ref="A77:F77"/>
    <mergeCell ref="A78:F78"/>
    <mergeCell ref="A79:F79"/>
    <mergeCell ref="A80:F80"/>
    <mergeCell ref="A81:K81"/>
    <mergeCell ref="A83:F83"/>
    <mergeCell ref="A84:F84"/>
    <mergeCell ref="A85:F85"/>
    <mergeCell ref="A86:F86"/>
    <mergeCell ref="A87:F87"/>
    <mergeCell ref="A88:F88"/>
    <mergeCell ref="A89:F89"/>
    <mergeCell ref="A90:F90"/>
    <mergeCell ref="A91:F91"/>
    <mergeCell ref="A92:F92"/>
    <mergeCell ref="A93:F93"/>
    <mergeCell ref="A94:F94"/>
    <mergeCell ref="A95:K95"/>
    <mergeCell ref="A96:F96"/>
    <mergeCell ref="A97:F97"/>
    <mergeCell ref="A98:F98"/>
    <mergeCell ref="A99:F99"/>
    <mergeCell ref="A100:F100"/>
    <mergeCell ref="A101:F101"/>
    <mergeCell ref="A102:F102"/>
    <mergeCell ref="A103:F103"/>
    <mergeCell ref="A104:F104"/>
    <mergeCell ref="A105:F105"/>
    <mergeCell ref="A106:F106"/>
    <mergeCell ref="A107:F107"/>
    <mergeCell ref="A108:F108"/>
    <mergeCell ref="A109:F109"/>
    <mergeCell ref="A118:F118"/>
    <mergeCell ref="A119:F119"/>
    <mergeCell ref="A120:F120"/>
    <mergeCell ref="A121:F121"/>
    <mergeCell ref="A110:F110"/>
    <mergeCell ref="A111:F111"/>
    <mergeCell ref="A112:F112"/>
    <mergeCell ref="A113:F113"/>
    <mergeCell ref="A114:F114"/>
    <mergeCell ref="A115:F115"/>
    <mergeCell ref="A134:F134"/>
    <mergeCell ref="A135:F135"/>
    <mergeCell ref="A116:F116"/>
    <mergeCell ref="A117:F117"/>
    <mergeCell ref="A136:F136"/>
    <mergeCell ref="A137:F137"/>
    <mergeCell ref="A138:F138"/>
    <mergeCell ref="A139:F139"/>
    <mergeCell ref="A148:F148"/>
    <mergeCell ref="A149:F149"/>
    <mergeCell ref="A150:F150"/>
    <mergeCell ref="A151:F151"/>
    <mergeCell ref="A140:F140"/>
    <mergeCell ref="A141:F141"/>
    <mergeCell ref="A142:F142"/>
    <mergeCell ref="A143:F143"/>
    <mergeCell ref="A144:F144"/>
    <mergeCell ref="A145:F145"/>
    <mergeCell ref="A152:F152"/>
    <mergeCell ref="A153:F153"/>
    <mergeCell ref="A154:F154"/>
    <mergeCell ref="D16:E16"/>
    <mergeCell ref="D20:E20"/>
    <mergeCell ref="D19:E19"/>
    <mergeCell ref="D18:E18"/>
    <mergeCell ref="D17:E17"/>
    <mergeCell ref="A146:F146"/>
    <mergeCell ref="A147:F147"/>
    <mergeCell ref="A122:F122"/>
    <mergeCell ref="A123:F123"/>
    <mergeCell ref="A124:F124"/>
    <mergeCell ref="A125:F125"/>
    <mergeCell ref="A126:F126"/>
    <mergeCell ref="A127:F127"/>
    <mergeCell ref="A128:F128"/>
    <mergeCell ref="A129:F129"/>
    <mergeCell ref="A130:F130"/>
    <mergeCell ref="A131:F131"/>
    <mergeCell ref="A132:F132"/>
    <mergeCell ref="A133:F133"/>
    <mergeCell ref="D21:E21"/>
    <mergeCell ref="D22:E22"/>
  </mergeCells>
  <pageMargins left="0.23622047244094491" right="0.19685039370078741" top="0.51181102362204722" bottom="0.62992125984251968" header="0.31496062992125984" footer="0.23622047244094491"/>
  <pageSetup paperSize="9" fitToHeight="10000" orientation="landscape" r:id="rId1"/>
  <headerFooter alignWithMargins="0">
    <oddFooter>&amp;L0503.017.0377- СМ.ЛС
313-2095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P204"/>
  <sheetViews>
    <sheetView showGridLines="0" zoomScaleSheetLayoutView="75" workbookViewId="0">
      <selection activeCell="J200" sqref="I200:J200"/>
    </sheetView>
  </sheetViews>
  <sheetFormatPr defaultColWidth="9.109375" defaultRowHeight="13.2" outlineLevelRow="2" x14ac:dyDescent="0.25"/>
  <cols>
    <col min="1" max="1" width="4.6640625" style="9" customWidth="1"/>
    <col min="2" max="2" width="20.33203125" style="17" customWidth="1"/>
    <col min="3" max="3" width="37.109375" style="7" customWidth="1"/>
    <col min="4" max="4" width="17.109375" style="99" customWidth="1"/>
    <col min="5" max="5" width="11.6640625" style="16" customWidth="1"/>
    <col min="6" max="6" width="10.5546875" style="3" customWidth="1"/>
    <col min="7" max="7" width="10.5546875" style="14" customWidth="1"/>
    <col min="8" max="8" width="11" style="3" customWidth="1"/>
    <col min="9" max="9" width="10.6640625" style="3" customWidth="1"/>
    <col min="10" max="10" width="8.33203125" style="3" customWidth="1"/>
    <col min="11" max="11" width="8.109375" style="3" customWidth="1"/>
    <col min="12" max="14" width="7.109375" style="3" customWidth="1"/>
    <col min="15" max="16" width="6.33203125" style="3" customWidth="1"/>
    <col min="17" max="16384" width="9.109375" style="4"/>
  </cols>
  <sheetData>
    <row r="1" spans="1:16" outlineLevel="2" x14ac:dyDescent="0.25">
      <c r="A1" s="2" t="s">
        <v>6</v>
      </c>
      <c r="B1" s="1"/>
      <c r="I1" s="2" t="s">
        <v>7</v>
      </c>
    </row>
    <row r="2" spans="1:16" outlineLevel="1" x14ac:dyDescent="0.25">
      <c r="A2" s="5"/>
      <c r="B2" s="1"/>
      <c r="I2" s="5"/>
    </row>
    <row r="3" spans="1:16" outlineLevel="1" x14ac:dyDescent="0.25">
      <c r="A3" s="5"/>
      <c r="B3" s="1"/>
      <c r="I3" s="5"/>
    </row>
    <row r="4" spans="1:16" outlineLevel="1" x14ac:dyDescent="0.25">
      <c r="A4" s="5" t="s">
        <v>54</v>
      </c>
      <c r="B4" s="1"/>
      <c r="I4" s="5" t="s">
        <v>53</v>
      </c>
    </row>
    <row r="5" spans="1:16" outlineLevel="1" x14ac:dyDescent="0.25">
      <c r="A5" s="60" t="s">
        <v>110</v>
      </c>
      <c r="B5" s="1"/>
      <c r="I5" s="60" t="s">
        <v>109</v>
      </c>
    </row>
    <row r="6" spans="1:16" ht="14.25" customHeight="1" x14ac:dyDescent="0.25">
      <c r="A6" s="99"/>
      <c r="B6" s="158" t="s">
        <v>419</v>
      </c>
      <c r="C6" s="158"/>
      <c r="D6" s="158"/>
      <c r="E6" s="158"/>
      <c r="F6" s="158"/>
      <c r="G6" s="158"/>
      <c r="H6" s="158"/>
      <c r="N6" s="4"/>
      <c r="O6" s="4"/>
      <c r="P6" s="4"/>
    </row>
    <row r="7" spans="1:16" x14ac:dyDescent="0.25">
      <c r="A7" s="99"/>
      <c r="B7" s="57"/>
      <c r="C7" s="42"/>
      <c r="D7" s="12" t="s">
        <v>2</v>
      </c>
      <c r="E7" s="56"/>
      <c r="F7" s="55"/>
      <c r="G7" s="54"/>
      <c r="N7" s="4"/>
      <c r="O7" s="4"/>
      <c r="P7" s="4"/>
    </row>
    <row r="8" spans="1:16" x14ac:dyDescent="0.25">
      <c r="A8" s="99"/>
      <c r="B8" s="49"/>
      <c r="C8" s="3"/>
      <c r="D8" s="3"/>
      <c r="E8" s="3"/>
      <c r="O8" s="4"/>
      <c r="P8" s="4"/>
    </row>
    <row r="9" spans="1:16" ht="12.75" customHeight="1" x14ac:dyDescent="0.25">
      <c r="A9" s="99"/>
      <c r="B9" s="49"/>
      <c r="C9" s="159" t="s">
        <v>418</v>
      </c>
      <c r="D9" s="159"/>
      <c r="E9" s="159"/>
      <c r="F9" s="159"/>
      <c r="G9" s="159"/>
      <c r="O9" s="4"/>
      <c r="P9" s="4"/>
    </row>
    <row r="10" spans="1:16" x14ac:dyDescent="0.25">
      <c r="A10" s="99"/>
      <c r="B10" s="49"/>
      <c r="C10" s="3"/>
      <c r="D10" s="11" t="s">
        <v>38</v>
      </c>
      <c r="F10" s="8"/>
      <c r="G10" s="50"/>
      <c r="O10" s="4"/>
      <c r="P10" s="4"/>
    </row>
    <row r="11" spans="1:16" x14ac:dyDescent="0.25">
      <c r="A11" s="99"/>
      <c r="B11" s="49"/>
      <c r="C11" s="3"/>
      <c r="D11" s="3"/>
      <c r="E11" s="3"/>
      <c r="O11" s="4"/>
      <c r="P11" s="4"/>
    </row>
    <row r="12" spans="1:16" ht="13.8" x14ac:dyDescent="0.25">
      <c r="A12" s="48" t="s">
        <v>3</v>
      </c>
      <c r="B12" s="35" t="s">
        <v>417</v>
      </c>
      <c r="C12" s="13"/>
      <c r="D12" s="36"/>
      <c r="E12" s="47"/>
      <c r="F12" s="13"/>
      <c r="G12" s="46"/>
      <c r="N12" s="4"/>
      <c r="O12" s="4"/>
      <c r="P12" s="4"/>
    </row>
    <row r="13" spans="1:16" x14ac:dyDescent="0.25">
      <c r="A13" s="99"/>
      <c r="B13" s="45"/>
      <c r="C13" s="42"/>
      <c r="D13" s="12" t="s">
        <v>36</v>
      </c>
      <c r="F13" s="44"/>
      <c r="G13" s="43"/>
      <c r="H13" s="42"/>
      <c r="I13" s="38"/>
      <c r="O13" s="4"/>
      <c r="P13" s="4"/>
    </row>
    <row r="14" spans="1:16" x14ac:dyDescent="0.25">
      <c r="A14" s="41"/>
      <c r="B14" s="40"/>
      <c r="C14" s="3"/>
      <c r="D14" s="3"/>
      <c r="E14" s="3"/>
      <c r="N14" s="4"/>
      <c r="O14" s="4"/>
      <c r="P14" s="4"/>
    </row>
    <row r="15" spans="1:16" ht="13.8" x14ac:dyDescent="0.25">
      <c r="B15" s="35" t="s">
        <v>416</v>
      </c>
      <c r="C15" s="39"/>
      <c r="D15" s="38"/>
      <c r="E15" s="38"/>
      <c r="F15" s="37"/>
      <c r="G15" s="32"/>
      <c r="H15" s="31"/>
      <c r="O15" s="13"/>
      <c r="P15" s="4"/>
    </row>
    <row r="16" spans="1:16" s="30" customFormat="1" ht="13.8" x14ac:dyDescent="0.25">
      <c r="A16" s="36"/>
      <c r="B16" s="35" t="s">
        <v>22</v>
      </c>
      <c r="C16" s="34"/>
      <c r="D16" s="150" t="s">
        <v>415</v>
      </c>
      <c r="E16" s="151"/>
      <c r="F16" s="33" t="s">
        <v>34</v>
      </c>
      <c r="G16" s="32"/>
      <c r="H16" s="31"/>
      <c r="I16" s="13"/>
      <c r="J16" s="13"/>
      <c r="K16" s="13"/>
      <c r="L16" s="13"/>
      <c r="M16" s="13"/>
      <c r="N16" s="13"/>
    </row>
    <row r="17" spans="1:16" s="30" customFormat="1" ht="13.8" outlineLevel="1" x14ac:dyDescent="0.25">
      <c r="A17" s="36"/>
      <c r="B17" s="35" t="s">
        <v>23</v>
      </c>
      <c r="C17" s="34"/>
      <c r="D17" s="150" t="s">
        <v>414</v>
      </c>
      <c r="E17" s="151"/>
      <c r="F17" s="33" t="s">
        <v>34</v>
      </c>
      <c r="G17" s="32"/>
      <c r="H17" s="31"/>
      <c r="I17" s="13"/>
      <c r="J17" s="13"/>
      <c r="K17" s="13"/>
      <c r="L17" s="13"/>
      <c r="M17" s="13"/>
      <c r="N17" s="13"/>
    </row>
    <row r="18" spans="1:16" s="30" customFormat="1" ht="13.8" outlineLevel="1" x14ac:dyDescent="0.25">
      <c r="A18" s="36"/>
      <c r="B18" s="35" t="s">
        <v>1</v>
      </c>
      <c r="C18" s="34"/>
      <c r="D18" s="150" t="s">
        <v>413</v>
      </c>
      <c r="E18" s="151"/>
      <c r="F18" s="33" t="s">
        <v>34</v>
      </c>
      <c r="G18" s="32"/>
      <c r="H18" s="31"/>
      <c r="I18" s="13"/>
      <c r="J18" s="13"/>
      <c r="K18" s="13"/>
      <c r="L18" s="13"/>
      <c r="M18" s="13"/>
      <c r="N18" s="13"/>
    </row>
    <row r="19" spans="1:16" s="30" customFormat="1" ht="13.8" x14ac:dyDescent="0.25">
      <c r="A19" s="36"/>
      <c r="B19" s="35" t="s">
        <v>35</v>
      </c>
      <c r="C19" s="34"/>
      <c r="D19" s="150" t="s">
        <v>412</v>
      </c>
      <c r="E19" s="151"/>
      <c r="F19" s="33" t="s">
        <v>34</v>
      </c>
      <c r="G19" s="32"/>
      <c r="H19" s="31"/>
      <c r="I19" s="13"/>
      <c r="J19" s="13"/>
      <c r="K19" s="13"/>
      <c r="L19" s="13"/>
      <c r="M19" s="13"/>
      <c r="N19" s="13"/>
    </row>
    <row r="20" spans="1:16" s="30" customFormat="1" ht="13.8" outlineLevel="1" x14ac:dyDescent="0.25">
      <c r="A20" s="36"/>
      <c r="B20" s="35" t="s">
        <v>20</v>
      </c>
      <c r="C20" s="34"/>
      <c r="D20" s="150" t="s">
        <v>411</v>
      </c>
      <c r="E20" s="151"/>
      <c r="F20" s="33" t="s">
        <v>21</v>
      </c>
      <c r="G20" s="32"/>
      <c r="H20" s="31"/>
      <c r="I20" s="13"/>
      <c r="J20" s="13"/>
      <c r="K20" s="13"/>
      <c r="L20" s="13"/>
      <c r="M20" s="13"/>
      <c r="N20" s="13"/>
    </row>
    <row r="21" spans="1:16" s="30" customFormat="1" ht="13.8" outlineLevel="2" x14ac:dyDescent="0.25">
      <c r="A21" s="36"/>
      <c r="B21" s="35" t="s">
        <v>52</v>
      </c>
      <c r="C21" s="34"/>
      <c r="D21" s="150" t="s">
        <v>410</v>
      </c>
      <c r="E21" s="151"/>
      <c r="F21" s="33" t="s">
        <v>21</v>
      </c>
      <c r="G21" s="32"/>
      <c r="H21" s="31"/>
      <c r="I21" s="13"/>
      <c r="J21" s="13"/>
      <c r="K21" s="13"/>
      <c r="L21" s="13"/>
      <c r="M21" s="13"/>
      <c r="N21" s="13"/>
    </row>
    <row r="22" spans="1:16" ht="13.8" x14ac:dyDescent="0.25">
      <c r="B22" s="100" t="s">
        <v>409</v>
      </c>
      <c r="D22" s="3"/>
      <c r="E22" s="3"/>
      <c r="O22" s="4"/>
      <c r="P22" s="4"/>
    </row>
    <row r="23" spans="1:16" x14ac:dyDescent="0.25">
      <c r="B23" s="29"/>
      <c r="C23" s="99"/>
      <c r="D23" s="8"/>
      <c r="E23" s="3"/>
      <c r="P23" s="4"/>
    </row>
    <row r="24" spans="1:16" x14ac:dyDescent="0.25">
      <c r="B24" s="1"/>
      <c r="E24" s="3"/>
    </row>
    <row r="25" spans="1:16" s="27" customFormat="1" ht="48" customHeight="1" x14ac:dyDescent="0.2">
      <c r="A25" s="155" t="s">
        <v>4</v>
      </c>
      <c r="B25" s="157" t="s">
        <v>51</v>
      </c>
      <c r="C25" s="155" t="s">
        <v>50</v>
      </c>
      <c r="D25" s="155" t="s">
        <v>49</v>
      </c>
      <c r="E25" s="155" t="s">
        <v>33</v>
      </c>
      <c r="F25" s="155"/>
      <c r="G25" s="155" t="s">
        <v>32</v>
      </c>
      <c r="H25" s="155"/>
      <c r="I25" s="155"/>
      <c r="J25" s="155" t="s">
        <v>48</v>
      </c>
      <c r="K25" s="155"/>
      <c r="L25" s="28"/>
      <c r="M25" s="28"/>
      <c r="N25" s="28"/>
      <c r="O25" s="28"/>
      <c r="P25" s="28"/>
    </row>
    <row r="26" spans="1:16" s="27" customFormat="1" ht="22.8" x14ac:dyDescent="0.2">
      <c r="A26" s="155"/>
      <c r="B26" s="157"/>
      <c r="C26" s="155"/>
      <c r="D26" s="155"/>
      <c r="E26" s="111" t="s">
        <v>44</v>
      </c>
      <c r="F26" s="111" t="s">
        <v>108</v>
      </c>
      <c r="G26" s="156" t="s">
        <v>5</v>
      </c>
      <c r="H26" s="155" t="s">
        <v>47</v>
      </c>
      <c r="I26" s="111" t="s">
        <v>107</v>
      </c>
      <c r="J26" s="155"/>
      <c r="K26" s="155"/>
      <c r="L26" s="28"/>
      <c r="M26" s="28"/>
      <c r="N26" s="28"/>
      <c r="O26" s="28"/>
      <c r="P26" s="28"/>
    </row>
    <row r="27" spans="1:16" s="27" customFormat="1" ht="34.200000000000003" x14ac:dyDescent="0.2">
      <c r="A27" s="155"/>
      <c r="B27" s="157"/>
      <c r="C27" s="155"/>
      <c r="D27" s="155"/>
      <c r="E27" s="111" t="s">
        <v>47</v>
      </c>
      <c r="F27" s="111" t="s">
        <v>46</v>
      </c>
      <c r="G27" s="156"/>
      <c r="H27" s="155"/>
      <c r="I27" s="111" t="s">
        <v>46</v>
      </c>
      <c r="J27" s="111" t="s">
        <v>45</v>
      </c>
      <c r="K27" s="111" t="s">
        <v>44</v>
      </c>
      <c r="L27" s="28"/>
      <c r="M27" s="28"/>
      <c r="N27" s="28"/>
      <c r="O27" s="28"/>
      <c r="P27" s="28"/>
    </row>
    <row r="28" spans="1:16" x14ac:dyDescent="0.25">
      <c r="A28" s="101">
        <v>1</v>
      </c>
      <c r="B28" s="102">
        <v>2</v>
      </c>
      <c r="C28" s="111">
        <v>3</v>
      </c>
      <c r="D28" s="111">
        <v>4</v>
      </c>
      <c r="E28" s="111">
        <v>5</v>
      </c>
      <c r="F28" s="101">
        <v>6</v>
      </c>
      <c r="G28" s="15">
        <v>7</v>
      </c>
      <c r="H28" s="101">
        <v>8</v>
      </c>
      <c r="I28" s="101">
        <v>9</v>
      </c>
      <c r="J28" s="101">
        <v>10</v>
      </c>
      <c r="K28" s="101">
        <v>11</v>
      </c>
      <c r="L28" s="4"/>
      <c r="M28" s="4"/>
      <c r="N28" s="4"/>
      <c r="O28" s="4"/>
      <c r="P28" s="4"/>
    </row>
    <row r="29" spans="1:16" ht="19.2" customHeight="1" x14ac:dyDescent="0.25">
      <c r="A29" s="154" t="s">
        <v>69</v>
      </c>
      <c r="B29" s="148"/>
      <c r="C29" s="148"/>
      <c r="D29" s="148"/>
      <c r="E29" s="148"/>
      <c r="F29" s="148"/>
      <c r="G29" s="148"/>
      <c r="H29" s="148"/>
      <c r="I29" s="148"/>
      <c r="J29" s="148"/>
      <c r="K29" s="148"/>
    </row>
    <row r="30" spans="1:16" ht="19.2" customHeight="1" x14ac:dyDescent="0.25">
      <c r="A30" s="147" t="s">
        <v>206</v>
      </c>
      <c r="B30" s="148"/>
      <c r="C30" s="148"/>
      <c r="D30" s="148"/>
      <c r="E30" s="148"/>
      <c r="F30" s="148"/>
      <c r="G30" s="148"/>
      <c r="H30" s="148"/>
      <c r="I30" s="148"/>
      <c r="J30" s="148"/>
      <c r="K30" s="148"/>
    </row>
    <row r="31" spans="1:16" ht="19.2" customHeight="1" x14ac:dyDescent="0.25">
      <c r="A31" s="147" t="s">
        <v>205</v>
      </c>
      <c r="B31" s="148"/>
      <c r="C31" s="148"/>
      <c r="D31" s="148"/>
      <c r="E31" s="148"/>
      <c r="F31" s="148"/>
      <c r="G31" s="148"/>
      <c r="H31" s="148"/>
      <c r="I31" s="148"/>
      <c r="J31" s="148"/>
      <c r="K31" s="148"/>
    </row>
    <row r="32" spans="1:16" ht="26.1" customHeight="1" x14ac:dyDescent="0.25">
      <c r="A32" s="147" t="s">
        <v>204</v>
      </c>
      <c r="B32" s="148"/>
      <c r="C32" s="148"/>
      <c r="D32" s="148"/>
      <c r="E32" s="148"/>
      <c r="F32" s="148"/>
      <c r="G32" s="148"/>
      <c r="H32" s="148"/>
      <c r="I32" s="148"/>
      <c r="J32" s="148"/>
      <c r="K32" s="148"/>
    </row>
    <row r="33" spans="1:11" ht="26.1" customHeight="1" x14ac:dyDescent="0.25">
      <c r="A33" s="147" t="s">
        <v>203</v>
      </c>
      <c r="B33" s="148"/>
      <c r="C33" s="148"/>
      <c r="D33" s="148"/>
      <c r="E33" s="148"/>
      <c r="F33" s="148"/>
      <c r="G33" s="148"/>
      <c r="H33" s="148"/>
      <c r="I33" s="148"/>
      <c r="J33" s="148"/>
      <c r="K33" s="148"/>
    </row>
    <row r="34" spans="1:11" ht="19.2" customHeight="1" x14ac:dyDescent="0.25">
      <c r="A34" s="147" t="s">
        <v>408</v>
      </c>
      <c r="B34" s="148"/>
      <c r="C34" s="148"/>
      <c r="D34" s="148"/>
      <c r="E34" s="148"/>
      <c r="F34" s="148"/>
      <c r="G34" s="148"/>
      <c r="H34" s="148"/>
      <c r="I34" s="148"/>
      <c r="J34" s="148"/>
      <c r="K34" s="148"/>
    </row>
    <row r="35" spans="1:11" ht="19.2" customHeight="1" x14ac:dyDescent="0.25">
      <c r="A35" s="147" t="s">
        <v>80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</row>
    <row r="36" spans="1:11" ht="19.2" customHeight="1" x14ac:dyDescent="0.25">
      <c r="A36" s="147" t="s">
        <v>165</v>
      </c>
      <c r="B36" s="148"/>
      <c r="C36" s="148"/>
      <c r="D36" s="148"/>
      <c r="E36" s="148"/>
      <c r="F36" s="148"/>
      <c r="G36" s="148"/>
      <c r="H36" s="148"/>
      <c r="I36" s="148"/>
      <c r="J36" s="148"/>
      <c r="K36" s="148"/>
    </row>
    <row r="37" spans="1:11" ht="45.6" x14ac:dyDescent="0.25">
      <c r="A37" s="6">
        <v>1</v>
      </c>
      <c r="B37" s="26" t="s">
        <v>403</v>
      </c>
      <c r="C37" s="110" t="s">
        <v>407</v>
      </c>
      <c r="D37" s="6">
        <v>1</v>
      </c>
      <c r="E37" s="21">
        <v>934.92</v>
      </c>
      <c r="F37" s="21"/>
      <c r="G37" s="25">
        <v>935</v>
      </c>
      <c r="H37" s="21"/>
      <c r="I37" s="21"/>
      <c r="J37" s="21"/>
      <c r="K37" s="21"/>
    </row>
    <row r="38" spans="1:11" ht="22.8" x14ac:dyDescent="0.25">
      <c r="A38" s="6">
        <v>2</v>
      </c>
      <c r="B38" s="26" t="s">
        <v>406</v>
      </c>
      <c r="C38" s="110" t="s">
        <v>405</v>
      </c>
      <c r="D38" s="6">
        <v>1</v>
      </c>
      <c r="E38" s="21" t="s">
        <v>404</v>
      </c>
      <c r="F38" s="21">
        <v>0.37</v>
      </c>
      <c r="G38" s="25">
        <v>45</v>
      </c>
      <c r="H38" s="24">
        <v>37</v>
      </c>
      <c r="I38" s="21"/>
      <c r="J38" s="24">
        <v>2.4</v>
      </c>
      <c r="K38" s="24">
        <v>2.4</v>
      </c>
    </row>
    <row r="39" spans="1:11" ht="34.200000000000003" x14ac:dyDescent="0.25">
      <c r="A39" s="6">
        <v>3</v>
      </c>
      <c r="B39" s="26" t="s">
        <v>403</v>
      </c>
      <c r="C39" s="110" t="s">
        <v>402</v>
      </c>
      <c r="D39" s="6">
        <v>1</v>
      </c>
      <c r="E39" s="21">
        <v>329.58</v>
      </c>
      <c r="F39" s="21"/>
      <c r="G39" s="25">
        <v>330</v>
      </c>
      <c r="H39" s="21"/>
      <c r="I39" s="21"/>
      <c r="J39" s="21"/>
      <c r="K39" s="21"/>
    </row>
    <row r="40" spans="1:11" ht="22.8" x14ac:dyDescent="0.25">
      <c r="A40" s="6">
        <v>4</v>
      </c>
      <c r="B40" s="26" t="s">
        <v>401</v>
      </c>
      <c r="C40" s="110" t="s">
        <v>400</v>
      </c>
      <c r="D40" s="6">
        <v>1</v>
      </c>
      <c r="E40" s="21" t="s">
        <v>399</v>
      </c>
      <c r="F40" s="21"/>
      <c r="G40" s="25">
        <v>151</v>
      </c>
      <c r="H40" s="24">
        <v>113</v>
      </c>
      <c r="I40" s="21"/>
      <c r="J40" s="24">
        <v>8</v>
      </c>
      <c r="K40" s="24">
        <v>8</v>
      </c>
    </row>
    <row r="41" spans="1:11" ht="34.200000000000003" x14ac:dyDescent="0.25">
      <c r="A41" s="6">
        <v>5</v>
      </c>
      <c r="B41" s="26" t="s">
        <v>394</v>
      </c>
      <c r="C41" s="110" t="s">
        <v>398</v>
      </c>
      <c r="D41" s="6">
        <v>1</v>
      </c>
      <c r="E41" s="21">
        <v>874.39</v>
      </c>
      <c r="F41" s="21"/>
      <c r="G41" s="25">
        <v>874</v>
      </c>
      <c r="H41" s="21"/>
      <c r="I41" s="21"/>
      <c r="J41" s="21"/>
      <c r="K41" s="21"/>
    </row>
    <row r="42" spans="1:11" ht="45.6" x14ac:dyDescent="0.25">
      <c r="A42" s="6">
        <v>6</v>
      </c>
      <c r="B42" s="26" t="s">
        <v>397</v>
      </c>
      <c r="C42" s="110" t="s">
        <v>320</v>
      </c>
      <c r="D42" s="6">
        <v>1</v>
      </c>
      <c r="E42" s="21" t="s">
        <v>396</v>
      </c>
      <c r="F42" s="21">
        <v>0.46</v>
      </c>
      <c r="G42" s="25">
        <v>122</v>
      </c>
      <c r="H42" s="24">
        <v>106</v>
      </c>
      <c r="I42" s="21"/>
      <c r="J42" s="24">
        <v>7.2</v>
      </c>
      <c r="K42" s="24">
        <v>7.2</v>
      </c>
    </row>
    <row r="43" spans="1:11" ht="34.200000000000003" x14ac:dyDescent="0.25">
      <c r="A43" s="6">
        <v>7</v>
      </c>
      <c r="B43" s="26" t="s">
        <v>394</v>
      </c>
      <c r="C43" s="110" t="s">
        <v>395</v>
      </c>
      <c r="D43" s="6">
        <v>9</v>
      </c>
      <c r="E43" s="21">
        <v>94.61</v>
      </c>
      <c r="F43" s="21"/>
      <c r="G43" s="25">
        <v>851</v>
      </c>
      <c r="H43" s="21"/>
      <c r="I43" s="21"/>
      <c r="J43" s="21"/>
      <c r="K43" s="21"/>
    </row>
    <row r="44" spans="1:11" ht="34.200000000000003" x14ac:dyDescent="0.25">
      <c r="A44" s="6">
        <v>8</v>
      </c>
      <c r="B44" s="26" t="s">
        <v>394</v>
      </c>
      <c r="C44" s="110" t="s">
        <v>393</v>
      </c>
      <c r="D44" s="6">
        <v>4</v>
      </c>
      <c r="E44" s="21">
        <v>94.61</v>
      </c>
      <c r="F44" s="21"/>
      <c r="G44" s="25">
        <v>378</v>
      </c>
      <c r="H44" s="21"/>
      <c r="I44" s="21"/>
      <c r="J44" s="21"/>
      <c r="K44" s="21"/>
    </row>
    <row r="45" spans="1:11" ht="34.200000000000003" x14ac:dyDescent="0.25">
      <c r="A45" s="6">
        <v>9</v>
      </c>
      <c r="B45" s="26" t="s">
        <v>384</v>
      </c>
      <c r="C45" s="110" t="s">
        <v>383</v>
      </c>
      <c r="D45" s="10" t="s">
        <v>392</v>
      </c>
      <c r="E45" s="21" t="s">
        <v>382</v>
      </c>
      <c r="F45" s="21">
        <v>0.37</v>
      </c>
      <c r="G45" s="25">
        <v>572</v>
      </c>
      <c r="H45" s="24">
        <v>521</v>
      </c>
      <c r="I45" s="24">
        <v>2</v>
      </c>
      <c r="J45" s="24">
        <v>5.7</v>
      </c>
      <c r="K45" s="24">
        <v>34.200000000000003</v>
      </c>
    </row>
    <row r="46" spans="1:11" ht="45.6" x14ac:dyDescent="0.25">
      <c r="A46" s="6">
        <v>10</v>
      </c>
      <c r="B46" s="26" t="s">
        <v>40</v>
      </c>
      <c r="C46" s="110" t="s">
        <v>391</v>
      </c>
      <c r="D46" s="10" t="s">
        <v>390</v>
      </c>
      <c r="E46" s="21" t="s">
        <v>200</v>
      </c>
      <c r="F46" s="21">
        <v>0.54</v>
      </c>
      <c r="G46" s="25">
        <v>20456</v>
      </c>
      <c r="H46" s="24">
        <v>16720</v>
      </c>
      <c r="I46" s="24">
        <v>309</v>
      </c>
      <c r="J46" s="24">
        <v>1.68</v>
      </c>
      <c r="K46" s="24">
        <v>962.64</v>
      </c>
    </row>
    <row r="47" spans="1:11" ht="22.8" x14ac:dyDescent="0.25">
      <c r="A47" s="6">
        <v>11</v>
      </c>
      <c r="B47" s="26" t="s">
        <v>193</v>
      </c>
      <c r="C47" s="110" t="s">
        <v>389</v>
      </c>
      <c r="D47" s="6">
        <v>14</v>
      </c>
      <c r="E47" s="21" t="s">
        <v>191</v>
      </c>
      <c r="F47" s="21"/>
      <c r="G47" s="25">
        <v>202</v>
      </c>
      <c r="H47" s="24">
        <v>187</v>
      </c>
      <c r="I47" s="21"/>
      <c r="J47" s="24">
        <v>1</v>
      </c>
      <c r="K47" s="24">
        <v>14</v>
      </c>
    </row>
    <row r="48" spans="1:11" ht="34.200000000000003" x14ac:dyDescent="0.25">
      <c r="A48" s="6">
        <v>12</v>
      </c>
      <c r="B48" s="26" t="s">
        <v>331</v>
      </c>
      <c r="C48" s="110" t="s">
        <v>388</v>
      </c>
      <c r="D48" s="6">
        <v>10</v>
      </c>
      <c r="E48" s="21">
        <v>335.63</v>
      </c>
      <c r="F48" s="21"/>
      <c r="G48" s="25">
        <v>3356</v>
      </c>
      <c r="H48" s="21"/>
      <c r="I48" s="21"/>
      <c r="J48" s="21"/>
      <c r="K48" s="21"/>
    </row>
    <row r="49" spans="1:11" ht="35.4" x14ac:dyDescent="0.25">
      <c r="A49" s="6">
        <v>13</v>
      </c>
      <c r="B49" s="26" t="s">
        <v>162</v>
      </c>
      <c r="C49" s="110" t="s">
        <v>387</v>
      </c>
      <c r="D49" s="6">
        <v>10</v>
      </c>
      <c r="E49" s="21">
        <v>89.68</v>
      </c>
      <c r="F49" s="21"/>
      <c r="G49" s="25">
        <v>897</v>
      </c>
      <c r="H49" s="21"/>
      <c r="I49" s="21"/>
      <c r="J49" s="21"/>
      <c r="K49" s="21"/>
    </row>
    <row r="50" spans="1:11" ht="22.8" x14ac:dyDescent="0.25">
      <c r="A50" s="6">
        <v>14</v>
      </c>
      <c r="B50" s="26" t="s">
        <v>315</v>
      </c>
      <c r="C50" s="110" t="s">
        <v>314</v>
      </c>
      <c r="D50" s="6">
        <v>10</v>
      </c>
      <c r="E50" s="21" t="s">
        <v>386</v>
      </c>
      <c r="F50" s="21">
        <v>0.37</v>
      </c>
      <c r="G50" s="25">
        <v>622</v>
      </c>
      <c r="H50" s="24">
        <v>540</v>
      </c>
      <c r="I50" s="24">
        <v>4</v>
      </c>
      <c r="J50" s="24">
        <v>3.6</v>
      </c>
      <c r="K50" s="24">
        <v>36</v>
      </c>
    </row>
    <row r="51" spans="1:11" ht="34.200000000000003" x14ac:dyDescent="0.25">
      <c r="A51" s="6">
        <v>15</v>
      </c>
      <c r="B51" s="26" t="s">
        <v>350</v>
      </c>
      <c r="C51" s="110" t="s">
        <v>385</v>
      </c>
      <c r="D51" s="6">
        <v>32</v>
      </c>
      <c r="E51" s="21">
        <v>58.42</v>
      </c>
      <c r="F51" s="21"/>
      <c r="G51" s="25">
        <v>1869</v>
      </c>
      <c r="H51" s="21"/>
      <c r="I51" s="21"/>
      <c r="J51" s="21"/>
      <c r="K51" s="21"/>
    </row>
    <row r="52" spans="1:11" ht="34.200000000000003" x14ac:dyDescent="0.25">
      <c r="A52" s="6">
        <v>16</v>
      </c>
      <c r="B52" s="26" t="s">
        <v>384</v>
      </c>
      <c r="C52" s="110" t="s">
        <v>383</v>
      </c>
      <c r="D52" s="6">
        <v>32</v>
      </c>
      <c r="E52" s="21" t="s">
        <v>382</v>
      </c>
      <c r="F52" s="21">
        <v>0.37</v>
      </c>
      <c r="G52" s="25">
        <v>3052</v>
      </c>
      <c r="H52" s="24">
        <v>2777</v>
      </c>
      <c r="I52" s="24">
        <v>12</v>
      </c>
      <c r="J52" s="24">
        <v>5.7</v>
      </c>
      <c r="K52" s="24">
        <v>182.4</v>
      </c>
    </row>
    <row r="53" spans="1:11" ht="47.4" x14ac:dyDescent="0.25">
      <c r="A53" s="6">
        <v>17</v>
      </c>
      <c r="B53" s="26" t="s">
        <v>190</v>
      </c>
      <c r="C53" s="110" t="s">
        <v>189</v>
      </c>
      <c r="D53" s="6">
        <v>32</v>
      </c>
      <c r="E53" s="21">
        <v>25.45</v>
      </c>
      <c r="F53" s="21"/>
      <c r="G53" s="25">
        <v>814</v>
      </c>
      <c r="H53" s="21"/>
      <c r="I53" s="21"/>
      <c r="J53" s="21"/>
      <c r="K53" s="21"/>
    </row>
    <row r="54" spans="1:11" ht="34.200000000000003" x14ac:dyDescent="0.25">
      <c r="A54" s="6">
        <v>18</v>
      </c>
      <c r="B54" s="26" t="s">
        <v>78</v>
      </c>
      <c r="C54" s="110" t="s">
        <v>188</v>
      </c>
      <c r="D54" s="6">
        <v>32</v>
      </c>
      <c r="E54" s="21" t="s">
        <v>187</v>
      </c>
      <c r="F54" s="21">
        <v>0.37</v>
      </c>
      <c r="G54" s="25">
        <v>4201</v>
      </c>
      <c r="H54" s="24">
        <v>3897</v>
      </c>
      <c r="I54" s="24">
        <v>12</v>
      </c>
      <c r="J54" s="24">
        <v>8</v>
      </c>
      <c r="K54" s="24">
        <v>256</v>
      </c>
    </row>
    <row r="55" spans="1:11" ht="22.8" x14ac:dyDescent="0.25">
      <c r="A55" s="6">
        <v>19</v>
      </c>
      <c r="B55" s="26" t="s">
        <v>360</v>
      </c>
      <c r="C55" s="110" t="s">
        <v>312</v>
      </c>
      <c r="D55" s="6">
        <v>216</v>
      </c>
      <c r="E55" s="21" t="s">
        <v>358</v>
      </c>
      <c r="F55" s="21"/>
      <c r="G55" s="25">
        <v>1646</v>
      </c>
      <c r="H55" s="24">
        <v>1551</v>
      </c>
      <c r="I55" s="21"/>
      <c r="J55" s="24">
        <v>0.5</v>
      </c>
      <c r="K55" s="24">
        <v>108</v>
      </c>
    </row>
    <row r="56" spans="1:11" ht="34.200000000000003" x14ac:dyDescent="0.25">
      <c r="A56" s="6">
        <v>20</v>
      </c>
      <c r="B56" s="26" t="s">
        <v>186</v>
      </c>
      <c r="C56" s="110" t="s">
        <v>185</v>
      </c>
      <c r="D56" s="10" t="s">
        <v>381</v>
      </c>
      <c r="E56" s="21" t="s">
        <v>183</v>
      </c>
      <c r="F56" s="21" t="s">
        <v>182</v>
      </c>
      <c r="G56" s="25">
        <v>30001</v>
      </c>
      <c r="H56" s="24">
        <v>6504</v>
      </c>
      <c r="I56" s="21" t="s">
        <v>380</v>
      </c>
      <c r="J56" s="24">
        <v>12.4</v>
      </c>
      <c r="K56" s="24">
        <v>460.04</v>
      </c>
    </row>
    <row r="57" spans="1:11" ht="45.6" x14ac:dyDescent="0.25">
      <c r="A57" s="6">
        <v>21</v>
      </c>
      <c r="B57" s="26" t="s">
        <v>379</v>
      </c>
      <c r="C57" s="110" t="s">
        <v>378</v>
      </c>
      <c r="D57" s="10" t="s">
        <v>224</v>
      </c>
      <c r="E57" s="21" t="s">
        <v>377</v>
      </c>
      <c r="F57" s="21" t="s">
        <v>376</v>
      </c>
      <c r="G57" s="25">
        <v>390</v>
      </c>
      <c r="H57" s="24">
        <v>93</v>
      </c>
      <c r="I57" s="21" t="s">
        <v>375</v>
      </c>
      <c r="J57" s="24">
        <v>67.5</v>
      </c>
      <c r="K57" s="24">
        <v>6.75</v>
      </c>
    </row>
    <row r="58" spans="1:11" ht="34.200000000000003" x14ac:dyDescent="0.25">
      <c r="A58" s="6">
        <v>22</v>
      </c>
      <c r="B58" s="26" t="s">
        <v>374</v>
      </c>
      <c r="C58" s="110" t="s">
        <v>356</v>
      </c>
      <c r="D58" s="10" t="s">
        <v>373</v>
      </c>
      <c r="E58" s="21" t="s">
        <v>354</v>
      </c>
      <c r="F58" s="21" t="s">
        <v>353</v>
      </c>
      <c r="G58" s="25">
        <v>37413</v>
      </c>
      <c r="H58" s="24">
        <v>10396</v>
      </c>
      <c r="I58" s="21" t="s">
        <v>372</v>
      </c>
      <c r="J58" s="24">
        <v>37.6</v>
      </c>
      <c r="K58" s="24">
        <v>752</v>
      </c>
    </row>
    <row r="59" spans="1:11" ht="34.200000000000003" x14ac:dyDescent="0.25">
      <c r="A59" s="6">
        <v>23</v>
      </c>
      <c r="B59" s="26" t="s">
        <v>235</v>
      </c>
      <c r="C59" s="110" t="s">
        <v>371</v>
      </c>
      <c r="D59" s="10" t="s">
        <v>370</v>
      </c>
      <c r="E59" s="21" t="s">
        <v>232</v>
      </c>
      <c r="F59" s="21" t="s">
        <v>231</v>
      </c>
      <c r="G59" s="25">
        <v>24</v>
      </c>
      <c r="H59" s="24">
        <v>1</v>
      </c>
      <c r="I59" s="24">
        <v>1</v>
      </c>
      <c r="J59" s="24">
        <v>62.2</v>
      </c>
      <c r="K59" s="24">
        <v>0.08</v>
      </c>
    </row>
    <row r="60" spans="1:11" ht="19.2" customHeight="1" x14ac:dyDescent="0.25">
      <c r="A60" s="147" t="s">
        <v>333</v>
      </c>
      <c r="B60" s="148"/>
      <c r="C60" s="148"/>
      <c r="D60" s="148"/>
      <c r="E60" s="148"/>
      <c r="F60" s="148"/>
      <c r="G60" s="148"/>
      <c r="H60" s="148"/>
      <c r="I60" s="148"/>
      <c r="J60" s="148"/>
      <c r="K60" s="148"/>
    </row>
    <row r="61" spans="1:11" ht="68.400000000000006" x14ac:dyDescent="0.25">
      <c r="A61" s="6">
        <v>24</v>
      </c>
      <c r="B61" s="26" t="s">
        <v>369</v>
      </c>
      <c r="C61" s="110" t="s">
        <v>368</v>
      </c>
      <c r="D61" s="10" t="s">
        <v>367</v>
      </c>
      <c r="E61" s="21" t="s">
        <v>366</v>
      </c>
      <c r="F61" s="21" t="s">
        <v>365</v>
      </c>
      <c r="G61" s="25">
        <v>519</v>
      </c>
      <c r="H61" s="24">
        <v>271</v>
      </c>
      <c r="I61" s="21" t="s">
        <v>364</v>
      </c>
      <c r="J61" s="24">
        <v>1.1299999999999999</v>
      </c>
      <c r="K61" s="24">
        <v>19.21</v>
      </c>
    </row>
    <row r="62" spans="1:11" ht="22.8" x14ac:dyDescent="0.25">
      <c r="A62" s="6">
        <v>25</v>
      </c>
      <c r="B62" s="26" t="s">
        <v>193</v>
      </c>
      <c r="C62" s="110" t="s">
        <v>363</v>
      </c>
      <c r="D62" s="6">
        <v>185</v>
      </c>
      <c r="E62" s="21" t="s">
        <v>191</v>
      </c>
      <c r="F62" s="21"/>
      <c r="G62" s="25">
        <v>2671</v>
      </c>
      <c r="H62" s="24">
        <v>2466</v>
      </c>
      <c r="I62" s="21"/>
      <c r="J62" s="24">
        <v>1</v>
      </c>
      <c r="K62" s="24">
        <v>185</v>
      </c>
    </row>
    <row r="63" spans="1:11" ht="34.200000000000003" x14ac:dyDescent="0.25">
      <c r="A63" s="6">
        <v>26</v>
      </c>
      <c r="B63" s="26" t="s">
        <v>244</v>
      </c>
      <c r="C63" s="110" t="s">
        <v>185</v>
      </c>
      <c r="D63" s="10" t="s">
        <v>362</v>
      </c>
      <c r="E63" s="21" t="s">
        <v>183</v>
      </c>
      <c r="F63" s="21" t="s">
        <v>182</v>
      </c>
      <c r="G63" s="25">
        <v>12938</v>
      </c>
      <c r="H63" s="24">
        <v>2805</v>
      </c>
      <c r="I63" s="21" t="s">
        <v>361</v>
      </c>
      <c r="J63" s="24">
        <v>12.4</v>
      </c>
      <c r="K63" s="24">
        <v>198.4</v>
      </c>
    </row>
    <row r="64" spans="1:11" ht="22.8" x14ac:dyDescent="0.25">
      <c r="A64" s="6">
        <v>27</v>
      </c>
      <c r="B64" s="26" t="s">
        <v>360</v>
      </c>
      <c r="C64" s="110" t="s">
        <v>359</v>
      </c>
      <c r="D64" s="6">
        <v>189</v>
      </c>
      <c r="E64" s="21" t="s">
        <v>358</v>
      </c>
      <c r="F64" s="21"/>
      <c r="G64" s="25">
        <v>1440</v>
      </c>
      <c r="H64" s="24">
        <v>1357</v>
      </c>
      <c r="I64" s="21"/>
      <c r="J64" s="24">
        <v>0.5</v>
      </c>
      <c r="K64" s="24">
        <v>94.5</v>
      </c>
    </row>
    <row r="65" spans="1:11" ht="34.200000000000003" x14ac:dyDescent="0.25">
      <c r="A65" s="6">
        <v>28</v>
      </c>
      <c r="B65" s="26" t="s">
        <v>357</v>
      </c>
      <c r="C65" s="110" t="s">
        <v>356</v>
      </c>
      <c r="D65" s="10" t="s">
        <v>355</v>
      </c>
      <c r="E65" s="21" t="s">
        <v>354</v>
      </c>
      <c r="F65" s="21" t="s">
        <v>353</v>
      </c>
      <c r="G65" s="25">
        <v>26189</v>
      </c>
      <c r="H65" s="24">
        <v>7277</v>
      </c>
      <c r="I65" s="21" t="s">
        <v>352</v>
      </c>
      <c r="J65" s="24">
        <v>37.6</v>
      </c>
      <c r="K65" s="24">
        <v>526.4</v>
      </c>
    </row>
    <row r="66" spans="1:11" ht="20.399999999999999" x14ac:dyDescent="0.25">
      <c r="A66" s="147" t="s">
        <v>43</v>
      </c>
      <c r="B66" s="148"/>
      <c r="C66" s="148"/>
      <c r="D66" s="148"/>
      <c r="E66" s="148"/>
      <c r="F66" s="148"/>
      <c r="G66" s="23">
        <v>152958</v>
      </c>
      <c r="H66" s="21">
        <v>57619</v>
      </c>
      <c r="I66" s="21" t="s">
        <v>351</v>
      </c>
      <c r="J66" s="21"/>
      <c r="K66" s="21">
        <v>3853.22</v>
      </c>
    </row>
    <row r="67" spans="1:11" x14ac:dyDescent="0.25">
      <c r="A67" s="147" t="s">
        <v>9</v>
      </c>
      <c r="B67" s="148"/>
      <c r="C67" s="148"/>
      <c r="D67" s="148"/>
      <c r="E67" s="148"/>
      <c r="F67" s="148"/>
      <c r="G67" s="23">
        <v>60482</v>
      </c>
      <c r="H67" s="21"/>
      <c r="I67" s="21"/>
      <c r="J67" s="21"/>
      <c r="K67" s="21"/>
    </row>
    <row r="68" spans="1:11" x14ac:dyDescent="0.25">
      <c r="A68" s="147" t="s">
        <v>10</v>
      </c>
      <c r="B68" s="148"/>
      <c r="C68" s="148"/>
      <c r="D68" s="148"/>
      <c r="E68" s="148"/>
      <c r="F68" s="148"/>
      <c r="G68" s="23">
        <v>42887</v>
      </c>
      <c r="H68" s="21"/>
      <c r="I68" s="21"/>
      <c r="J68" s="21"/>
      <c r="K68" s="21"/>
    </row>
    <row r="69" spans="1:11" x14ac:dyDescent="0.25">
      <c r="A69" s="149" t="s">
        <v>68</v>
      </c>
      <c r="B69" s="148"/>
      <c r="C69" s="148"/>
      <c r="D69" s="148"/>
      <c r="E69" s="148"/>
      <c r="F69" s="148"/>
      <c r="G69" s="23"/>
      <c r="H69" s="21"/>
      <c r="I69" s="21"/>
      <c r="J69" s="21"/>
      <c r="K69" s="21"/>
    </row>
    <row r="70" spans="1:11" x14ac:dyDescent="0.25">
      <c r="A70" s="147" t="s">
        <v>30</v>
      </c>
      <c r="B70" s="148"/>
      <c r="C70" s="148"/>
      <c r="D70" s="148"/>
      <c r="E70" s="148"/>
      <c r="F70" s="148"/>
      <c r="G70" s="23">
        <v>246023</v>
      </c>
      <c r="H70" s="21"/>
      <c r="I70" s="21"/>
      <c r="J70" s="21"/>
      <c r="K70" s="21">
        <v>3853.22</v>
      </c>
    </row>
    <row r="71" spans="1:11" x14ac:dyDescent="0.25">
      <c r="A71" s="147" t="s">
        <v>29</v>
      </c>
      <c r="B71" s="148"/>
      <c r="C71" s="148"/>
      <c r="D71" s="148"/>
      <c r="E71" s="148"/>
      <c r="F71" s="148"/>
      <c r="G71" s="23">
        <v>10304</v>
      </c>
      <c r="H71" s="21"/>
      <c r="I71" s="21"/>
      <c r="J71" s="21"/>
      <c r="K71" s="21"/>
    </row>
    <row r="72" spans="1:11" x14ac:dyDescent="0.25">
      <c r="A72" s="147" t="s">
        <v>12</v>
      </c>
      <c r="B72" s="148"/>
      <c r="C72" s="148"/>
      <c r="D72" s="148"/>
      <c r="E72" s="148"/>
      <c r="F72" s="148"/>
      <c r="G72" s="23">
        <v>256327</v>
      </c>
      <c r="H72" s="21"/>
      <c r="I72" s="21"/>
      <c r="J72" s="21"/>
      <c r="K72" s="21">
        <v>3853.22</v>
      </c>
    </row>
    <row r="73" spans="1:11" x14ac:dyDescent="0.25">
      <c r="A73" s="147" t="s">
        <v>13</v>
      </c>
      <c r="B73" s="148"/>
      <c r="C73" s="148"/>
      <c r="D73" s="148"/>
      <c r="E73" s="148"/>
      <c r="F73" s="148"/>
      <c r="G73" s="23"/>
      <c r="H73" s="21"/>
      <c r="I73" s="21"/>
      <c r="J73" s="21"/>
      <c r="K73" s="21"/>
    </row>
    <row r="74" spans="1:11" x14ac:dyDescent="0.25">
      <c r="A74" s="147" t="s">
        <v>14</v>
      </c>
      <c r="B74" s="148"/>
      <c r="C74" s="148"/>
      <c r="D74" s="148"/>
      <c r="E74" s="148"/>
      <c r="F74" s="148"/>
      <c r="G74" s="23">
        <v>28172</v>
      </c>
      <c r="H74" s="21"/>
      <c r="I74" s="21"/>
      <c r="J74" s="21"/>
      <c r="K74" s="21"/>
    </row>
    <row r="75" spans="1:11" x14ac:dyDescent="0.25">
      <c r="A75" s="147" t="s">
        <v>15</v>
      </c>
      <c r="B75" s="148"/>
      <c r="C75" s="148"/>
      <c r="D75" s="148"/>
      <c r="E75" s="148"/>
      <c r="F75" s="148"/>
      <c r="G75" s="23">
        <v>56863</v>
      </c>
      <c r="H75" s="21"/>
      <c r="I75" s="21"/>
      <c r="J75" s="21"/>
      <c r="K75" s="21"/>
    </row>
    <row r="76" spans="1:11" x14ac:dyDescent="0.25">
      <c r="A76" s="147" t="s">
        <v>16</v>
      </c>
      <c r="B76" s="148"/>
      <c r="C76" s="148"/>
      <c r="D76" s="148"/>
      <c r="E76" s="148"/>
      <c r="F76" s="148"/>
      <c r="G76" s="23">
        <v>68095</v>
      </c>
      <c r="H76" s="21"/>
      <c r="I76" s="21"/>
      <c r="J76" s="21"/>
      <c r="K76" s="21"/>
    </row>
    <row r="77" spans="1:11" x14ac:dyDescent="0.25">
      <c r="A77" s="147" t="s">
        <v>0</v>
      </c>
      <c r="B77" s="148"/>
      <c r="C77" s="148"/>
      <c r="D77" s="148"/>
      <c r="E77" s="148"/>
      <c r="F77" s="148"/>
      <c r="G77" s="23">
        <v>10304</v>
      </c>
      <c r="H77" s="21"/>
      <c r="I77" s="21"/>
      <c r="J77" s="21"/>
      <c r="K77" s="21"/>
    </row>
    <row r="78" spans="1:11" x14ac:dyDescent="0.25">
      <c r="A78" s="147" t="s">
        <v>17</v>
      </c>
      <c r="B78" s="148"/>
      <c r="C78" s="148"/>
      <c r="D78" s="148"/>
      <c r="E78" s="148"/>
      <c r="F78" s="148"/>
      <c r="G78" s="23">
        <v>60482</v>
      </c>
      <c r="H78" s="21"/>
      <c r="I78" s="21"/>
      <c r="J78" s="21"/>
      <c r="K78" s="21"/>
    </row>
    <row r="79" spans="1:11" x14ac:dyDescent="0.25">
      <c r="A79" s="147" t="s">
        <v>18</v>
      </c>
      <c r="B79" s="148"/>
      <c r="C79" s="148"/>
      <c r="D79" s="148"/>
      <c r="E79" s="148"/>
      <c r="F79" s="148"/>
      <c r="G79" s="23">
        <v>42887</v>
      </c>
      <c r="H79" s="21"/>
      <c r="I79" s="21"/>
      <c r="J79" s="21"/>
      <c r="K79" s="21"/>
    </row>
    <row r="80" spans="1:11" x14ac:dyDescent="0.25">
      <c r="A80" s="149" t="s">
        <v>67</v>
      </c>
      <c r="B80" s="148"/>
      <c r="C80" s="148"/>
      <c r="D80" s="148"/>
      <c r="E80" s="148"/>
      <c r="F80" s="148"/>
      <c r="G80" s="22">
        <v>256327</v>
      </c>
      <c r="H80" s="21"/>
      <c r="I80" s="21"/>
      <c r="J80" s="21"/>
      <c r="K80" s="20">
        <v>3853.22</v>
      </c>
    </row>
    <row r="81" spans="1:11" ht="19.2" customHeight="1" x14ac:dyDescent="0.25">
      <c r="A81" s="154" t="s">
        <v>166</v>
      </c>
      <c r="B81" s="148"/>
      <c r="C81" s="148"/>
      <c r="D81" s="148"/>
      <c r="E81" s="148"/>
      <c r="F81" s="148"/>
      <c r="G81" s="148"/>
      <c r="H81" s="148"/>
      <c r="I81" s="148"/>
      <c r="J81" s="148"/>
      <c r="K81" s="148"/>
    </row>
    <row r="82" spans="1:11" ht="19.2" customHeight="1" x14ac:dyDescent="0.25">
      <c r="A82" s="147" t="s">
        <v>165</v>
      </c>
      <c r="B82" s="148"/>
      <c r="C82" s="148"/>
      <c r="D82" s="148"/>
      <c r="E82" s="148"/>
      <c r="F82" s="148"/>
      <c r="G82" s="148"/>
      <c r="H82" s="148"/>
      <c r="I82" s="148"/>
      <c r="J82" s="148"/>
      <c r="K82" s="148"/>
    </row>
    <row r="83" spans="1:11" ht="34.200000000000003" x14ac:dyDescent="0.25">
      <c r="A83" s="6">
        <v>29</v>
      </c>
      <c r="B83" s="26" t="s">
        <v>350</v>
      </c>
      <c r="C83" s="110" t="s">
        <v>349</v>
      </c>
      <c r="D83" s="6">
        <v>5</v>
      </c>
      <c r="E83" s="21">
        <v>48.26</v>
      </c>
      <c r="F83" s="21"/>
      <c r="G83" s="25">
        <v>241</v>
      </c>
      <c r="H83" s="21"/>
      <c r="I83" s="21"/>
      <c r="J83" s="21"/>
      <c r="K83" s="21"/>
    </row>
    <row r="84" spans="1:11" ht="35.4" x14ac:dyDescent="0.25">
      <c r="A84" s="6">
        <v>30</v>
      </c>
      <c r="B84" s="26" t="s">
        <v>348</v>
      </c>
      <c r="C84" s="110" t="s">
        <v>347</v>
      </c>
      <c r="D84" s="6">
        <v>14</v>
      </c>
      <c r="E84" s="21">
        <v>54.95</v>
      </c>
      <c r="F84" s="21"/>
      <c r="G84" s="25">
        <v>769</v>
      </c>
      <c r="H84" s="21"/>
      <c r="I84" s="21"/>
      <c r="J84" s="21"/>
      <c r="K84" s="21"/>
    </row>
    <row r="85" spans="1:11" ht="35.4" x14ac:dyDescent="0.25">
      <c r="A85" s="6">
        <v>31</v>
      </c>
      <c r="B85" s="26" t="s">
        <v>164</v>
      </c>
      <c r="C85" s="110" t="s">
        <v>346</v>
      </c>
      <c r="D85" s="6">
        <v>568</v>
      </c>
      <c r="E85" s="21">
        <v>435.45</v>
      </c>
      <c r="F85" s="21"/>
      <c r="G85" s="25">
        <v>247336</v>
      </c>
      <c r="H85" s="21"/>
      <c r="I85" s="21"/>
      <c r="J85" s="21"/>
      <c r="K85" s="21"/>
    </row>
    <row r="86" spans="1:11" ht="22.8" x14ac:dyDescent="0.25">
      <c r="A86" s="6">
        <v>32</v>
      </c>
      <c r="B86" s="26" t="s">
        <v>345</v>
      </c>
      <c r="C86" s="110" t="s">
        <v>344</v>
      </c>
      <c r="D86" s="6">
        <v>216</v>
      </c>
      <c r="E86" s="21">
        <v>6.79</v>
      </c>
      <c r="F86" s="21"/>
      <c r="G86" s="25">
        <v>1467</v>
      </c>
      <c r="H86" s="21"/>
      <c r="I86" s="21"/>
      <c r="J86" s="21"/>
      <c r="K86" s="21"/>
    </row>
    <row r="87" spans="1:11" ht="35.4" x14ac:dyDescent="0.25">
      <c r="A87" s="6">
        <v>33</v>
      </c>
      <c r="B87" s="26" t="s">
        <v>338</v>
      </c>
      <c r="C87" s="110" t="s">
        <v>343</v>
      </c>
      <c r="D87" s="6">
        <v>3600</v>
      </c>
      <c r="E87" s="21">
        <v>2.79</v>
      </c>
      <c r="F87" s="21"/>
      <c r="G87" s="25">
        <v>10044</v>
      </c>
      <c r="H87" s="21"/>
      <c r="I87" s="21"/>
      <c r="J87" s="21"/>
      <c r="K87" s="21"/>
    </row>
    <row r="88" spans="1:11" ht="35.4" x14ac:dyDescent="0.25">
      <c r="A88" s="6">
        <v>34</v>
      </c>
      <c r="B88" s="26" t="s">
        <v>221</v>
      </c>
      <c r="C88" s="110" t="s">
        <v>342</v>
      </c>
      <c r="D88" s="10" t="s">
        <v>341</v>
      </c>
      <c r="E88" s="21">
        <v>10162.06</v>
      </c>
      <c r="F88" s="21"/>
      <c r="G88" s="25">
        <v>508</v>
      </c>
      <c r="H88" s="21"/>
      <c r="I88" s="21"/>
      <c r="J88" s="21"/>
      <c r="K88" s="21"/>
    </row>
    <row r="89" spans="1:11" ht="35.4" x14ac:dyDescent="0.25">
      <c r="A89" s="6">
        <v>35</v>
      </c>
      <c r="B89" s="26" t="s">
        <v>221</v>
      </c>
      <c r="C89" s="110" t="s">
        <v>220</v>
      </c>
      <c r="D89" s="10" t="s">
        <v>340</v>
      </c>
      <c r="E89" s="21">
        <v>12477.52</v>
      </c>
      <c r="F89" s="21"/>
      <c r="G89" s="25">
        <v>250</v>
      </c>
      <c r="H89" s="21"/>
      <c r="I89" s="21"/>
      <c r="J89" s="21"/>
      <c r="K89" s="21"/>
    </row>
    <row r="90" spans="1:11" ht="35.4" x14ac:dyDescent="0.25">
      <c r="A90" s="6">
        <v>36</v>
      </c>
      <c r="B90" s="26" t="s">
        <v>162</v>
      </c>
      <c r="C90" s="110" t="s">
        <v>339</v>
      </c>
      <c r="D90" s="6">
        <v>30</v>
      </c>
      <c r="E90" s="21">
        <v>15.84</v>
      </c>
      <c r="F90" s="21"/>
      <c r="G90" s="25">
        <v>475</v>
      </c>
      <c r="H90" s="21"/>
      <c r="I90" s="21"/>
      <c r="J90" s="21"/>
      <c r="K90" s="21"/>
    </row>
    <row r="91" spans="1:11" ht="35.4" x14ac:dyDescent="0.25">
      <c r="A91" s="6">
        <v>37</v>
      </c>
      <c r="B91" s="26" t="s">
        <v>338</v>
      </c>
      <c r="C91" s="110" t="s">
        <v>337</v>
      </c>
      <c r="D91" s="10" t="s">
        <v>336</v>
      </c>
      <c r="E91" s="21">
        <v>2718</v>
      </c>
      <c r="F91" s="21"/>
      <c r="G91" s="25">
        <v>27</v>
      </c>
      <c r="H91" s="21"/>
      <c r="I91" s="21"/>
      <c r="J91" s="21"/>
      <c r="K91" s="21"/>
    </row>
    <row r="92" spans="1:11" ht="57" x14ac:dyDescent="0.25">
      <c r="A92" s="6">
        <v>38</v>
      </c>
      <c r="B92" s="26" t="s">
        <v>335</v>
      </c>
      <c r="C92" s="110" t="s">
        <v>334</v>
      </c>
      <c r="D92" s="6">
        <v>10</v>
      </c>
      <c r="E92" s="21">
        <v>30.89</v>
      </c>
      <c r="F92" s="21"/>
      <c r="G92" s="25">
        <v>309</v>
      </c>
      <c r="H92" s="21"/>
      <c r="I92" s="21"/>
      <c r="J92" s="21"/>
      <c r="K92" s="21"/>
    </row>
    <row r="93" spans="1:11" ht="45.6" x14ac:dyDescent="0.25">
      <c r="A93" s="6">
        <v>39</v>
      </c>
      <c r="B93" s="26" t="s">
        <v>324</v>
      </c>
      <c r="C93" s="110" t="s">
        <v>323</v>
      </c>
      <c r="D93" s="6">
        <v>1000</v>
      </c>
      <c r="E93" s="21">
        <v>7.96</v>
      </c>
      <c r="F93" s="21"/>
      <c r="G93" s="25">
        <v>7960</v>
      </c>
      <c r="H93" s="21"/>
      <c r="I93" s="21"/>
      <c r="J93" s="21"/>
      <c r="K93" s="21"/>
    </row>
    <row r="94" spans="1:11" ht="19.2" customHeight="1" x14ac:dyDescent="0.25">
      <c r="A94" s="147" t="s">
        <v>333</v>
      </c>
      <c r="B94" s="148"/>
      <c r="C94" s="148"/>
      <c r="D94" s="148"/>
      <c r="E94" s="148"/>
      <c r="F94" s="148"/>
      <c r="G94" s="148"/>
      <c r="H94" s="148"/>
      <c r="I94" s="148"/>
      <c r="J94" s="148"/>
      <c r="K94" s="148"/>
    </row>
    <row r="95" spans="1:11" ht="34.200000000000003" x14ac:dyDescent="0.25">
      <c r="A95" s="6">
        <v>40</v>
      </c>
      <c r="B95" s="26" t="s">
        <v>331</v>
      </c>
      <c r="C95" s="110" t="s">
        <v>332</v>
      </c>
      <c r="D95" s="6">
        <v>9</v>
      </c>
      <c r="E95" s="21">
        <v>17.52</v>
      </c>
      <c r="F95" s="21"/>
      <c r="G95" s="25">
        <v>158</v>
      </c>
      <c r="H95" s="21"/>
      <c r="I95" s="21"/>
      <c r="J95" s="21"/>
      <c r="K95" s="21"/>
    </row>
    <row r="96" spans="1:11" ht="34.200000000000003" x14ac:dyDescent="0.25">
      <c r="A96" s="6">
        <v>41</v>
      </c>
      <c r="B96" s="26" t="s">
        <v>331</v>
      </c>
      <c r="C96" s="110" t="s">
        <v>330</v>
      </c>
      <c r="D96" s="6">
        <v>8</v>
      </c>
      <c r="E96" s="21">
        <v>48.1</v>
      </c>
      <c r="F96" s="21"/>
      <c r="G96" s="25">
        <v>385</v>
      </c>
      <c r="H96" s="21"/>
      <c r="I96" s="21"/>
      <c r="J96" s="21"/>
      <c r="K96" s="21"/>
    </row>
    <row r="97" spans="1:11" ht="35.4" x14ac:dyDescent="0.25">
      <c r="A97" s="6">
        <v>42</v>
      </c>
      <c r="B97" s="26" t="s">
        <v>162</v>
      </c>
      <c r="C97" s="110" t="s">
        <v>329</v>
      </c>
      <c r="D97" s="6">
        <v>185</v>
      </c>
      <c r="E97" s="21">
        <v>54.87</v>
      </c>
      <c r="F97" s="21"/>
      <c r="G97" s="25">
        <v>10151</v>
      </c>
      <c r="H97" s="21"/>
      <c r="I97" s="21"/>
      <c r="J97" s="21"/>
      <c r="K97" s="21"/>
    </row>
    <row r="98" spans="1:11" ht="45.6" x14ac:dyDescent="0.25">
      <c r="A98" s="6">
        <v>43</v>
      </c>
      <c r="B98" s="26" t="s">
        <v>221</v>
      </c>
      <c r="C98" s="110" t="s">
        <v>328</v>
      </c>
      <c r="D98" s="10" t="s">
        <v>327</v>
      </c>
      <c r="E98" s="21">
        <v>13184.18</v>
      </c>
      <c r="F98" s="21"/>
      <c r="G98" s="25">
        <v>21095</v>
      </c>
      <c r="H98" s="21"/>
      <c r="I98" s="21"/>
      <c r="J98" s="21"/>
      <c r="K98" s="21"/>
    </row>
    <row r="99" spans="1:11" ht="35.4" x14ac:dyDescent="0.25">
      <c r="A99" s="6">
        <v>44</v>
      </c>
      <c r="B99" s="26" t="s">
        <v>326</v>
      </c>
      <c r="C99" s="110" t="s">
        <v>325</v>
      </c>
      <c r="D99" s="6">
        <v>189</v>
      </c>
      <c r="E99" s="21">
        <v>51.76</v>
      </c>
      <c r="F99" s="21"/>
      <c r="G99" s="25">
        <v>9783</v>
      </c>
      <c r="H99" s="21"/>
      <c r="I99" s="21"/>
      <c r="J99" s="21"/>
      <c r="K99" s="21"/>
    </row>
    <row r="100" spans="1:11" ht="45.6" x14ac:dyDescent="0.25">
      <c r="A100" s="6">
        <v>45</v>
      </c>
      <c r="B100" s="26" t="s">
        <v>324</v>
      </c>
      <c r="C100" s="110" t="s">
        <v>323</v>
      </c>
      <c r="D100" s="6">
        <v>700</v>
      </c>
      <c r="E100" s="21">
        <v>7.96</v>
      </c>
      <c r="F100" s="21"/>
      <c r="G100" s="25">
        <v>5572</v>
      </c>
      <c r="H100" s="21"/>
      <c r="I100" s="21"/>
      <c r="J100" s="21"/>
      <c r="K100" s="21"/>
    </row>
    <row r="101" spans="1:11" x14ac:dyDescent="0.25">
      <c r="A101" s="147" t="s">
        <v>43</v>
      </c>
      <c r="B101" s="148"/>
      <c r="C101" s="148"/>
      <c r="D101" s="148"/>
      <c r="E101" s="148"/>
      <c r="F101" s="148"/>
      <c r="G101" s="23">
        <v>316530</v>
      </c>
      <c r="H101" s="21"/>
      <c r="I101" s="21"/>
      <c r="J101" s="21"/>
      <c r="K101" s="21"/>
    </row>
    <row r="102" spans="1:11" x14ac:dyDescent="0.25">
      <c r="A102" s="149" t="s">
        <v>150</v>
      </c>
      <c r="B102" s="148"/>
      <c r="C102" s="148"/>
      <c r="D102" s="148"/>
      <c r="E102" s="148"/>
      <c r="F102" s="148"/>
      <c r="G102" s="23"/>
      <c r="H102" s="21"/>
      <c r="I102" s="21"/>
      <c r="J102" s="21"/>
      <c r="K102" s="21"/>
    </row>
    <row r="103" spans="1:11" x14ac:dyDescent="0.25">
      <c r="A103" s="147" t="s">
        <v>74</v>
      </c>
      <c r="B103" s="148"/>
      <c r="C103" s="148"/>
      <c r="D103" s="148"/>
      <c r="E103" s="148"/>
      <c r="F103" s="148"/>
      <c r="G103" s="23">
        <v>316530</v>
      </c>
      <c r="H103" s="21"/>
      <c r="I103" s="21"/>
      <c r="J103" s="21"/>
      <c r="K103" s="21"/>
    </row>
    <row r="104" spans="1:11" x14ac:dyDescent="0.25">
      <c r="A104" s="147" t="s">
        <v>12</v>
      </c>
      <c r="B104" s="148"/>
      <c r="C104" s="148"/>
      <c r="D104" s="148"/>
      <c r="E104" s="148"/>
      <c r="F104" s="148"/>
      <c r="G104" s="23">
        <v>316530</v>
      </c>
      <c r="H104" s="21"/>
      <c r="I104" s="21"/>
      <c r="J104" s="21"/>
      <c r="K104" s="21"/>
    </row>
    <row r="105" spans="1:11" x14ac:dyDescent="0.25">
      <c r="A105" s="147" t="s">
        <v>13</v>
      </c>
      <c r="B105" s="148"/>
      <c r="C105" s="148"/>
      <c r="D105" s="148"/>
      <c r="E105" s="148"/>
      <c r="F105" s="148"/>
      <c r="G105" s="23"/>
      <c r="H105" s="21"/>
      <c r="I105" s="21"/>
      <c r="J105" s="21"/>
      <c r="K105" s="21"/>
    </row>
    <row r="106" spans="1:11" x14ac:dyDescent="0.25">
      <c r="A106" s="147" t="s">
        <v>14</v>
      </c>
      <c r="B106" s="148"/>
      <c r="C106" s="148"/>
      <c r="D106" s="148"/>
      <c r="E106" s="148"/>
      <c r="F106" s="148"/>
      <c r="G106" s="23">
        <v>316530</v>
      </c>
      <c r="H106" s="21"/>
      <c r="I106" s="21"/>
      <c r="J106" s="21"/>
      <c r="K106" s="21"/>
    </row>
    <row r="107" spans="1:11" x14ac:dyDescent="0.25">
      <c r="A107" s="149" t="s">
        <v>149</v>
      </c>
      <c r="B107" s="148"/>
      <c r="C107" s="148"/>
      <c r="D107" s="148"/>
      <c r="E107" s="148"/>
      <c r="F107" s="148"/>
      <c r="G107" s="22">
        <v>316530</v>
      </c>
      <c r="H107" s="21"/>
      <c r="I107" s="21"/>
      <c r="J107" s="21"/>
      <c r="K107" s="21"/>
    </row>
    <row r="108" spans="1:11" ht="27.9" customHeight="1" x14ac:dyDescent="0.25">
      <c r="A108" s="154" t="s">
        <v>322</v>
      </c>
      <c r="B108" s="148"/>
      <c r="C108" s="148"/>
      <c r="D108" s="148"/>
      <c r="E108" s="148"/>
      <c r="F108" s="148"/>
      <c r="G108" s="148"/>
      <c r="H108" s="148"/>
      <c r="I108" s="148"/>
      <c r="J108" s="148"/>
      <c r="K108" s="148"/>
    </row>
    <row r="109" spans="1:11" ht="45.6" x14ac:dyDescent="0.25">
      <c r="A109" s="6">
        <v>46</v>
      </c>
      <c r="B109" s="26" t="s">
        <v>321</v>
      </c>
      <c r="C109" s="110" t="s">
        <v>320</v>
      </c>
      <c r="D109" s="6">
        <v>1</v>
      </c>
      <c r="E109" s="21" t="s">
        <v>319</v>
      </c>
      <c r="F109" s="21">
        <v>0.14000000000000001</v>
      </c>
      <c r="G109" s="25">
        <v>32</v>
      </c>
      <c r="H109" s="24">
        <v>32</v>
      </c>
      <c r="I109" s="21"/>
      <c r="J109" s="24">
        <v>2.16</v>
      </c>
      <c r="K109" s="24">
        <v>2.16</v>
      </c>
    </row>
    <row r="110" spans="1:11" ht="45.6" x14ac:dyDescent="0.25">
      <c r="A110" s="6">
        <v>47</v>
      </c>
      <c r="B110" s="26" t="s">
        <v>40</v>
      </c>
      <c r="C110" s="110" t="s">
        <v>318</v>
      </c>
      <c r="D110" s="6">
        <v>444</v>
      </c>
      <c r="E110" s="21" t="s">
        <v>317</v>
      </c>
      <c r="F110" s="21">
        <v>0.16</v>
      </c>
      <c r="G110" s="25">
        <v>3960</v>
      </c>
      <c r="H110" s="24">
        <v>3889</v>
      </c>
      <c r="I110" s="24">
        <v>71</v>
      </c>
      <c r="J110" s="24">
        <v>0.504</v>
      </c>
      <c r="K110" s="24">
        <v>223.78</v>
      </c>
    </row>
    <row r="111" spans="1:11" ht="22.8" x14ac:dyDescent="0.25">
      <c r="A111" s="6">
        <v>48</v>
      </c>
      <c r="B111" s="26" t="s">
        <v>193</v>
      </c>
      <c r="C111" s="110" t="s">
        <v>316</v>
      </c>
      <c r="D111" s="6">
        <v>12</v>
      </c>
      <c r="E111" s="21" t="s">
        <v>299</v>
      </c>
      <c r="F111" s="21"/>
      <c r="G111" s="25">
        <v>48</v>
      </c>
      <c r="H111" s="24">
        <v>48</v>
      </c>
      <c r="I111" s="21"/>
      <c r="J111" s="24">
        <v>0.3</v>
      </c>
      <c r="K111" s="24">
        <v>3.6</v>
      </c>
    </row>
    <row r="112" spans="1:11" ht="22.8" x14ac:dyDescent="0.25">
      <c r="A112" s="6">
        <v>49</v>
      </c>
      <c r="B112" s="26" t="s">
        <v>315</v>
      </c>
      <c r="C112" s="110" t="s">
        <v>314</v>
      </c>
      <c r="D112" s="6">
        <v>1</v>
      </c>
      <c r="E112" s="21" t="s">
        <v>313</v>
      </c>
      <c r="F112" s="21">
        <v>0.11</v>
      </c>
      <c r="G112" s="25">
        <v>16</v>
      </c>
      <c r="H112" s="24">
        <v>16</v>
      </c>
      <c r="I112" s="21"/>
      <c r="J112" s="24">
        <v>1.08</v>
      </c>
      <c r="K112" s="24">
        <v>1.08</v>
      </c>
    </row>
    <row r="113" spans="1:11" ht="23.4" x14ac:dyDescent="0.25">
      <c r="A113" s="6">
        <v>50</v>
      </c>
      <c r="B113" s="26" t="s">
        <v>298</v>
      </c>
      <c r="C113" s="110" t="s">
        <v>312</v>
      </c>
      <c r="D113" s="6">
        <v>5</v>
      </c>
      <c r="E113" s="21" t="s">
        <v>296</v>
      </c>
      <c r="F113" s="21"/>
      <c r="G113" s="25">
        <v>11</v>
      </c>
      <c r="H113" s="24">
        <v>11</v>
      </c>
      <c r="I113" s="21"/>
      <c r="J113" s="24">
        <v>0.15</v>
      </c>
      <c r="K113" s="24">
        <v>0.75</v>
      </c>
    </row>
    <row r="114" spans="1:11" ht="23.4" x14ac:dyDescent="0.25">
      <c r="A114" s="6">
        <v>51</v>
      </c>
      <c r="B114" s="26" t="s">
        <v>311</v>
      </c>
      <c r="C114" s="110" t="s">
        <v>310</v>
      </c>
      <c r="D114" s="6">
        <v>1</v>
      </c>
      <c r="E114" s="21" t="s">
        <v>309</v>
      </c>
      <c r="F114" s="21">
        <v>0.11</v>
      </c>
      <c r="G114" s="25">
        <v>15</v>
      </c>
      <c r="H114" s="24">
        <v>15</v>
      </c>
      <c r="I114" s="21"/>
      <c r="J114" s="24">
        <v>1.08</v>
      </c>
      <c r="K114" s="24">
        <v>1.08</v>
      </c>
    </row>
    <row r="115" spans="1:11" ht="34.200000000000003" x14ac:dyDescent="0.25">
      <c r="A115" s="6">
        <v>52</v>
      </c>
      <c r="B115" s="26" t="s">
        <v>308</v>
      </c>
      <c r="C115" s="110" t="s">
        <v>243</v>
      </c>
      <c r="D115" s="10" t="s">
        <v>307</v>
      </c>
      <c r="E115" s="21" t="s">
        <v>306</v>
      </c>
      <c r="F115" s="21" t="s">
        <v>305</v>
      </c>
      <c r="G115" s="25">
        <v>90</v>
      </c>
      <c r="H115" s="24">
        <v>22</v>
      </c>
      <c r="I115" s="21" t="s">
        <v>304</v>
      </c>
      <c r="J115" s="24">
        <v>3.72</v>
      </c>
      <c r="K115" s="24">
        <v>1.54</v>
      </c>
    </row>
    <row r="116" spans="1:11" ht="34.200000000000003" x14ac:dyDescent="0.25">
      <c r="A116" s="6">
        <v>53</v>
      </c>
      <c r="B116" s="26" t="s">
        <v>303</v>
      </c>
      <c r="C116" s="110" t="s">
        <v>302</v>
      </c>
      <c r="D116" s="10" t="s">
        <v>301</v>
      </c>
      <c r="E116" s="21" t="s">
        <v>286</v>
      </c>
      <c r="F116" s="21" t="s">
        <v>285</v>
      </c>
      <c r="G116" s="25">
        <v>72</v>
      </c>
      <c r="H116" s="24">
        <v>70</v>
      </c>
      <c r="I116" s="24">
        <v>2</v>
      </c>
      <c r="J116" s="24">
        <v>1.6830000000000001</v>
      </c>
      <c r="K116" s="24">
        <v>5.05</v>
      </c>
    </row>
    <row r="117" spans="1:11" ht="22.8" x14ac:dyDescent="0.25">
      <c r="A117" s="6">
        <v>54</v>
      </c>
      <c r="B117" s="26" t="s">
        <v>193</v>
      </c>
      <c r="C117" s="110" t="s">
        <v>300</v>
      </c>
      <c r="D117" s="6">
        <v>156</v>
      </c>
      <c r="E117" s="21" t="s">
        <v>299</v>
      </c>
      <c r="F117" s="21"/>
      <c r="G117" s="25">
        <v>624</v>
      </c>
      <c r="H117" s="24">
        <v>624</v>
      </c>
      <c r="I117" s="21"/>
      <c r="J117" s="24">
        <v>0.3</v>
      </c>
      <c r="K117" s="24">
        <v>46.8</v>
      </c>
    </row>
    <row r="118" spans="1:11" ht="23.4" x14ac:dyDescent="0.25">
      <c r="A118" s="6">
        <v>55</v>
      </c>
      <c r="B118" s="26" t="s">
        <v>298</v>
      </c>
      <c r="C118" s="110" t="s">
        <v>297</v>
      </c>
      <c r="D118" s="6">
        <v>175</v>
      </c>
      <c r="E118" s="21" t="s">
        <v>296</v>
      </c>
      <c r="F118" s="21"/>
      <c r="G118" s="25">
        <v>376</v>
      </c>
      <c r="H118" s="24">
        <v>376</v>
      </c>
      <c r="I118" s="21"/>
      <c r="J118" s="24">
        <v>0.15</v>
      </c>
      <c r="K118" s="24">
        <v>26.25</v>
      </c>
    </row>
    <row r="119" spans="1:11" ht="34.200000000000003" x14ac:dyDescent="0.25">
      <c r="A119" s="6">
        <v>56</v>
      </c>
      <c r="B119" s="26" t="s">
        <v>295</v>
      </c>
      <c r="C119" s="110" t="s">
        <v>294</v>
      </c>
      <c r="D119" s="10" t="s">
        <v>293</v>
      </c>
      <c r="E119" s="21" t="s">
        <v>292</v>
      </c>
      <c r="F119" s="21" t="s">
        <v>291</v>
      </c>
      <c r="G119" s="25">
        <v>1053</v>
      </c>
      <c r="H119" s="24">
        <v>477</v>
      </c>
      <c r="I119" s="21" t="s">
        <v>290</v>
      </c>
      <c r="J119" s="24">
        <v>26.4</v>
      </c>
      <c r="K119" s="24">
        <v>32.74</v>
      </c>
    </row>
    <row r="120" spans="1:11" ht="22.8" x14ac:dyDescent="0.25">
      <c r="A120" s="6">
        <v>57</v>
      </c>
      <c r="B120" s="26" t="s">
        <v>289</v>
      </c>
      <c r="C120" s="110" t="s">
        <v>288</v>
      </c>
      <c r="D120" s="10" t="s">
        <v>287</v>
      </c>
      <c r="E120" s="21" t="s">
        <v>286</v>
      </c>
      <c r="F120" s="21" t="s">
        <v>285</v>
      </c>
      <c r="G120" s="25">
        <v>398</v>
      </c>
      <c r="H120" s="24">
        <v>384</v>
      </c>
      <c r="I120" s="21" t="s">
        <v>284</v>
      </c>
      <c r="J120" s="24">
        <v>1.6830000000000001</v>
      </c>
      <c r="K120" s="24">
        <v>27.77</v>
      </c>
    </row>
    <row r="121" spans="1:11" ht="20.399999999999999" x14ac:dyDescent="0.25">
      <c r="A121" s="147" t="s">
        <v>43</v>
      </c>
      <c r="B121" s="148"/>
      <c r="C121" s="148"/>
      <c r="D121" s="148"/>
      <c r="E121" s="148"/>
      <c r="F121" s="148"/>
      <c r="G121" s="23">
        <v>6695</v>
      </c>
      <c r="H121" s="21">
        <v>5964</v>
      </c>
      <c r="I121" s="21" t="s">
        <v>283</v>
      </c>
      <c r="J121" s="21"/>
      <c r="K121" s="21">
        <v>372.6</v>
      </c>
    </row>
    <row r="122" spans="1:11" x14ac:dyDescent="0.25">
      <c r="A122" s="147" t="s">
        <v>9</v>
      </c>
      <c r="B122" s="148"/>
      <c r="C122" s="148"/>
      <c r="D122" s="148"/>
      <c r="E122" s="148"/>
      <c r="F122" s="148"/>
      <c r="G122" s="23">
        <v>5195</v>
      </c>
      <c r="H122" s="21"/>
      <c r="I122" s="21"/>
      <c r="J122" s="21"/>
      <c r="K122" s="21"/>
    </row>
    <row r="123" spans="1:11" x14ac:dyDescent="0.25">
      <c r="A123" s="147" t="s">
        <v>10</v>
      </c>
      <c r="B123" s="148"/>
      <c r="C123" s="148"/>
      <c r="D123" s="148"/>
      <c r="E123" s="148"/>
      <c r="F123" s="148"/>
      <c r="G123" s="23">
        <v>3797</v>
      </c>
      <c r="H123" s="21"/>
      <c r="I123" s="21"/>
      <c r="J123" s="21"/>
      <c r="K123" s="21"/>
    </row>
    <row r="124" spans="1:11" ht="26.1" customHeight="1" x14ac:dyDescent="0.25">
      <c r="A124" s="149" t="s">
        <v>282</v>
      </c>
      <c r="B124" s="148"/>
      <c r="C124" s="148"/>
      <c r="D124" s="148"/>
      <c r="E124" s="148"/>
      <c r="F124" s="148"/>
      <c r="G124" s="23"/>
      <c r="H124" s="21"/>
      <c r="I124" s="21"/>
      <c r="J124" s="21"/>
      <c r="K124" s="21"/>
    </row>
    <row r="125" spans="1:11" x14ac:dyDescent="0.25">
      <c r="A125" s="147" t="s">
        <v>281</v>
      </c>
      <c r="B125" s="148"/>
      <c r="C125" s="148"/>
      <c r="D125" s="148"/>
      <c r="E125" s="148"/>
      <c r="F125" s="148"/>
      <c r="G125" s="23">
        <v>10484</v>
      </c>
      <c r="H125" s="21"/>
      <c r="I125" s="21"/>
      <c r="J125" s="21"/>
      <c r="K125" s="21">
        <v>255.1</v>
      </c>
    </row>
    <row r="126" spans="1:11" x14ac:dyDescent="0.25">
      <c r="A126" s="147" t="s">
        <v>280</v>
      </c>
      <c r="B126" s="148"/>
      <c r="C126" s="148"/>
      <c r="D126" s="148"/>
      <c r="E126" s="148"/>
      <c r="F126" s="148"/>
      <c r="G126" s="23">
        <v>1727</v>
      </c>
      <c r="H126" s="21"/>
      <c r="I126" s="21"/>
      <c r="J126" s="21"/>
      <c r="K126" s="21">
        <v>50.4</v>
      </c>
    </row>
    <row r="127" spans="1:11" x14ac:dyDescent="0.25">
      <c r="A127" s="147" t="s">
        <v>279</v>
      </c>
      <c r="B127" s="148"/>
      <c r="C127" s="148"/>
      <c r="D127" s="148"/>
      <c r="E127" s="148"/>
      <c r="F127" s="148"/>
      <c r="G127" s="23">
        <v>3476</v>
      </c>
      <c r="H127" s="21"/>
      <c r="I127" s="21"/>
      <c r="J127" s="21"/>
      <c r="K127" s="21">
        <v>67.099999999999994</v>
      </c>
    </row>
    <row r="128" spans="1:11" x14ac:dyDescent="0.25">
      <c r="A128" s="147" t="s">
        <v>12</v>
      </c>
      <c r="B128" s="148"/>
      <c r="C128" s="148"/>
      <c r="D128" s="148"/>
      <c r="E128" s="148"/>
      <c r="F128" s="148"/>
      <c r="G128" s="23">
        <v>15687</v>
      </c>
      <c r="H128" s="21"/>
      <c r="I128" s="21"/>
      <c r="J128" s="21"/>
      <c r="K128" s="21">
        <v>372.6</v>
      </c>
    </row>
    <row r="129" spans="1:11" x14ac:dyDescent="0.25">
      <c r="A129" s="147" t="s">
        <v>13</v>
      </c>
      <c r="B129" s="148"/>
      <c r="C129" s="148"/>
      <c r="D129" s="148"/>
      <c r="E129" s="148"/>
      <c r="F129" s="148"/>
      <c r="G129" s="23"/>
      <c r="H129" s="21"/>
      <c r="I129" s="21"/>
      <c r="J129" s="21"/>
      <c r="K129" s="21"/>
    </row>
    <row r="130" spans="1:11" x14ac:dyDescent="0.25">
      <c r="A130" s="147" t="s">
        <v>15</v>
      </c>
      <c r="B130" s="148"/>
      <c r="C130" s="148"/>
      <c r="D130" s="148"/>
      <c r="E130" s="148"/>
      <c r="F130" s="148"/>
      <c r="G130" s="23">
        <v>731</v>
      </c>
      <c r="H130" s="21"/>
      <c r="I130" s="21"/>
      <c r="J130" s="21"/>
      <c r="K130" s="21"/>
    </row>
    <row r="131" spans="1:11" x14ac:dyDescent="0.25">
      <c r="A131" s="147" t="s">
        <v>16</v>
      </c>
      <c r="B131" s="148"/>
      <c r="C131" s="148"/>
      <c r="D131" s="148"/>
      <c r="E131" s="148"/>
      <c r="F131" s="148"/>
      <c r="G131" s="23">
        <v>6175</v>
      </c>
      <c r="H131" s="21"/>
      <c r="I131" s="21"/>
      <c r="J131" s="21"/>
      <c r="K131" s="21"/>
    </row>
    <row r="132" spans="1:11" x14ac:dyDescent="0.25">
      <c r="A132" s="147" t="s">
        <v>17</v>
      </c>
      <c r="B132" s="148"/>
      <c r="C132" s="148"/>
      <c r="D132" s="148"/>
      <c r="E132" s="148"/>
      <c r="F132" s="148"/>
      <c r="G132" s="23">
        <v>5195</v>
      </c>
      <c r="H132" s="21"/>
      <c r="I132" s="21"/>
      <c r="J132" s="21"/>
      <c r="K132" s="21"/>
    </row>
    <row r="133" spans="1:11" x14ac:dyDescent="0.25">
      <c r="A133" s="147" t="s">
        <v>18</v>
      </c>
      <c r="B133" s="148"/>
      <c r="C133" s="148"/>
      <c r="D133" s="148"/>
      <c r="E133" s="148"/>
      <c r="F133" s="148"/>
      <c r="G133" s="23">
        <v>3797</v>
      </c>
      <c r="H133" s="21"/>
      <c r="I133" s="21"/>
      <c r="J133" s="21"/>
      <c r="K133" s="21"/>
    </row>
    <row r="134" spans="1:11" ht="26.1" customHeight="1" x14ac:dyDescent="0.25">
      <c r="A134" s="149" t="s">
        <v>278</v>
      </c>
      <c r="B134" s="148"/>
      <c r="C134" s="148"/>
      <c r="D134" s="148"/>
      <c r="E134" s="148"/>
      <c r="F134" s="148"/>
      <c r="G134" s="22">
        <v>15687</v>
      </c>
      <c r="H134" s="21"/>
      <c r="I134" s="21"/>
      <c r="J134" s="21"/>
      <c r="K134" s="20">
        <v>372.6</v>
      </c>
    </row>
    <row r="135" spans="1:11" x14ac:dyDescent="0.25">
      <c r="A135" s="152" t="s">
        <v>42</v>
      </c>
      <c r="B135" s="153"/>
      <c r="C135" s="153"/>
      <c r="D135" s="153"/>
      <c r="E135" s="153"/>
      <c r="F135" s="153"/>
      <c r="G135" s="153"/>
      <c r="H135" s="153"/>
      <c r="I135" s="153"/>
      <c r="J135" s="153"/>
      <c r="K135" s="153"/>
    </row>
    <row r="136" spans="1:11" ht="20.399999999999999" x14ac:dyDescent="0.25">
      <c r="A136" s="147" t="s">
        <v>8</v>
      </c>
      <c r="B136" s="148"/>
      <c r="C136" s="148"/>
      <c r="D136" s="148"/>
      <c r="E136" s="148"/>
      <c r="F136" s="148"/>
      <c r="G136" s="23">
        <v>476183</v>
      </c>
      <c r="H136" s="21">
        <v>63583</v>
      </c>
      <c r="I136" s="21" t="s">
        <v>277</v>
      </c>
      <c r="J136" s="21"/>
      <c r="K136" s="21">
        <v>4225.82</v>
      </c>
    </row>
    <row r="137" spans="1:11" x14ac:dyDescent="0.25">
      <c r="A137" s="147" t="s">
        <v>9</v>
      </c>
      <c r="B137" s="148"/>
      <c r="C137" s="148"/>
      <c r="D137" s="148"/>
      <c r="E137" s="148"/>
      <c r="F137" s="148"/>
      <c r="G137" s="23">
        <v>65677</v>
      </c>
      <c r="H137" s="21"/>
      <c r="I137" s="21"/>
      <c r="J137" s="21"/>
      <c r="K137" s="21"/>
    </row>
    <row r="138" spans="1:11" x14ac:dyDescent="0.25">
      <c r="A138" s="147" t="s">
        <v>31</v>
      </c>
      <c r="B138" s="148"/>
      <c r="C138" s="148"/>
      <c r="D138" s="148"/>
      <c r="E138" s="148"/>
      <c r="F138" s="148"/>
      <c r="G138" s="23"/>
      <c r="H138" s="21"/>
      <c r="I138" s="21"/>
      <c r="J138" s="21"/>
      <c r="K138" s="21"/>
    </row>
    <row r="139" spans="1:11" x14ac:dyDescent="0.25">
      <c r="A139" s="147" t="s">
        <v>276</v>
      </c>
      <c r="B139" s="148"/>
      <c r="C139" s="148"/>
      <c r="D139" s="148"/>
      <c r="E139" s="148"/>
      <c r="F139" s="148"/>
      <c r="G139" s="23">
        <v>25476</v>
      </c>
      <c r="H139" s="21"/>
      <c r="I139" s="21"/>
      <c r="J139" s="21"/>
      <c r="K139" s="21"/>
    </row>
    <row r="140" spans="1:11" x14ac:dyDescent="0.25">
      <c r="A140" s="147" t="s">
        <v>275</v>
      </c>
      <c r="B140" s="148"/>
      <c r="C140" s="148"/>
      <c r="D140" s="148"/>
      <c r="E140" s="148"/>
      <c r="F140" s="148"/>
      <c r="G140" s="23">
        <v>3163</v>
      </c>
      <c r="H140" s="21"/>
      <c r="I140" s="21"/>
      <c r="J140" s="21"/>
      <c r="K140" s="21"/>
    </row>
    <row r="141" spans="1:11" x14ac:dyDescent="0.25">
      <c r="A141" s="147" t="s">
        <v>274</v>
      </c>
      <c r="B141" s="148"/>
      <c r="C141" s="148"/>
      <c r="D141" s="148"/>
      <c r="E141" s="148"/>
      <c r="F141" s="148"/>
      <c r="G141" s="23">
        <v>37038</v>
      </c>
      <c r="H141" s="21"/>
      <c r="I141" s="21"/>
      <c r="J141" s="21"/>
      <c r="K141" s="21"/>
    </row>
    <row r="142" spans="1:11" x14ac:dyDescent="0.25">
      <c r="A142" s="147" t="s">
        <v>10</v>
      </c>
      <c r="B142" s="148"/>
      <c r="C142" s="148"/>
      <c r="D142" s="148"/>
      <c r="E142" s="148"/>
      <c r="F142" s="148"/>
      <c r="G142" s="23">
        <v>46684</v>
      </c>
      <c r="H142" s="21"/>
      <c r="I142" s="21"/>
      <c r="J142" s="21"/>
      <c r="K142" s="21"/>
    </row>
    <row r="143" spans="1:11" x14ac:dyDescent="0.25">
      <c r="A143" s="147" t="s">
        <v>31</v>
      </c>
      <c r="B143" s="148"/>
      <c r="C143" s="148"/>
      <c r="D143" s="148"/>
      <c r="E143" s="148"/>
      <c r="F143" s="148"/>
      <c r="G143" s="23"/>
      <c r="H143" s="21"/>
      <c r="I143" s="21"/>
      <c r="J143" s="21"/>
      <c r="K143" s="21"/>
    </row>
    <row r="144" spans="1:11" x14ac:dyDescent="0.25">
      <c r="A144" s="147" t="s">
        <v>273</v>
      </c>
      <c r="B144" s="148"/>
      <c r="C144" s="148"/>
      <c r="D144" s="148"/>
      <c r="E144" s="148"/>
      <c r="F144" s="148"/>
      <c r="G144" s="23">
        <v>19107</v>
      </c>
      <c r="H144" s="21"/>
      <c r="I144" s="21"/>
      <c r="J144" s="21"/>
      <c r="K144" s="21"/>
    </row>
    <row r="145" spans="1:11" x14ac:dyDescent="0.25">
      <c r="A145" s="147" t="s">
        <v>272</v>
      </c>
      <c r="B145" s="148"/>
      <c r="C145" s="148"/>
      <c r="D145" s="148"/>
      <c r="E145" s="148"/>
      <c r="F145" s="148"/>
      <c r="G145" s="23">
        <v>27577</v>
      </c>
      <c r="H145" s="21"/>
      <c r="I145" s="21"/>
      <c r="J145" s="21"/>
      <c r="K145" s="21"/>
    </row>
    <row r="146" spans="1:11" x14ac:dyDescent="0.25">
      <c r="A146" s="149" t="s">
        <v>11</v>
      </c>
      <c r="B146" s="148"/>
      <c r="C146" s="148"/>
      <c r="D146" s="148"/>
      <c r="E146" s="148"/>
      <c r="F146" s="148"/>
      <c r="G146" s="23"/>
      <c r="H146" s="21"/>
      <c r="I146" s="21"/>
      <c r="J146" s="21"/>
      <c r="K146" s="21"/>
    </row>
    <row r="147" spans="1:11" x14ac:dyDescent="0.25">
      <c r="A147" s="147" t="s">
        <v>66</v>
      </c>
      <c r="B147" s="148"/>
      <c r="C147" s="148"/>
      <c r="D147" s="148"/>
      <c r="E147" s="148"/>
      <c r="F147" s="148"/>
      <c r="G147" s="23"/>
      <c r="H147" s="21"/>
      <c r="I147" s="21"/>
      <c r="J147" s="21"/>
      <c r="K147" s="21"/>
    </row>
    <row r="148" spans="1:11" x14ac:dyDescent="0.25">
      <c r="A148" s="147" t="s">
        <v>65</v>
      </c>
      <c r="B148" s="148"/>
      <c r="C148" s="148"/>
      <c r="D148" s="148"/>
      <c r="E148" s="148"/>
      <c r="F148" s="148"/>
      <c r="G148" s="23"/>
      <c r="H148" s="21"/>
      <c r="I148" s="21"/>
      <c r="J148" s="21"/>
      <c r="K148" s="21"/>
    </row>
    <row r="149" spans="1:11" x14ac:dyDescent="0.25">
      <c r="A149" s="147" t="s">
        <v>72</v>
      </c>
      <c r="B149" s="148"/>
      <c r="C149" s="148"/>
      <c r="D149" s="148"/>
      <c r="E149" s="148"/>
      <c r="F149" s="148"/>
      <c r="G149" s="23"/>
      <c r="H149" s="21"/>
      <c r="I149" s="21"/>
      <c r="J149" s="21"/>
      <c r="K149" s="21"/>
    </row>
    <row r="150" spans="1:11" x14ac:dyDescent="0.25">
      <c r="A150" s="147" t="s">
        <v>271</v>
      </c>
      <c r="B150" s="148"/>
      <c r="C150" s="148"/>
      <c r="D150" s="148"/>
      <c r="E150" s="148"/>
      <c r="F150" s="148"/>
      <c r="G150" s="23">
        <v>32156</v>
      </c>
      <c r="H150" s="21">
        <v>27506</v>
      </c>
      <c r="I150" s="21">
        <v>339</v>
      </c>
      <c r="J150" s="21"/>
      <c r="K150" s="21">
        <v>1683.34</v>
      </c>
    </row>
    <row r="151" spans="1:11" x14ac:dyDescent="0.25">
      <c r="A151" s="147" t="s">
        <v>270</v>
      </c>
      <c r="B151" s="148"/>
      <c r="C151" s="148"/>
      <c r="D151" s="148"/>
      <c r="E151" s="148"/>
      <c r="F151" s="148"/>
      <c r="G151" s="23">
        <v>22005</v>
      </c>
      <c r="H151" s="21"/>
      <c r="I151" s="21"/>
      <c r="J151" s="21"/>
      <c r="K151" s="21"/>
    </row>
    <row r="152" spans="1:11" x14ac:dyDescent="0.25">
      <c r="A152" s="147" t="s">
        <v>269</v>
      </c>
      <c r="B152" s="148"/>
      <c r="C152" s="148"/>
      <c r="D152" s="148"/>
      <c r="E152" s="148"/>
      <c r="F152" s="148"/>
      <c r="G152" s="23">
        <v>16504</v>
      </c>
      <c r="H152" s="21"/>
      <c r="I152" s="21"/>
      <c r="J152" s="21"/>
      <c r="K152" s="21"/>
    </row>
    <row r="153" spans="1:11" x14ac:dyDescent="0.25">
      <c r="A153" s="147" t="s">
        <v>63</v>
      </c>
      <c r="B153" s="148"/>
      <c r="C153" s="148"/>
      <c r="D153" s="148"/>
      <c r="E153" s="148"/>
      <c r="F153" s="148"/>
      <c r="G153" s="23">
        <v>70665</v>
      </c>
      <c r="H153" s="21"/>
      <c r="I153" s="21"/>
      <c r="J153" s="21"/>
      <c r="K153" s="21">
        <v>1683.34</v>
      </c>
    </row>
    <row r="154" spans="1:11" x14ac:dyDescent="0.25">
      <c r="A154" s="147" t="s">
        <v>71</v>
      </c>
      <c r="B154" s="148"/>
      <c r="C154" s="148"/>
      <c r="D154" s="148"/>
      <c r="E154" s="148"/>
      <c r="F154" s="148"/>
      <c r="G154" s="23"/>
      <c r="H154" s="21"/>
      <c r="I154" s="21"/>
      <c r="J154" s="21"/>
      <c r="K154" s="21"/>
    </row>
    <row r="155" spans="1:11" x14ac:dyDescent="0.25">
      <c r="A155" s="147" t="s">
        <v>268</v>
      </c>
      <c r="B155" s="148"/>
      <c r="C155" s="148"/>
      <c r="D155" s="148"/>
      <c r="E155" s="148"/>
      <c r="F155" s="148"/>
      <c r="G155" s="23">
        <v>3024</v>
      </c>
      <c r="H155" s="21">
        <v>2766</v>
      </c>
      <c r="I155" s="21"/>
      <c r="J155" s="21"/>
      <c r="K155" s="21">
        <v>207</v>
      </c>
    </row>
    <row r="156" spans="1:11" x14ac:dyDescent="0.25">
      <c r="A156" s="147" t="s">
        <v>267</v>
      </c>
      <c r="B156" s="148"/>
      <c r="C156" s="148"/>
      <c r="D156" s="148"/>
      <c r="E156" s="148"/>
      <c r="F156" s="148"/>
      <c r="G156" s="23">
        <v>2545</v>
      </c>
      <c r="H156" s="21"/>
      <c r="I156" s="21"/>
      <c r="J156" s="21"/>
      <c r="K156" s="21"/>
    </row>
    <row r="157" spans="1:11" x14ac:dyDescent="0.25">
      <c r="A157" s="147" t="s">
        <v>266</v>
      </c>
      <c r="B157" s="148"/>
      <c r="C157" s="148"/>
      <c r="D157" s="148"/>
      <c r="E157" s="148"/>
      <c r="F157" s="148"/>
      <c r="G157" s="23">
        <v>1798</v>
      </c>
      <c r="H157" s="21"/>
      <c r="I157" s="21"/>
      <c r="J157" s="21"/>
      <c r="K157" s="21"/>
    </row>
    <row r="158" spans="1:11" x14ac:dyDescent="0.25">
      <c r="A158" s="147" t="s">
        <v>63</v>
      </c>
      <c r="B158" s="148"/>
      <c r="C158" s="148"/>
      <c r="D158" s="148"/>
      <c r="E158" s="148"/>
      <c r="F158" s="148"/>
      <c r="G158" s="23">
        <v>7367</v>
      </c>
      <c r="H158" s="21"/>
      <c r="I158" s="21"/>
      <c r="J158" s="21"/>
      <c r="K158" s="21">
        <v>207</v>
      </c>
    </row>
    <row r="159" spans="1:11" x14ac:dyDescent="0.25">
      <c r="A159" s="147" t="s">
        <v>64</v>
      </c>
      <c r="B159" s="148"/>
      <c r="C159" s="148"/>
      <c r="D159" s="148"/>
      <c r="E159" s="148"/>
      <c r="F159" s="148"/>
      <c r="G159" s="23"/>
      <c r="H159" s="21"/>
      <c r="I159" s="21"/>
      <c r="J159" s="21"/>
      <c r="K159" s="21"/>
    </row>
    <row r="160" spans="1:11" ht="20.399999999999999" x14ac:dyDescent="0.25">
      <c r="A160" s="147" t="s">
        <v>265</v>
      </c>
      <c r="B160" s="148"/>
      <c r="C160" s="148"/>
      <c r="D160" s="148"/>
      <c r="E160" s="148"/>
      <c r="F160" s="148"/>
      <c r="G160" s="23">
        <v>107474</v>
      </c>
      <c r="H160" s="21">
        <v>27347</v>
      </c>
      <c r="I160" s="21" t="s">
        <v>264</v>
      </c>
      <c r="J160" s="21"/>
      <c r="K160" s="21">
        <v>1962.88</v>
      </c>
    </row>
    <row r="161" spans="1:11" x14ac:dyDescent="0.25">
      <c r="A161" s="147" t="s">
        <v>263</v>
      </c>
      <c r="B161" s="148"/>
      <c r="C161" s="148"/>
      <c r="D161" s="148"/>
      <c r="E161" s="148"/>
      <c r="F161" s="148"/>
      <c r="G161" s="23">
        <v>35932</v>
      </c>
      <c r="H161" s="21"/>
      <c r="I161" s="21"/>
      <c r="J161" s="21"/>
      <c r="K161" s="21"/>
    </row>
    <row r="162" spans="1:11" x14ac:dyDescent="0.25">
      <c r="A162" s="147" t="s">
        <v>262</v>
      </c>
      <c r="B162" s="148"/>
      <c r="C162" s="148"/>
      <c r="D162" s="148"/>
      <c r="E162" s="148"/>
      <c r="F162" s="148"/>
      <c r="G162" s="23">
        <v>24585</v>
      </c>
      <c r="H162" s="21"/>
      <c r="I162" s="21"/>
      <c r="J162" s="21"/>
      <c r="K162" s="21"/>
    </row>
    <row r="163" spans="1:11" x14ac:dyDescent="0.25">
      <c r="A163" s="147" t="s">
        <v>63</v>
      </c>
      <c r="B163" s="148"/>
      <c r="C163" s="148"/>
      <c r="D163" s="148"/>
      <c r="E163" s="148"/>
      <c r="F163" s="148"/>
      <c r="G163" s="23">
        <v>167991</v>
      </c>
      <c r="H163" s="21"/>
      <c r="I163" s="21"/>
      <c r="J163" s="21"/>
      <c r="K163" s="21">
        <v>1962.88</v>
      </c>
    </row>
    <row r="164" spans="1:11" x14ac:dyDescent="0.25">
      <c r="A164" s="147" t="s">
        <v>60</v>
      </c>
      <c r="B164" s="148"/>
      <c r="C164" s="148"/>
      <c r="D164" s="148"/>
      <c r="E164" s="148"/>
      <c r="F164" s="148"/>
      <c r="G164" s="23">
        <v>246023</v>
      </c>
      <c r="H164" s="21"/>
      <c r="I164" s="21"/>
      <c r="J164" s="21"/>
      <c r="K164" s="21">
        <v>3853.22</v>
      </c>
    </row>
    <row r="165" spans="1:11" x14ac:dyDescent="0.25">
      <c r="A165" s="147" t="s">
        <v>62</v>
      </c>
      <c r="B165" s="148"/>
      <c r="C165" s="148"/>
      <c r="D165" s="148"/>
      <c r="E165" s="148"/>
      <c r="F165" s="148"/>
      <c r="G165" s="23"/>
      <c r="H165" s="21"/>
      <c r="I165" s="21"/>
      <c r="J165" s="21"/>
      <c r="K165" s="21"/>
    </row>
    <row r="166" spans="1:11" x14ac:dyDescent="0.25">
      <c r="A166" s="147" t="s">
        <v>61</v>
      </c>
      <c r="B166" s="148"/>
      <c r="C166" s="148"/>
      <c r="D166" s="148"/>
      <c r="E166" s="148"/>
      <c r="F166" s="148"/>
      <c r="G166" s="23"/>
      <c r="H166" s="21"/>
      <c r="I166" s="21"/>
      <c r="J166" s="21"/>
      <c r="K166" s="21"/>
    </row>
    <row r="167" spans="1:11" x14ac:dyDescent="0.25">
      <c r="A167" s="147" t="s">
        <v>261</v>
      </c>
      <c r="B167" s="148"/>
      <c r="C167" s="148"/>
      <c r="D167" s="148"/>
      <c r="E167" s="148"/>
      <c r="F167" s="148"/>
      <c r="G167" s="23">
        <v>10304</v>
      </c>
      <c r="H167" s="21"/>
      <c r="I167" s="21"/>
      <c r="J167" s="21"/>
      <c r="K167" s="21"/>
    </row>
    <row r="168" spans="1:11" x14ac:dyDescent="0.25">
      <c r="A168" s="147" t="s">
        <v>60</v>
      </c>
      <c r="B168" s="148"/>
      <c r="C168" s="148"/>
      <c r="D168" s="148"/>
      <c r="E168" s="148"/>
      <c r="F168" s="148"/>
      <c r="G168" s="23">
        <v>10304</v>
      </c>
      <c r="H168" s="21"/>
      <c r="I168" s="21"/>
      <c r="J168" s="21"/>
      <c r="K168" s="21"/>
    </row>
    <row r="169" spans="1:11" x14ac:dyDescent="0.25">
      <c r="A169" s="147" t="s">
        <v>56</v>
      </c>
      <c r="B169" s="148"/>
      <c r="C169" s="148"/>
      <c r="D169" s="148"/>
      <c r="E169" s="148"/>
      <c r="F169" s="148"/>
      <c r="G169" s="23">
        <v>256327</v>
      </c>
      <c r="H169" s="21"/>
      <c r="I169" s="21"/>
      <c r="J169" s="21"/>
      <c r="K169" s="21">
        <v>3853.22</v>
      </c>
    </row>
    <row r="170" spans="1:11" x14ac:dyDescent="0.25">
      <c r="A170" s="149" t="s">
        <v>59</v>
      </c>
      <c r="B170" s="148"/>
      <c r="C170" s="148"/>
      <c r="D170" s="148"/>
      <c r="E170" s="148"/>
      <c r="F170" s="148"/>
      <c r="G170" s="22">
        <v>256327</v>
      </c>
      <c r="H170" s="21"/>
      <c r="I170" s="21"/>
      <c r="J170" s="21"/>
      <c r="K170" s="20">
        <v>3853.22</v>
      </c>
    </row>
    <row r="171" spans="1:11" x14ac:dyDescent="0.25">
      <c r="A171" s="147" t="s">
        <v>121</v>
      </c>
      <c r="B171" s="148"/>
      <c r="C171" s="148"/>
      <c r="D171" s="148"/>
      <c r="E171" s="148"/>
      <c r="F171" s="148"/>
      <c r="G171" s="23"/>
      <c r="H171" s="21"/>
      <c r="I171" s="21"/>
      <c r="J171" s="21"/>
      <c r="K171" s="21"/>
    </row>
    <row r="172" spans="1:11" x14ac:dyDescent="0.25">
      <c r="A172" s="147" t="s">
        <v>57</v>
      </c>
      <c r="B172" s="148"/>
      <c r="C172" s="148"/>
      <c r="D172" s="148"/>
      <c r="E172" s="148"/>
      <c r="F172" s="148"/>
      <c r="G172" s="23"/>
      <c r="H172" s="21"/>
      <c r="I172" s="21"/>
      <c r="J172" s="21"/>
      <c r="K172" s="21"/>
    </row>
    <row r="173" spans="1:11" x14ac:dyDescent="0.25">
      <c r="A173" s="147" t="s">
        <v>260</v>
      </c>
      <c r="B173" s="148"/>
      <c r="C173" s="148"/>
      <c r="D173" s="148"/>
      <c r="E173" s="148"/>
      <c r="F173" s="148"/>
      <c r="G173" s="23">
        <v>316530</v>
      </c>
      <c r="H173" s="21"/>
      <c r="I173" s="21"/>
      <c r="J173" s="21"/>
      <c r="K173" s="21"/>
    </row>
    <row r="174" spans="1:11" x14ac:dyDescent="0.25">
      <c r="A174" s="147" t="s">
        <v>56</v>
      </c>
      <c r="B174" s="148"/>
      <c r="C174" s="148"/>
      <c r="D174" s="148"/>
      <c r="E174" s="148"/>
      <c r="F174" s="148"/>
      <c r="G174" s="23">
        <v>316530</v>
      </c>
      <c r="H174" s="21"/>
      <c r="I174" s="21"/>
      <c r="J174" s="21"/>
      <c r="K174" s="21"/>
    </row>
    <row r="175" spans="1:11" x14ac:dyDescent="0.25">
      <c r="A175" s="149" t="s">
        <v>119</v>
      </c>
      <c r="B175" s="148"/>
      <c r="C175" s="148"/>
      <c r="D175" s="148"/>
      <c r="E175" s="148"/>
      <c r="F175" s="148"/>
      <c r="G175" s="22">
        <v>316530</v>
      </c>
      <c r="H175" s="21"/>
      <c r="I175" s="21"/>
      <c r="J175" s="21"/>
      <c r="K175" s="21"/>
    </row>
    <row r="176" spans="1:11" ht="26.1" customHeight="1" x14ac:dyDescent="0.25">
      <c r="A176" s="147" t="s">
        <v>259</v>
      </c>
      <c r="B176" s="148"/>
      <c r="C176" s="148"/>
      <c r="D176" s="148"/>
      <c r="E176" s="148"/>
      <c r="F176" s="148"/>
      <c r="G176" s="23"/>
      <c r="H176" s="21"/>
      <c r="I176" s="21"/>
      <c r="J176" s="21"/>
      <c r="K176" s="21"/>
    </row>
    <row r="177" spans="1:11" x14ac:dyDescent="0.25">
      <c r="A177" s="147" t="s">
        <v>258</v>
      </c>
      <c r="B177" s="148"/>
      <c r="C177" s="148"/>
      <c r="D177" s="148"/>
      <c r="E177" s="148"/>
      <c r="F177" s="148"/>
      <c r="G177" s="23"/>
      <c r="H177" s="21"/>
      <c r="I177" s="21"/>
      <c r="J177" s="21"/>
      <c r="K177" s="21"/>
    </row>
    <row r="178" spans="1:11" x14ac:dyDescent="0.25">
      <c r="A178" s="147" t="s">
        <v>257</v>
      </c>
      <c r="B178" s="148"/>
      <c r="C178" s="148"/>
      <c r="D178" s="148"/>
      <c r="E178" s="148"/>
      <c r="F178" s="148"/>
      <c r="G178" s="23">
        <v>4410</v>
      </c>
      <c r="H178" s="21">
        <v>4339</v>
      </c>
      <c r="I178" s="21">
        <v>71</v>
      </c>
      <c r="J178" s="21"/>
      <c r="K178" s="21">
        <v>255.1</v>
      </c>
    </row>
    <row r="179" spans="1:11" x14ac:dyDescent="0.25">
      <c r="A179" s="147" t="s">
        <v>256</v>
      </c>
      <c r="B179" s="148"/>
      <c r="C179" s="148"/>
      <c r="D179" s="148"/>
      <c r="E179" s="148"/>
      <c r="F179" s="148"/>
      <c r="G179" s="23">
        <v>3471</v>
      </c>
      <c r="H179" s="21"/>
      <c r="I179" s="21"/>
      <c r="J179" s="21"/>
      <c r="K179" s="21"/>
    </row>
    <row r="180" spans="1:11" x14ac:dyDescent="0.25">
      <c r="A180" s="147" t="s">
        <v>255</v>
      </c>
      <c r="B180" s="148"/>
      <c r="C180" s="148"/>
      <c r="D180" s="148"/>
      <c r="E180" s="148"/>
      <c r="F180" s="148"/>
      <c r="G180" s="23">
        <v>2603</v>
      </c>
      <c r="H180" s="21"/>
      <c r="I180" s="21"/>
      <c r="J180" s="21"/>
      <c r="K180" s="21"/>
    </row>
    <row r="181" spans="1:11" x14ac:dyDescent="0.25">
      <c r="A181" s="147" t="s">
        <v>58</v>
      </c>
      <c r="B181" s="148"/>
      <c r="C181" s="148"/>
      <c r="D181" s="148"/>
      <c r="E181" s="148"/>
      <c r="F181" s="148"/>
      <c r="G181" s="23">
        <v>10484</v>
      </c>
      <c r="H181" s="21"/>
      <c r="I181" s="21"/>
      <c r="J181" s="21"/>
      <c r="K181" s="21">
        <v>255.1</v>
      </c>
    </row>
    <row r="182" spans="1:11" x14ac:dyDescent="0.25">
      <c r="A182" s="147" t="s">
        <v>254</v>
      </c>
      <c r="B182" s="148"/>
      <c r="C182" s="148"/>
      <c r="D182" s="148"/>
      <c r="E182" s="148"/>
      <c r="F182" s="148"/>
      <c r="G182" s="23"/>
      <c r="H182" s="21"/>
      <c r="I182" s="21"/>
      <c r="J182" s="21"/>
      <c r="K182" s="21"/>
    </row>
    <row r="183" spans="1:11" x14ac:dyDescent="0.25">
      <c r="A183" s="147" t="s">
        <v>253</v>
      </c>
      <c r="B183" s="148"/>
      <c r="C183" s="148"/>
      <c r="D183" s="148"/>
      <c r="E183" s="148"/>
      <c r="F183" s="148"/>
      <c r="G183" s="23">
        <v>672</v>
      </c>
      <c r="H183" s="21">
        <v>672</v>
      </c>
      <c r="I183" s="21"/>
      <c r="J183" s="21"/>
      <c r="K183" s="21">
        <v>50.4</v>
      </c>
    </row>
    <row r="184" spans="1:11" x14ac:dyDescent="0.25">
      <c r="A184" s="147" t="s">
        <v>252</v>
      </c>
      <c r="B184" s="148"/>
      <c r="C184" s="148"/>
      <c r="D184" s="148"/>
      <c r="E184" s="148"/>
      <c r="F184" s="148"/>
      <c r="G184" s="23">
        <v>618</v>
      </c>
      <c r="H184" s="21"/>
      <c r="I184" s="21"/>
      <c r="J184" s="21"/>
      <c r="K184" s="21"/>
    </row>
    <row r="185" spans="1:11" x14ac:dyDescent="0.25">
      <c r="A185" s="147" t="s">
        <v>251</v>
      </c>
      <c r="B185" s="148"/>
      <c r="C185" s="148"/>
      <c r="D185" s="148"/>
      <c r="E185" s="148"/>
      <c r="F185" s="148"/>
      <c r="G185" s="23">
        <v>437</v>
      </c>
      <c r="H185" s="21"/>
      <c r="I185" s="21"/>
      <c r="J185" s="21"/>
      <c r="K185" s="21"/>
    </row>
    <row r="186" spans="1:11" x14ac:dyDescent="0.25">
      <c r="A186" s="147" t="s">
        <v>58</v>
      </c>
      <c r="B186" s="148"/>
      <c r="C186" s="148"/>
      <c r="D186" s="148"/>
      <c r="E186" s="148"/>
      <c r="F186" s="148"/>
      <c r="G186" s="23">
        <v>1727</v>
      </c>
      <c r="H186" s="21"/>
      <c r="I186" s="21"/>
      <c r="J186" s="21"/>
      <c r="K186" s="21">
        <v>50.4</v>
      </c>
    </row>
    <row r="187" spans="1:11" x14ac:dyDescent="0.25">
      <c r="A187" s="147" t="s">
        <v>250</v>
      </c>
      <c r="B187" s="148"/>
      <c r="C187" s="148"/>
      <c r="D187" s="148"/>
      <c r="E187" s="148"/>
      <c r="F187" s="148"/>
      <c r="G187" s="23"/>
      <c r="H187" s="21"/>
      <c r="I187" s="21"/>
      <c r="J187" s="21"/>
      <c r="K187" s="21"/>
    </row>
    <row r="188" spans="1:11" ht="20.399999999999999" x14ac:dyDescent="0.25">
      <c r="A188" s="147" t="s">
        <v>249</v>
      </c>
      <c r="B188" s="148"/>
      <c r="C188" s="148"/>
      <c r="D188" s="148"/>
      <c r="E188" s="148"/>
      <c r="F188" s="148"/>
      <c r="G188" s="23">
        <v>1613</v>
      </c>
      <c r="H188" s="21">
        <v>953</v>
      </c>
      <c r="I188" s="21" t="s">
        <v>248</v>
      </c>
      <c r="J188" s="21"/>
      <c r="K188" s="21">
        <v>67.099999999999994</v>
      </c>
    </row>
    <row r="189" spans="1:11" x14ac:dyDescent="0.25">
      <c r="A189" s="147" t="s">
        <v>247</v>
      </c>
      <c r="B189" s="148"/>
      <c r="C189" s="148"/>
      <c r="D189" s="148"/>
      <c r="E189" s="148"/>
      <c r="F189" s="148"/>
      <c r="G189" s="23">
        <v>1106</v>
      </c>
      <c r="H189" s="21"/>
      <c r="I189" s="21"/>
      <c r="J189" s="21"/>
      <c r="K189" s="21"/>
    </row>
    <row r="190" spans="1:11" x14ac:dyDescent="0.25">
      <c r="A190" s="147" t="s">
        <v>246</v>
      </c>
      <c r="B190" s="148"/>
      <c r="C190" s="148"/>
      <c r="D190" s="148"/>
      <c r="E190" s="148"/>
      <c r="F190" s="148"/>
      <c r="G190" s="23">
        <v>757</v>
      </c>
      <c r="H190" s="21"/>
      <c r="I190" s="21"/>
      <c r="J190" s="21"/>
      <c r="K190" s="21"/>
    </row>
    <row r="191" spans="1:11" x14ac:dyDescent="0.25">
      <c r="A191" s="147" t="s">
        <v>58</v>
      </c>
      <c r="B191" s="148"/>
      <c r="C191" s="148"/>
      <c r="D191" s="148"/>
      <c r="E191" s="148"/>
      <c r="F191" s="148"/>
      <c r="G191" s="23">
        <v>3476</v>
      </c>
      <c r="H191" s="21"/>
      <c r="I191" s="21"/>
      <c r="J191" s="21"/>
      <c r="K191" s="21">
        <v>67.099999999999994</v>
      </c>
    </row>
    <row r="192" spans="1:11" x14ac:dyDescent="0.25">
      <c r="A192" s="147" t="s">
        <v>56</v>
      </c>
      <c r="B192" s="148"/>
      <c r="C192" s="148"/>
      <c r="D192" s="148"/>
      <c r="E192" s="148"/>
      <c r="F192" s="148"/>
      <c r="G192" s="23">
        <v>15687</v>
      </c>
      <c r="H192" s="21"/>
      <c r="I192" s="21"/>
      <c r="J192" s="21"/>
      <c r="K192" s="21">
        <v>372.6</v>
      </c>
    </row>
    <row r="193" spans="1:11" ht="26.1" customHeight="1" x14ac:dyDescent="0.25">
      <c r="A193" s="149" t="s">
        <v>245</v>
      </c>
      <c r="B193" s="148"/>
      <c r="C193" s="148"/>
      <c r="D193" s="148"/>
      <c r="E193" s="148"/>
      <c r="F193" s="148"/>
      <c r="G193" s="22">
        <v>15687</v>
      </c>
      <c r="H193" s="21"/>
      <c r="I193" s="21"/>
      <c r="J193" s="21"/>
      <c r="K193" s="20">
        <v>372.6</v>
      </c>
    </row>
    <row r="194" spans="1:11" x14ac:dyDescent="0.25">
      <c r="A194" s="147" t="s">
        <v>12</v>
      </c>
      <c r="B194" s="148"/>
      <c r="C194" s="148"/>
      <c r="D194" s="148"/>
      <c r="E194" s="148"/>
      <c r="F194" s="148"/>
      <c r="G194" s="23">
        <v>588544</v>
      </c>
      <c r="H194" s="21"/>
      <c r="I194" s="21"/>
      <c r="J194" s="21"/>
      <c r="K194" s="21">
        <v>4225.82</v>
      </c>
    </row>
    <row r="195" spans="1:11" x14ac:dyDescent="0.25">
      <c r="A195" s="147" t="s">
        <v>13</v>
      </c>
      <c r="B195" s="148"/>
      <c r="C195" s="148"/>
      <c r="D195" s="148"/>
      <c r="E195" s="148"/>
      <c r="F195" s="148"/>
      <c r="G195" s="23"/>
      <c r="H195" s="21"/>
      <c r="I195" s="21"/>
      <c r="J195" s="21"/>
      <c r="K195" s="21"/>
    </row>
    <row r="196" spans="1:11" x14ac:dyDescent="0.25">
      <c r="A196" s="147" t="s">
        <v>14</v>
      </c>
      <c r="B196" s="148"/>
      <c r="C196" s="148"/>
      <c r="D196" s="148"/>
      <c r="E196" s="148"/>
      <c r="F196" s="148"/>
      <c r="G196" s="23">
        <v>344702</v>
      </c>
      <c r="H196" s="21"/>
      <c r="I196" s="21"/>
      <c r="J196" s="21"/>
      <c r="K196" s="21"/>
    </row>
    <row r="197" spans="1:11" x14ac:dyDescent="0.25">
      <c r="A197" s="147" t="s">
        <v>15</v>
      </c>
      <c r="B197" s="148"/>
      <c r="C197" s="148"/>
      <c r="D197" s="148"/>
      <c r="E197" s="148"/>
      <c r="F197" s="148"/>
      <c r="G197" s="23">
        <v>57594</v>
      </c>
      <c r="H197" s="21"/>
      <c r="I197" s="21"/>
      <c r="J197" s="21"/>
      <c r="K197" s="21"/>
    </row>
    <row r="198" spans="1:11" x14ac:dyDescent="0.25">
      <c r="A198" s="147" t="s">
        <v>16</v>
      </c>
      <c r="B198" s="148"/>
      <c r="C198" s="148"/>
      <c r="D198" s="148"/>
      <c r="E198" s="148"/>
      <c r="F198" s="148"/>
      <c r="G198" s="23">
        <v>74270</v>
      </c>
      <c r="H198" s="21"/>
      <c r="I198" s="21"/>
      <c r="J198" s="21"/>
      <c r="K198" s="21"/>
    </row>
    <row r="199" spans="1:11" x14ac:dyDescent="0.25">
      <c r="A199" s="147" t="s">
        <v>0</v>
      </c>
      <c r="B199" s="148"/>
      <c r="C199" s="148"/>
      <c r="D199" s="148"/>
      <c r="E199" s="148"/>
      <c r="F199" s="148"/>
      <c r="G199" s="23">
        <v>10304</v>
      </c>
      <c r="H199" s="21"/>
      <c r="I199" s="21"/>
      <c r="J199" s="21"/>
      <c r="K199" s="21"/>
    </row>
    <row r="200" spans="1:11" x14ac:dyDescent="0.25">
      <c r="A200" s="147" t="s">
        <v>17</v>
      </c>
      <c r="B200" s="148"/>
      <c r="C200" s="148"/>
      <c r="D200" s="148"/>
      <c r="E200" s="148"/>
      <c r="F200" s="148"/>
      <c r="G200" s="23">
        <v>65677</v>
      </c>
      <c r="H200" s="21"/>
      <c r="I200" s="21"/>
      <c r="J200" s="21"/>
      <c r="K200" s="21"/>
    </row>
    <row r="201" spans="1:11" x14ac:dyDescent="0.25">
      <c r="A201" s="147" t="s">
        <v>18</v>
      </c>
      <c r="B201" s="148"/>
      <c r="C201" s="148"/>
      <c r="D201" s="148"/>
      <c r="E201" s="148"/>
      <c r="F201" s="148"/>
      <c r="G201" s="23">
        <v>46684</v>
      </c>
      <c r="H201" s="21"/>
      <c r="I201" s="21"/>
      <c r="J201" s="21"/>
      <c r="K201" s="21"/>
    </row>
    <row r="202" spans="1:11" x14ac:dyDescent="0.25">
      <c r="A202" s="149" t="s">
        <v>19</v>
      </c>
      <c r="B202" s="148"/>
      <c r="C202" s="148"/>
      <c r="D202" s="148"/>
      <c r="E202" s="148"/>
      <c r="F202" s="148"/>
      <c r="G202" s="22">
        <v>588544</v>
      </c>
      <c r="H202" s="21"/>
      <c r="I202" s="21"/>
      <c r="J202" s="21"/>
      <c r="K202" s="20">
        <v>4225.82</v>
      </c>
    </row>
    <row r="203" spans="1:11" x14ac:dyDescent="0.25">
      <c r="A203" s="99"/>
      <c r="B203" s="19"/>
      <c r="F203" s="16"/>
      <c r="G203" s="18"/>
      <c r="H203" s="16"/>
      <c r="I203" s="16"/>
      <c r="J203" s="16"/>
      <c r="K203" s="16"/>
    </row>
    <row r="204" spans="1:11" x14ac:dyDescent="0.25">
      <c r="A204" s="99"/>
      <c r="B204" s="19"/>
      <c r="F204" s="16"/>
      <c r="G204" s="18"/>
      <c r="H204" s="16"/>
      <c r="I204" s="16"/>
      <c r="J204" s="16"/>
      <c r="K204" s="16"/>
    </row>
  </sheetData>
  <mergeCells count="134">
    <mergeCell ref="A66:F66"/>
    <mergeCell ref="A67:F67"/>
    <mergeCell ref="A68:F68"/>
    <mergeCell ref="J25:K26"/>
    <mergeCell ref="H26:H27"/>
    <mergeCell ref="G26:G27"/>
    <mergeCell ref="A25:A27"/>
    <mergeCell ref="C25:C27"/>
    <mergeCell ref="B25:B27"/>
    <mergeCell ref="D25:D27"/>
    <mergeCell ref="E25:F25"/>
    <mergeCell ref="G25:I25"/>
    <mergeCell ref="A29:K29"/>
    <mergeCell ref="A30:K30"/>
    <mergeCell ref="A31:K31"/>
    <mergeCell ref="A32:K32"/>
    <mergeCell ref="A33:K33"/>
    <mergeCell ref="A34:K34"/>
    <mergeCell ref="A35:K35"/>
    <mergeCell ref="A36:K36"/>
    <mergeCell ref="A60:K60"/>
    <mergeCell ref="A107:F107"/>
    <mergeCell ref="A108:K108"/>
    <mergeCell ref="A121:F121"/>
    <mergeCell ref="A69:F69"/>
    <mergeCell ref="A70:F70"/>
    <mergeCell ref="A71:F71"/>
    <mergeCell ref="A72:F72"/>
    <mergeCell ref="A73:F73"/>
    <mergeCell ref="A74:F74"/>
    <mergeCell ref="A75:F75"/>
    <mergeCell ref="A76:F76"/>
    <mergeCell ref="A77:F77"/>
    <mergeCell ref="A78:F78"/>
    <mergeCell ref="A79:F79"/>
    <mergeCell ref="A80:F80"/>
    <mergeCell ref="A81:K81"/>
    <mergeCell ref="A82:K82"/>
    <mergeCell ref="A94:K94"/>
    <mergeCell ref="A101:F101"/>
    <mergeCell ref="A102:F102"/>
    <mergeCell ref="A103:F103"/>
    <mergeCell ref="A104:F104"/>
    <mergeCell ref="A105:F105"/>
    <mergeCell ref="A106:F106"/>
    <mergeCell ref="A143:F143"/>
    <mergeCell ref="A144:F144"/>
    <mergeCell ref="A145:F145"/>
    <mergeCell ref="A122:F122"/>
    <mergeCell ref="A123:F123"/>
    <mergeCell ref="A124:F124"/>
    <mergeCell ref="A125:F125"/>
    <mergeCell ref="A126:F126"/>
    <mergeCell ref="A127:F127"/>
    <mergeCell ref="A128:F128"/>
    <mergeCell ref="A129:F129"/>
    <mergeCell ref="A130:F130"/>
    <mergeCell ref="A131:F131"/>
    <mergeCell ref="A132:F132"/>
    <mergeCell ref="A133:F133"/>
    <mergeCell ref="A134:F134"/>
    <mergeCell ref="A135:K135"/>
    <mergeCell ref="A136:F136"/>
    <mergeCell ref="A137:F137"/>
    <mergeCell ref="A138:F138"/>
    <mergeCell ref="A139:F139"/>
    <mergeCell ref="A140:F140"/>
    <mergeCell ref="A141:F141"/>
    <mergeCell ref="A142:F142"/>
    <mergeCell ref="A165:F165"/>
    <mergeCell ref="A166:F166"/>
    <mergeCell ref="A167:F167"/>
    <mergeCell ref="A168:F168"/>
    <mergeCell ref="A169:F169"/>
    <mergeCell ref="A146:F146"/>
    <mergeCell ref="A147:F147"/>
    <mergeCell ref="A148:F148"/>
    <mergeCell ref="A149:F149"/>
    <mergeCell ref="A150:F150"/>
    <mergeCell ref="A151:F151"/>
    <mergeCell ref="A152:F152"/>
    <mergeCell ref="A153:F153"/>
    <mergeCell ref="A154:F154"/>
    <mergeCell ref="A155:F155"/>
    <mergeCell ref="A156:F156"/>
    <mergeCell ref="A157:F157"/>
    <mergeCell ref="B6:H6"/>
    <mergeCell ref="C9:G9"/>
    <mergeCell ref="D20:E20"/>
    <mergeCell ref="D21:E21"/>
    <mergeCell ref="D18:E18"/>
    <mergeCell ref="A200:F200"/>
    <mergeCell ref="A201:F201"/>
    <mergeCell ref="A191:F191"/>
    <mergeCell ref="A192:F192"/>
    <mergeCell ref="A193:F193"/>
    <mergeCell ref="A182:F182"/>
    <mergeCell ref="A183:F183"/>
    <mergeCell ref="A184:F184"/>
    <mergeCell ref="A185:F185"/>
    <mergeCell ref="A186:F186"/>
    <mergeCell ref="A187:F187"/>
    <mergeCell ref="A170:F170"/>
    <mergeCell ref="A171:F171"/>
    <mergeCell ref="A172:F172"/>
    <mergeCell ref="A173:F173"/>
    <mergeCell ref="A174:F174"/>
    <mergeCell ref="A175:F175"/>
    <mergeCell ref="A176:F176"/>
    <mergeCell ref="A177:F177"/>
    <mergeCell ref="A199:F199"/>
    <mergeCell ref="A188:F188"/>
    <mergeCell ref="A189:F189"/>
    <mergeCell ref="A190:F190"/>
    <mergeCell ref="A202:F202"/>
    <mergeCell ref="D16:E16"/>
    <mergeCell ref="D19:E19"/>
    <mergeCell ref="D17:E17"/>
    <mergeCell ref="A194:F194"/>
    <mergeCell ref="A195:F195"/>
    <mergeCell ref="A196:F196"/>
    <mergeCell ref="A197:F197"/>
    <mergeCell ref="A198:F198"/>
    <mergeCell ref="A178:F178"/>
    <mergeCell ref="A179:F179"/>
    <mergeCell ref="A180:F180"/>
    <mergeCell ref="A181:F181"/>
    <mergeCell ref="A158:F158"/>
    <mergeCell ref="A159:F159"/>
    <mergeCell ref="A160:F160"/>
    <mergeCell ref="A161:F161"/>
    <mergeCell ref="A162:F162"/>
    <mergeCell ref="A163:F163"/>
    <mergeCell ref="A164:F164"/>
  </mergeCells>
  <pageMargins left="0.23622047244094491" right="0.19685039370078741" top="0.51181102362204722" bottom="0.62992125984251968" header="0.31496062992125984" footer="0.23622047244094491"/>
  <pageSetup paperSize="9" fitToHeight="10000" orientation="landscape" r:id="rId1"/>
  <headerFooter alignWithMargins="0">
    <oddFooter>&amp;L0503.000.0000-СМ.ЛС
313-2099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P140"/>
  <sheetViews>
    <sheetView showGridLines="0" zoomScaleSheetLayoutView="75" workbookViewId="0">
      <selection activeCell="D12" sqref="D12"/>
    </sheetView>
  </sheetViews>
  <sheetFormatPr defaultColWidth="9.109375" defaultRowHeight="13.2" outlineLevelRow="2" x14ac:dyDescent="0.25"/>
  <cols>
    <col min="1" max="1" width="4.6640625" style="9" customWidth="1"/>
    <col min="2" max="2" width="20.33203125" style="17" customWidth="1"/>
    <col min="3" max="3" width="37.109375" style="7" customWidth="1"/>
    <col min="4" max="4" width="17.109375" style="99" customWidth="1"/>
    <col min="5" max="5" width="11.6640625" style="16" customWidth="1"/>
    <col min="6" max="6" width="10.5546875" style="3" customWidth="1"/>
    <col min="7" max="7" width="10.5546875" style="14" customWidth="1"/>
    <col min="8" max="8" width="11" style="3" customWidth="1"/>
    <col min="9" max="9" width="10.6640625" style="3" customWidth="1"/>
    <col min="10" max="10" width="8.33203125" style="3" customWidth="1"/>
    <col min="11" max="11" width="8.109375" style="3" customWidth="1"/>
    <col min="12" max="14" width="7.109375" style="3" customWidth="1"/>
    <col min="15" max="16" width="6.33203125" style="3" customWidth="1"/>
    <col min="17" max="16384" width="9.109375" style="4"/>
  </cols>
  <sheetData>
    <row r="1" spans="1:16" outlineLevel="2" x14ac:dyDescent="0.25">
      <c r="A1" s="2" t="s">
        <v>6</v>
      </c>
      <c r="B1" s="1"/>
      <c r="I1" s="2" t="s">
        <v>7</v>
      </c>
    </row>
    <row r="2" spans="1:16" outlineLevel="1" x14ac:dyDescent="0.25">
      <c r="A2" s="5"/>
      <c r="B2" s="1"/>
      <c r="I2" s="5"/>
    </row>
    <row r="3" spans="1:16" outlineLevel="1" x14ac:dyDescent="0.25">
      <c r="A3" s="5"/>
      <c r="B3" s="1"/>
      <c r="I3" s="5"/>
    </row>
    <row r="4" spans="1:16" outlineLevel="1" x14ac:dyDescent="0.25">
      <c r="A4" s="5" t="s">
        <v>54</v>
      </c>
      <c r="B4" s="1"/>
      <c r="I4" s="5" t="s">
        <v>53</v>
      </c>
    </row>
    <row r="5" spans="1:16" outlineLevel="1" x14ac:dyDescent="0.25">
      <c r="A5" s="60" t="s">
        <v>110</v>
      </c>
      <c r="B5" s="1"/>
      <c r="I5" s="60" t="s">
        <v>109</v>
      </c>
    </row>
    <row r="6" spans="1:16" ht="13.8" x14ac:dyDescent="0.25">
      <c r="A6" s="99"/>
      <c r="B6" s="1"/>
      <c r="C6" s="3"/>
      <c r="D6" s="36" t="s">
        <v>505</v>
      </c>
      <c r="E6" s="3"/>
      <c r="F6" s="58"/>
      <c r="G6" s="59"/>
      <c r="H6" s="58"/>
      <c r="N6" s="4"/>
      <c r="O6" s="4"/>
      <c r="P6" s="4"/>
    </row>
    <row r="7" spans="1:16" x14ac:dyDescent="0.25">
      <c r="A7" s="99"/>
      <c r="B7" s="57"/>
      <c r="C7" s="42"/>
      <c r="D7" s="12" t="s">
        <v>2</v>
      </c>
      <c r="E7" s="56"/>
      <c r="F7" s="55"/>
      <c r="G7" s="54"/>
      <c r="N7" s="4"/>
      <c r="O7" s="4"/>
      <c r="P7" s="4"/>
    </row>
    <row r="8" spans="1:16" x14ac:dyDescent="0.25">
      <c r="A8" s="99"/>
      <c r="B8" s="49"/>
      <c r="C8" s="3"/>
      <c r="D8" s="3"/>
      <c r="E8" s="3"/>
      <c r="O8" s="4"/>
      <c r="P8" s="4"/>
    </row>
    <row r="9" spans="1:16" ht="15.6" x14ac:dyDescent="0.25">
      <c r="A9" s="99"/>
      <c r="B9" s="49"/>
      <c r="C9" s="3"/>
      <c r="D9" s="53" t="s">
        <v>504</v>
      </c>
      <c r="F9" s="52"/>
      <c r="G9" s="51"/>
      <c r="O9" s="4"/>
      <c r="P9" s="4"/>
    </row>
    <row r="10" spans="1:16" x14ac:dyDescent="0.25">
      <c r="A10" s="99"/>
      <c r="B10" s="49"/>
      <c r="C10" s="3"/>
      <c r="D10" s="11" t="s">
        <v>38</v>
      </c>
      <c r="F10" s="8"/>
      <c r="G10" s="50"/>
      <c r="O10" s="4"/>
      <c r="P10" s="4"/>
    </row>
    <row r="11" spans="1:16" x14ac:dyDescent="0.25">
      <c r="A11" s="99"/>
      <c r="B11" s="49"/>
      <c r="C11" s="3"/>
      <c r="D11" s="3"/>
      <c r="E11" s="3"/>
      <c r="O11" s="4"/>
      <c r="P11" s="4"/>
    </row>
    <row r="12" spans="1:16" ht="13.8" x14ac:dyDescent="0.25">
      <c r="A12" s="48" t="s">
        <v>3</v>
      </c>
      <c r="B12" s="35" t="s">
        <v>503</v>
      </c>
      <c r="C12" s="13"/>
      <c r="D12" s="36"/>
      <c r="E12" s="47"/>
      <c r="F12" s="13"/>
      <c r="G12" s="46"/>
      <c r="N12" s="4"/>
      <c r="O12" s="4"/>
      <c r="P12" s="4"/>
    </row>
    <row r="13" spans="1:16" x14ac:dyDescent="0.25">
      <c r="A13" s="99"/>
      <c r="B13" s="45"/>
      <c r="C13" s="42"/>
      <c r="D13" s="12" t="s">
        <v>36</v>
      </c>
      <c r="F13" s="44"/>
      <c r="G13" s="43"/>
      <c r="H13" s="42"/>
      <c r="I13" s="38"/>
      <c r="O13" s="4"/>
      <c r="P13" s="4"/>
    </row>
    <row r="14" spans="1:16" x14ac:dyDescent="0.25">
      <c r="A14" s="41"/>
      <c r="B14" s="40"/>
      <c r="C14" s="3"/>
      <c r="D14" s="3"/>
      <c r="E14" s="3"/>
      <c r="N14" s="4"/>
      <c r="O14" s="4"/>
      <c r="P14" s="4"/>
    </row>
    <row r="15" spans="1:16" ht="13.8" x14ac:dyDescent="0.25">
      <c r="B15" s="35" t="s">
        <v>502</v>
      </c>
      <c r="C15" s="39"/>
      <c r="D15" s="38"/>
      <c r="E15" s="38"/>
      <c r="F15" s="37"/>
      <c r="G15" s="32"/>
      <c r="H15" s="31"/>
      <c r="O15" s="13"/>
      <c r="P15" s="4"/>
    </row>
    <row r="16" spans="1:16" s="30" customFormat="1" ht="13.8" x14ac:dyDescent="0.25">
      <c r="A16" s="36"/>
      <c r="B16" s="35" t="s">
        <v>22</v>
      </c>
      <c r="C16" s="34"/>
      <c r="D16" s="150" t="s">
        <v>501</v>
      </c>
      <c r="E16" s="151"/>
      <c r="F16" s="33" t="s">
        <v>34</v>
      </c>
      <c r="G16" s="32"/>
      <c r="H16" s="31"/>
      <c r="I16" s="13"/>
      <c r="J16" s="13"/>
      <c r="K16" s="13"/>
      <c r="L16" s="13"/>
      <c r="M16" s="13"/>
      <c r="N16" s="13"/>
    </row>
    <row r="17" spans="1:16" s="30" customFormat="1" ht="13.8" outlineLevel="1" x14ac:dyDescent="0.25">
      <c r="A17" s="36"/>
      <c r="B17" s="35" t="s">
        <v>23</v>
      </c>
      <c r="C17" s="34"/>
      <c r="D17" s="150" t="s">
        <v>500</v>
      </c>
      <c r="E17" s="151"/>
      <c r="F17" s="33" t="s">
        <v>34</v>
      </c>
      <c r="G17" s="32"/>
      <c r="H17" s="31"/>
      <c r="I17" s="13"/>
      <c r="J17" s="13"/>
      <c r="K17" s="13"/>
      <c r="L17" s="13"/>
      <c r="M17" s="13"/>
      <c r="N17" s="13"/>
    </row>
    <row r="18" spans="1:16" s="30" customFormat="1" ht="13.8" outlineLevel="1" x14ac:dyDescent="0.25">
      <c r="A18" s="36"/>
      <c r="B18" s="35" t="s">
        <v>1</v>
      </c>
      <c r="C18" s="34"/>
      <c r="D18" s="150" t="s">
        <v>499</v>
      </c>
      <c r="E18" s="151"/>
      <c r="F18" s="33" t="s">
        <v>34</v>
      </c>
      <c r="G18" s="32"/>
      <c r="H18" s="31"/>
      <c r="I18" s="13"/>
      <c r="J18" s="13"/>
      <c r="K18" s="13"/>
      <c r="L18" s="13"/>
      <c r="M18" s="13"/>
      <c r="N18" s="13"/>
    </row>
    <row r="19" spans="1:16" s="30" customFormat="1" ht="13.8" x14ac:dyDescent="0.25">
      <c r="A19" s="36"/>
      <c r="B19" s="35" t="s">
        <v>35</v>
      </c>
      <c r="C19" s="34"/>
      <c r="D19" s="150" t="s">
        <v>498</v>
      </c>
      <c r="E19" s="151"/>
      <c r="F19" s="33" t="s">
        <v>34</v>
      </c>
      <c r="G19" s="32"/>
      <c r="H19" s="31"/>
      <c r="I19" s="13"/>
      <c r="J19" s="13"/>
      <c r="K19" s="13"/>
      <c r="L19" s="13"/>
      <c r="M19" s="13"/>
      <c r="N19" s="13"/>
    </row>
    <row r="20" spans="1:16" s="30" customFormat="1" ht="13.8" outlineLevel="1" x14ac:dyDescent="0.25">
      <c r="A20" s="36"/>
      <c r="B20" s="35" t="s">
        <v>20</v>
      </c>
      <c r="C20" s="34"/>
      <c r="D20" s="150" t="s">
        <v>497</v>
      </c>
      <c r="E20" s="151"/>
      <c r="F20" s="33" t="s">
        <v>21</v>
      </c>
      <c r="G20" s="32"/>
      <c r="H20" s="31"/>
      <c r="I20" s="13"/>
      <c r="J20" s="13"/>
      <c r="K20" s="13"/>
      <c r="L20" s="13"/>
      <c r="M20" s="13"/>
      <c r="N20" s="13"/>
    </row>
    <row r="21" spans="1:16" s="30" customFormat="1" ht="13.8" outlineLevel="2" x14ac:dyDescent="0.25">
      <c r="A21" s="36"/>
      <c r="B21" s="35" t="s">
        <v>52</v>
      </c>
      <c r="C21" s="34"/>
      <c r="D21" s="150" t="s">
        <v>496</v>
      </c>
      <c r="E21" s="151"/>
      <c r="F21" s="33" t="s">
        <v>21</v>
      </c>
      <c r="G21" s="32"/>
      <c r="H21" s="31"/>
      <c r="I21" s="13"/>
      <c r="J21" s="13"/>
      <c r="K21" s="13"/>
      <c r="L21" s="13"/>
      <c r="M21" s="13"/>
      <c r="N21" s="13"/>
    </row>
    <row r="22" spans="1:16" ht="13.8" x14ac:dyDescent="0.25">
      <c r="B22" s="100" t="s">
        <v>495</v>
      </c>
      <c r="D22" s="3"/>
      <c r="E22" s="3"/>
      <c r="O22" s="4"/>
      <c r="P22" s="4"/>
    </row>
    <row r="23" spans="1:16" x14ac:dyDescent="0.25">
      <c r="B23" s="29"/>
      <c r="C23" s="99"/>
      <c r="D23" s="8"/>
      <c r="E23" s="3"/>
      <c r="P23" s="4"/>
    </row>
    <row r="24" spans="1:16" x14ac:dyDescent="0.25">
      <c r="B24" s="1"/>
      <c r="E24" s="3"/>
    </row>
    <row r="25" spans="1:16" s="27" customFormat="1" ht="48" customHeight="1" x14ac:dyDescent="0.2">
      <c r="A25" s="155" t="s">
        <v>4</v>
      </c>
      <c r="B25" s="157" t="s">
        <v>51</v>
      </c>
      <c r="C25" s="155" t="s">
        <v>50</v>
      </c>
      <c r="D25" s="155" t="s">
        <v>49</v>
      </c>
      <c r="E25" s="155" t="s">
        <v>33</v>
      </c>
      <c r="F25" s="155"/>
      <c r="G25" s="155" t="s">
        <v>32</v>
      </c>
      <c r="H25" s="155"/>
      <c r="I25" s="155"/>
      <c r="J25" s="155" t="s">
        <v>48</v>
      </c>
      <c r="K25" s="155"/>
      <c r="L25" s="28"/>
      <c r="M25" s="28"/>
      <c r="N25" s="28"/>
      <c r="O25" s="28"/>
      <c r="P25" s="28"/>
    </row>
    <row r="26" spans="1:16" s="27" customFormat="1" ht="22.8" x14ac:dyDescent="0.2">
      <c r="A26" s="155"/>
      <c r="B26" s="157"/>
      <c r="C26" s="155"/>
      <c r="D26" s="155"/>
      <c r="E26" s="111" t="s">
        <v>44</v>
      </c>
      <c r="F26" s="111" t="s">
        <v>108</v>
      </c>
      <c r="G26" s="156" t="s">
        <v>5</v>
      </c>
      <c r="H26" s="155" t="s">
        <v>47</v>
      </c>
      <c r="I26" s="111" t="s">
        <v>107</v>
      </c>
      <c r="J26" s="155"/>
      <c r="K26" s="155"/>
      <c r="L26" s="28"/>
      <c r="M26" s="28"/>
      <c r="N26" s="28"/>
      <c r="O26" s="28"/>
      <c r="P26" s="28"/>
    </row>
    <row r="27" spans="1:16" s="27" customFormat="1" ht="34.200000000000003" x14ac:dyDescent="0.2">
      <c r="A27" s="155"/>
      <c r="B27" s="157"/>
      <c r="C27" s="155"/>
      <c r="D27" s="155"/>
      <c r="E27" s="111" t="s">
        <v>47</v>
      </c>
      <c r="F27" s="111" t="s">
        <v>46</v>
      </c>
      <c r="G27" s="156"/>
      <c r="H27" s="155"/>
      <c r="I27" s="111" t="s">
        <v>46</v>
      </c>
      <c r="J27" s="111" t="s">
        <v>45</v>
      </c>
      <c r="K27" s="111" t="s">
        <v>44</v>
      </c>
      <c r="L27" s="28"/>
      <c r="M27" s="28"/>
      <c r="N27" s="28"/>
      <c r="O27" s="28"/>
      <c r="P27" s="28"/>
    </row>
    <row r="28" spans="1:16" x14ac:dyDescent="0.25">
      <c r="A28" s="101">
        <v>1</v>
      </c>
      <c r="B28" s="102">
        <v>2</v>
      </c>
      <c r="C28" s="111">
        <v>3</v>
      </c>
      <c r="D28" s="111">
        <v>4</v>
      </c>
      <c r="E28" s="111">
        <v>5</v>
      </c>
      <c r="F28" s="101">
        <v>6</v>
      </c>
      <c r="G28" s="15">
        <v>7</v>
      </c>
      <c r="H28" s="101">
        <v>8</v>
      </c>
      <c r="I28" s="101">
        <v>9</v>
      </c>
      <c r="J28" s="101">
        <v>10</v>
      </c>
      <c r="K28" s="101">
        <v>11</v>
      </c>
      <c r="L28" s="4"/>
      <c r="M28" s="4"/>
      <c r="N28" s="4"/>
      <c r="O28" s="4"/>
      <c r="P28" s="4"/>
    </row>
    <row r="29" spans="1:16" ht="19.2" customHeight="1" x14ac:dyDescent="0.25">
      <c r="A29" s="154" t="s">
        <v>69</v>
      </c>
      <c r="B29" s="148"/>
      <c r="C29" s="148"/>
      <c r="D29" s="148"/>
      <c r="E29" s="148"/>
      <c r="F29" s="148"/>
      <c r="G29" s="148"/>
      <c r="H29" s="148"/>
      <c r="I29" s="148"/>
      <c r="J29" s="148"/>
      <c r="K29" s="148"/>
    </row>
    <row r="30" spans="1:16" ht="19.2" customHeight="1" x14ac:dyDescent="0.25">
      <c r="A30" s="147" t="s">
        <v>206</v>
      </c>
      <c r="B30" s="148"/>
      <c r="C30" s="148"/>
      <c r="D30" s="148"/>
      <c r="E30" s="148"/>
      <c r="F30" s="148"/>
      <c r="G30" s="148"/>
      <c r="H30" s="148"/>
      <c r="I30" s="148"/>
      <c r="J30" s="148"/>
      <c r="K30" s="148"/>
    </row>
    <row r="31" spans="1:16" ht="19.2" customHeight="1" x14ac:dyDescent="0.25">
      <c r="A31" s="147" t="s">
        <v>205</v>
      </c>
      <c r="B31" s="148"/>
      <c r="C31" s="148"/>
      <c r="D31" s="148"/>
      <c r="E31" s="148"/>
      <c r="F31" s="148"/>
      <c r="G31" s="148"/>
      <c r="H31" s="148"/>
      <c r="I31" s="148"/>
      <c r="J31" s="148"/>
      <c r="K31" s="148"/>
    </row>
    <row r="32" spans="1:16" ht="26.1" customHeight="1" x14ac:dyDescent="0.25">
      <c r="A32" s="147" t="s">
        <v>494</v>
      </c>
      <c r="B32" s="148"/>
      <c r="C32" s="148"/>
      <c r="D32" s="148"/>
      <c r="E32" s="148"/>
      <c r="F32" s="148"/>
      <c r="G32" s="148"/>
      <c r="H32" s="148"/>
      <c r="I32" s="148"/>
      <c r="J32" s="148"/>
      <c r="K32" s="148"/>
    </row>
    <row r="33" spans="1:11" ht="26.1" customHeight="1" x14ac:dyDescent="0.25">
      <c r="A33" s="147" t="s">
        <v>493</v>
      </c>
      <c r="B33" s="148"/>
      <c r="C33" s="148"/>
      <c r="D33" s="148"/>
      <c r="E33" s="148"/>
      <c r="F33" s="148"/>
      <c r="G33" s="148"/>
      <c r="H33" s="148"/>
      <c r="I33" s="148"/>
      <c r="J33" s="148"/>
      <c r="K33" s="148"/>
    </row>
    <row r="34" spans="1:11" ht="19.2" customHeight="1" x14ac:dyDescent="0.25">
      <c r="A34" s="147" t="s">
        <v>492</v>
      </c>
      <c r="B34" s="148"/>
      <c r="C34" s="148"/>
      <c r="D34" s="148"/>
      <c r="E34" s="148"/>
      <c r="F34" s="148"/>
      <c r="G34" s="148"/>
      <c r="H34" s="148"/>
      <c r="I34" s="148"/>
      <c r="J34" s="148"/>
      <c r="K34" s="148"/>
    </row>
    <row r="35" spans="1:11" ht="19.2" customHeight="1" x14ac:dyDescent="0.25">
      <c r="A35" s="147" t="s">
        <v>80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</row>
    <row r="36" spans="1:11" ht="45.6" x14ac:dyDescent="0.25">
      <c r="A36" s="6">
        <v>1</v>
      </c>
      <c r="B36" s="26" t="s">
        <v>403</v>
      </c>
      <c r="C36" s="110" t="s">
        <v>491</v>
      </c>
      <c r="D36" s="6">
        <v>1</v>
      </c>
      <c r="E36" s="21">
        <v>2229.52</v>
      </c>
      <c r="F36" s="21"/>
      <c r="G36" s="25">
        <v>2230</v>
      </c>
      <c r="H36" s="21"/>
      <c r="I36" s="21"/>
      <c r="J36" s="21"/>
      <c r="K36" s="21"/>
    </row>
    <row r="37" spans="1:11" ht="22.8" x14ac:dyDescent="0.25">
      <c r="A37" s="6">
        <v>2</v>
      </c>
      <c r="B37" s="26" t="s">
        <v>406</v>
      </c>
      <c r="C37" s="110" t="s">
        <v>405</v>
      </c>
      <c r="D37" s="6">
        <v>1</v>
      </c>
      <c r="E37" s="21" t="s">
        <v>404</v>
      </c>
      <c r="F37" s="21">
        <v>0.37</v>
      </c>
      <c r="G37" s="25">
        <v>45</v>
      </c>
      <c r="H37" s="24">
        <v>37</v>
      </c>
      <c r="I37" s="21"/>
      <c r="J37" s="24">
        <v>2.4</v>
      </c>
      <c r="K37" s="24">
        <v>2.4</v>
      </c>
    </row>
    <row r="38" spans="1:11" ht="34.200000000000003" x14ac:dyDescent="0.25">
      <c r="A38" s="6">
        <v>3</v>
      </c>
      <c r="B38" s="26" t="s">
        <v>403</v>
      </c>
      <c r="C38" s="110" t="s">
        <v>490</v>
      </c>
      <c r="D38" s="6">
        <v>1</v>
      </c>
      <c r="E38" s="21">
        <v>511.36</v>
      </c>
      <c r="F38" s="21"/>
      <c r="G38" s="25">
        <v>511</v>
      </c>
      <c r="H38" s="21"/>
      <c r="I38" s="21"/>
      <c r="J38" s="21"/>
      <c r="K38" s="21"/>
    </row>
    <row r="39" spans="1:11" ht="22.8" x14ac:dyDescent="0.25">
      <c r="A39" s="6">
        <v>4</v>
      </c>
      <c r="B39" s="26" t="s">
        <v>401</v>
      </c>
      <c r="C39" s="110" t="s">
        <v>400</v>
      </c>
      <c r="D39" s="6">
        <v>1</v>
      </c>
      <c r="E39" s="21" t="s">
        <v>399</v>
      </c>
      <c r="F39" s="21"/>
      <c r="G39" s="25">
        <v>151</v>
      </c>
      <c r="H39" s="24">
        <v>113</v>
      </c>
      <c r="I39" s="21"/>
      <c r="J39" s="24">
        <v>8</v>
      </c>
      <c r="K39" s="24">
        <v>8</v>
      </c>
    </row>
    <row r="40" spans="1:11" ht="59.4" x14ac:dyDescent="0.25">
      <c r="A40" s="6">
        <v>5</v>
      </c>
      <c r="B40" s="26" t="s">
        <v>489</v>
      </c>
      <c r="C40" s="110" t="s">
        <v>488</v>
      </c>
      <c r="D40" s="6">
        <v>1</v>
      </c>
      <c r="E40" s="21">
        <v>761.98</v>
      </c>
      <c r="F40" s="21"/>
      <c r="G40" s="25">
        <v>762</v>
      </c>
      <c r="H40" s="21"/>
      <c r="I40" s="21"/>
      <c r="J40" s="21"/>
      <c r="K40" s="21"/>
    </row>
    <row r="41" spans="1:11" ht="35.4" x14ac:dyDescent="0.25">
      <c r="A41" s="6">
        <v>6</v>
      </c>
      <c r="B41" s="26" t="s">
        <v>487</v>
      </c>
      <c r="C41" s="110" t="s">
        <v>486</v>
      </c>
      <c r="D41" s="6">
        <v>1</v>
      </c>
      <c r="E41" s="21">
        <v>222.08</v>
      </c>
      <c r="F41" s="21"/>
      <c r="G41" s="25">
        <v>222</v>
      </c>
      <c r="H41" s="21"/>
      <c r="I41" s="21"/>
      <c r="J41" s="21"/>
      <c r="K41" s="21"/>
    </row>
    <row r="42" spans="1:11" ht="22.8" x14ac:dyDescent="0.25">
      <c r="A42" s="6">
        <v>7</v>
      </c>
      <c r="B42" s="26" t="s">
        <v>315</v>
      </c>
      <c r="C42" s="110" t="s">
        <v>314</v>
      </c>
      <c r="D42" s="6">
        <v>1</v>
      </c>
      <c r="E42" s="21" t="s">
        <v>386</v>
      </c>
      <c r="F42" s="21">
        <v>0.37</v>
      </c>
      <c r="G42" s="25">
        <v>62</v>
      </c>
      <c r="H42" s="24">
        <v>54</v>
      </c>
      <c r="I42" s="21"/>
      <c r="J42" s="24">
        <v>3.6</v>
      </c>
      <c r="K42" s="24">
        <v>3.6</v>
      </c>
    </row>
    <row r="43" spans="1:11" ht="23.4" x14ac:dyDescent="0.25">
      <c r="A43" s="6">
        <v>8</v>
      </c>
      <c r="B43" s="26" t="s">
        <v>485</v>
      </c>
      <c r="C43" s="110" t="s">
        <v>484</v>
      </c>
      <c r="D43" s="6">
        <v>2</v>
      </c>
      <c r="E43" s="21" t="s">
        <v>191</v>
      </c>
      <c r="F43" s="21"/>
      <c r="G43" s="25">
        <v>29</v>
      </c>
      <c r="H43" s="24">
        <v>27</v>
      </c>
      <c r="I43" s="21"/>
      <c r="J43" s="24">
        <v>1</v>
      </c>
      <c r="K43" s="24">
        <v>2</v>
      </c>
    </row>
    <row r="44" spans="1:11" ht="22.8" x14ac:dyDescent="0.25">
      <c r="A44" s="6">
        <v>9</v>
      </c>
      <c r="B44" s="26" t="s">
        <v>193</v>
      </c>
      <c r="C44" s="110" t="s">
        <v>483</v>
      </c>
      <c r="D44" s="6">
        <v>2</v>
      </c>
      <c r="E44" s="21" t="s">
        <v>191</v>
      </c>
      <c r="F44" s="21"/>
      <c r="G44" s="25">
        <v>29</v>
      </c>
      <c r="H44" s="24">
        <v>27</v>
      </c>
      <c r="I44" s="21"/>
      <c r="J44" s="24">
        <v>1</v>
      </c>
      <c r="K44" s="24">
        <v>2</v>
      </c>
    </row>
    <row r="45" spans="1:11" ht="57" x14ac:dyDescent="0.25">
      <c r="A45" s="6">
        <v>10</v>
      </c>
      <c r="B45" s="26" t="s">
        <v>482</v>
      </c>
      <c r="C45" s="110" t="s">
        <v>481</v>
      </c>
      <c r="D45" s="6">
        <v>7</v>
      </c>
      <c r="E45" s="21" t="s">
        <v>480</v>
      </c>
      <c r="F45" s="21">
        <v>0.46</v>
      </c>
      <c r="G45" s="25">
        <v>206</v>
      </c>
      <c r="H45" s="24">
        <v>166</v>
      </c>
      <c r="I45" s="24">
        <v>3</v>
      </c>
      <c r="J45" s="24">
        <v>1.68</v>
      </c>
      <c r="K45" s="24">
        <v>11.76</v>
      </c>
    </row>
    <row r="46" spans="1:11" ht="57" x14ac:dyDescent="0.25">
      <c r="A46" s="6">
        <v>11</v>
      </c>
      <c r="B46" s="26" t="s">
        <v>475</v>
      </c>
      <c r="C46" s="110" t="s">
        <v>479</v>
      </c>
      <c r="D46" s="6">
        <v>1</v>
      </c>
      <c r="E46" s="21">
        <v>763.78</v>
      </c>
      <c r="F46" s="21"/>
      <c r="G46" s="25">
        <v>764</v>
      </c>
      <c r="H46" s="21"/>
      <c r="I46" s="21"/>
      <c r="J46" s="21"/>
      <c r="K46" s="21"/>
    </row>
    <row r="47" spans="1:11" ht="22.8" x14ac:dyDescent="0.25">
      <c r="A47" s="6">
        <v>12</v>
      </c>
      <c r="B47" s="26" t="s">
        <v>478</v>
      </c>
      <c r="C47" s="110" t="s">
        <v>477</v>
      </c>
      <c r="D47" s="6">
        <v>1</v>
      </c>
      <c r="E47" s="21" t="s">
        <v>476</v>
      </c>
      <c r="F47" s="21">
        <v>2.39</v>
      </c>
      <c r="G47" s="25">
        <v>123</v>
      </c>
      <c r="H47" s="24">
        <v>27</v>
      </c>
      <c r="I47" s="24">
        <v>2</v>
      </c>
      <c r="J47" s="24">
        <v>2.06</v>
      </c>
      <c r="K47" s="24">
        <v>2.06</v>
      </c>
    </row>
    <row r="48" spans="1:11" ht="35.4" x14ac:dyDescent="0.25">
      <c r="A48" s="6">
        <v>13</v>
      </c>
      <c r="B48" s="26" t="s">
        <v>475</v>
      </c>
      <c r="C48" s="110" t="s">
        <v>474</v>
      </c>
      <c r="D48" s="6">
        <v>1</v>
      </c>
      <c r="E48" s="21">
        <v>63.61</v>
      </c>
      <c r="F48" s="21"/>
      <c r="G48" s="25">
        <v>64</v>
      </c>
      <c r="H48" s="21"/>
      <c r="I48" s="21"/>
      <c r="J48" s="21"/>
      <c r="K48" s="21"/>
    </row>
    <row r="49" spans="1:11" ht="34.200000000000003" x14ac:dyDescent="0.25">
      <c r="A49" s="6">
        <v>14</v>
      </c>
      <c r="B49" s="26" t="s">
        <v>473</v>
      </c>
      <c r="C49" s="110" t="s">
        <v>472</v>
      </c>
      <c r="D49" s="6">
        <v>1</v>
      </c>
      <c r="E49" s="21" t="s">
        <v>471</v>
      </c>
      <c r="F49" s="21">
        <v>1.08</v>
      </c>
      <c r="G49" s="25">
        <v>9</v>
      </c>
      <c r="H49" s="24">
        <v>5</v>
      </c>
      <c r="I49" s="24">
        <v>1</v>
      </c>
      <c r="J49" s="24">
        <v>0.35</v>
      </c>
      <c r="K49" s="24">
        <v>0.35</v>
      </c>
    </row>
    <row r="50" spans="1:11" ht="34.200000000000003" x14ac:dyDescent="0.25">
      <c r="A50" s="6">
        <v>15</v>
      </c>
      <c r="B50" s="26" t="s">
        <v>308</v>
      </c>
      <c r="C50" s="110" t="s">
        <v>185</v>
      </c>
      <c r="D50" s="10" t="s">
        <v>470</v>
      </c>
      <c r="E50" s="21" t="s">
        <v>183</v>
      </c>
      <c r="F50" s="21" t="s">
        <v>182</v>
      </c>
      <c r="G50" s="25">
        <v>970</v>
      </c>
      <c r="H50" s="24">
        <v>210</v>
      </c>
      <c r="I50" s="21" t="s">
        <v>469</v>
      </c>
      <c r="J50" s="24">
        <v>12.4</v>
      </c>
      <c r="K50" s="24">
        <v>14.88</v>
      </c>
    </row>
    <row r="51" spans="1:11" ht="45.6" x14ac:dyDescent="0.25">
      <c r="A51" s="6">
        <v>16</v>
      </c>
      <c r="B51" s="26" t="s">
        <v>226</v>
      </c>
      <c r="C51" s="110" t="s">
        <v>225</v>
      </c>
      <c r="D51" s="10" t="s">
        <v>178</v>
      </c>
      <c r="E51" s="21" t="s">
        <v>223</v>
      </c>
      <c r="F51" s="21" t="s">
        <v>222</v>
      </c>
      <c r="G51" s="25">
        <v>128</v>
      </c>
      <c r="H51" s="24">
        <v>21</v>
      </c>
      <c r="I51" s="21" t="s">
        <v>468</v>
      </c>
      <c r="J51" s="24">
        <v>30.8</v>
      </c>
      <c r="K51" s="24">
        <v>1.54</v>
      </c>
    </row>
    <row r="52" spans="1:11" ht="45.6" x14ac:dyDescent="0.25">
      <c r="A52" s="6">
        <v>17</v>
      </c>
      <c r="B52" s="26" t="s">
        <v>379</v>
      </c>
      <c r="C52" s="110" t="s">
        <v>378</v>
      </c>
      <c r="D52" s="10" t="s">
        <v>224</v>
      </c>
      <c r="E52" s="21" t="s">
        <v>377</v>
      </c>
      <c r="F52" s="21" t="s">
        <v>376</v>
      </c>
      <c r="G52" s="25">
        <v>390</v>
      </c>
      <c r="H52" s="24">
        <v>93</v>
      </c>
      <c r="I52" s="21" t="s">
        <v>375</v>
      </c>
      <c r="J52" s="24">
        <v>67.5</v>
      </c>
      <c r="K52" s="24">
        <v>6.75</v>
      </c>
    </row>
    <row r="53" spans="1:11" ht="22.8" x14ac:dyDescent="0.25">
      <c r="A53" s="6">
        <v>18</v>
      </c>
      <c r="B53" s="26" t="s">
        <v>360</v>
      </c>
      <c r="C53" s="110" t="s">
        <v>359</v>
      </c>
      <c r="D53" s="6">
        <v>1</v>
      </c>
      <c r="E53" s="21" t="s">
        <v>358</v>
      </c>
      <c r="F53" s="21"/>
      <c r="G53" s="25">
        <v>8</v>
      </c>
      <c r="H53" s="24">
        <v>7</v>
      </c>
      <c r="I53" s="21"/>
      <c r="J53" s="24">
        <v>0.5</v>
      </c>
      <c r="K53" s="24">
        <v>0.5</v>
      </c>
    </row>
    <row r="54" spans="1:11" ht="34.200000000000003" x14ac:dyDescent="0.25">
      <c r="A54" s="6">
        <v>19</v>
      </c>
      <c r="B54" s="26" t="s">
        <v>374</v>
      </c>
      <c r="C54" s="110" t="s">
        <v>356</v>
      </c>
      <c r="D54" s="10" t="s">
        <v>467</v>
      </c>
      <c r="E54" s="21" t="s">
        <v>354</v>
      </c>
      <c r="F54" s="21" t="s">
        <v>353</v>
      </c>
      <c r="G54" s="25">
        <v>935</v>
      </c>
      <c r="H54" s="24">
        <v>260</v>
      </c>
      <c r="I54" s="21" t="s">
        <v>466</v>
      </c>
      <c r="J54" s="24">
        <v>37.6</v>
      </c>
      <c r="K54" s="24">
        <v>18.8</v>
      </c>
    </row>
    <row r="55" spans="1:11" ht="34.200000000000003" x14ac:dyDescent="0.25">
      <c r="A55" s="6">
        <v>20</v>
      </c>
      <c r="B55" s="26" t="s">
        <v>235</v>
      </c>
      <c r="C55" s="110" t="s">
        <v>371</v>
      </c>
      <c r="D55" s="10" t="s">
        <v>370</v>
      </c>
      <c r="E55" s="21" t="s">
        <v>232</v>
      </c>
      <c r="F55" s="21" t="s">
        <v>231</v>
      </c>
      <c r="G55" s="25">
        <v>24</v>
      </c>
      <c r="H55" s="24">
        <v>1</v>
      </c>
      <c r="I55" s="24">
        <v>1</v>
      </c>
      <c r="J55" s="24">
        <v>62.2</v>
      </c>
      <c r="K55" s="24">
        <v>0.08</v>
      </c>
    </row>
    <row r="56" spans="1:11" ht="20.399999999999999" x14ac:dyDescent="0.25">
      <c r="A56" s="147" t="s">
        <v>43</v>
      </c>
      <c r="B56" s="148"/>
      <c r="C56" s="148"/>
      <c r="D56" s="148"/>
      <c r="E56" s="148"/>
      <c r="F56" s="148"/>
      <c r="G56" s="23">
        <v>7662</v>
      </c>
      <c r="H56" s="21">
        <v>1048</v>
      </c>
      <c r="I56" s="21" t="s">
        <v>448</v>
      </c>
      <c r="J56" s="21"/>
      <c r="K56" s="21">
        <v>74.72</v>
      </c>
    </row>
    <row r="57" spans="1:11" x14ac:dyDescent="0.25">
      <c r="A57" s="147" t="s">
        <v>9</v>
      </c>
      <c r="B57" s="148"/>
      <c r="C57" s="148"/>
      <c r="D57" s="148"/>
      <c r="E57" s="148"/>
      <c r="F57" s="148"/>
      <c r="G57" s="23">
        <v>1191</v>
      </c>
      <c r="H57" s="21"/>
      <c r="I57" s="21"/>
      <c r="J57" s="21"/>
      <c r="K57" s="21"/>
    </row>
    <row r="58" spans="1:11" x14ac:dyDescent="0.25">
      <c r="A58" s="147" t="s">
        <v>31</v>
      </c>
      <c r="B58" s="148"/>
      <c r="C58" s="148"/>
      <c r="D58" s="148"/>
      <c r="E58" s="148"/>
      <c r="F58" s="148"/>
      <c r="G58" s="23"/>
      <c r="H58" s="21"/>
      <c r="I58" s="21"/>
      <c r="J58" s="21"/>
      <c r="K58" s="21"/>
    </row>
    <row r="59" spans="1:11" x14ac:dyDescent="0.25">
      <c r="A59" s="147" t="s">
        <v>447</v>
      </c>
      <c r="B59" s="148"/>
      <c r="C59" s="148"/>
      <c r="D59" s="148"/>
      <c r="E59" s="148"/>
      <c r="F59" s="148"/>
      <c r="G59" s="23">
        <v>215</v>
      </c>
      <c r="H59" s="21"/>
      <c r="I59" s="21"/>
      <c r="J59" s="21"/>
      <c r="K59" s="21"/>
    </row>
    <row r="60" spans="1:11" x14ac:dyDescent="0.25">
      <c r="A60" s="147" t="s">
        <v>446</v>
      </c>
      <c r="B60" s="148"/>
      <c r="C60" s="148"/>
      <c r="D60" s="148"/>
      <c r="E60" s="148"/>
      <c r="F60" s="148"/>
      <c r="G60" s="23">
        <v>154</v>
      </c>
      <c r="H60" s="21"/>
      <c r="I60" s="21"/>
      <c r="J60" s="21"/>
      <c r="K60" s="21"/>
    </row>
    <row r="61" spans="1:11" x14ac:dyDescent="0.25">
      <c r="A61" s="147" t="s">
        <v>445</v>
      </c>
      <c r="B61" s="148"/>
      <c r="C61" s="148"/>
      <c r="D61" s="148"/>
      <c r="E61" s="148"/>
      <c r="F61" s="148"/>
      <c r="G61" s="23">
        <v>795</v>
      </c>
      <c r="H61" s="21"/>
      <c r="I61" s="21"/>
      <c r="J61" s="21"/>
      <c r="K61" s="21"/>
    </row>
    <row r="62" spans="1:11" x14ac:dyDescent="0.25">
      <c r="A62" s="147" t="s">
        <v>444</v>
      </c>
      <c r="B62" s="148"/>
      <c r="C62" s="148"/>
      <c r="D62" s="148"/>
      <c r="E62" s="148"/>
      <c r="F62" s="148"/>
      <c r="G62" s="23">
        <v>27</v>
      </c>
      <c r="H62" s="21"/>
      <c r="I62" s="21"/>
      <c r="J62" s="21"/>
      <c r="K62" s="21"/>
    </row>
    <row r="63" spans="1:11" x14ac:dyDescent="0.25">
      <c r="A63" s="147" t="s">
        <v>10</v>
      </c>
      <c r="B63" s="148"/>
      <c r="C63" s="148"/>
      <c r="D63" s="148"/>
      <c r="E63" s="148"/>
      <c r="F63" s="148"/>
      <c r="G63" s="23">
        <v>832</v>
      </c>
      <c r="H63" s="21"/>
      <c r="I63" s="21"/>
      <c r="J63" s="21"/>
      <c r="K63" s="21"/>
    </row>
    <row r="64" spans="1:11" x14ac:dyDescent="0.25">
      <c r="A64" s="147" t="s">
        <v>31</v>
      </c>
      <c r="B64" s="148"/>
      <c r="C64" s="148"/>
      <c r="D64" s="148"/>
      <c r="E64" s="148"/>
      <c r="F64" s="148"/>
      <c r="G64" s="23"/>
      <c r="H64" s="21"/>
      <c r="I64" s="21"/>
      <c r="J64" s="21"/>
      <c r="K64" s="21"/>
    </row>
    <row r="65" spans="1:11" x14ac:dyDescent="0.25">
      <c r="A65" s="147" t="s">
        <v>443</v>
      </c>
      <c r="B65" s="148"/>
      <c r="C65" s="148"/>
      <c r="D65" s="148"/>
      <c r="E65" s="148"/>
      <c r="F65" s="148"/>
      <c r="G65" s="23">
        <v>161</v>
      </c>
      <c r="H65" s="21"/>
      <c r="I65" s="21"/>
      <c r="J65" s="21"/>
      <c r="K65" s="21"/>
    </row>
    <row r="66" spans="1:11" x14ac:dyDescent="0.25">
      <c r="A66" s="147" t="s">
        <v>442</v>
      </c>
      <c r="B66" s="148"/>
      <c r="C66" s="148"/>
      <c r="D66" s="148"/>
      <c r="E66" s="148"/>
      <c r="F66" s="148"/>
      <c r="G66" s="23">
        <v>671</v>
      </c>
      <c r="H66" s="21"/>
      <c r="I66" s="21"/>
      <c r="J66" s="21"/>
      <c r="K66" s="21"/>
    </row>
    <row r="67" spans="1:11" x14ac:dyDescent="0.25">
      <c r="A67" s="149" t="s">
        <v>465</v>
      </c>
      <c r="B67" s="148"/>
      <c r="C67" s="148"/>
      <c r="D67" s="148"/>
      <c r="E67" s="148"/>
      <c r="F67" s="148"/>
      <c r="G67" s="22">
        <v>9685</v>
      </c>
      <c r="H67" s="21"/>
      <c r="I67" s="21"/>
      <c r="J67" s="21"/>
      <c r="K67" s="20">
        <v>74.72</v>
      </c>
    </row>
    <row r="68" spans="1:11" ht="19.2" customHeight="1" x14ac:dyDescent="0.25">
      <c r="A68" s="154" t="s">
        <v>166</v>
      </c>
      <c r="B68" s="148"/>
      <c r="C68" s="148"/>
      <c r="D68" s="148"/>
      <c r="E68" s="148"/>
      <c r="F68" s="148"/>
      <c r="G68" s="148"/>
      <c r="H68" s="148"/>
      <c r="I68" s="148"/>
      <c r="J68" s="148"/>
      <c r="K68" s="148"/>
    </row>
    <row r="69" spans="1:11" ht="35.4" x14ac:dyDescent="0.25">
      <c r="A69" s="6">
        <v>21</v>
      </c>
      <c r="B69" s="26" t="s">
        <v>162</v>
      </c>
      <c r="C69" s="110" t="s">
        <v>464</v>
      </c>
      <c r="D69" s="6">
        <v>1</v>
      </c>
      <c r="E69" s="21">
        <v>72.5</v>
      </c>
      <c r="F69" s="21"/>
      <c r="G69" s="25">
        <v>73</v>
      </c>
      <c r="H69" s="21"/>
      <c r="I69" s="21"/>
      <c r="J69" s="21"/>
      <c r="K69" s="21"/>
    </row>
    <row r="70" spans="1:11" ht="35.4" x14ac:dyDescent="0.25">
      <c r="A70" s="6">
        <v>22</v>
      </c>
      <c r="B70" s="26" t="s">
        <v>463</v>
      </c>
      <c r="C70" s="110" t="s">
        <v>462</v>
      </c>
      <c r="D70" s="6">
        <v>2</v>
      </c>
      <c r="E70" s="21">
        <v>28.26</v>
      </c>
      <c r="F70" s="21"/>
      <c r="G70" s="25">
        <v>57</v>
      </c>
      <c r="H70" s="21"/>
      <c r="I70" s="21"/>
      <c r="J70" s="21"/>
      <c r="K70" s="21"/>
    </row>
    <row r="71" spans="1:11" ht="34.200000000000003" x14ac:dyDescent="0.25">
      <c r="A71" s="6">
        <v>23</v>
      </c>
      <c r="B71" s="26" t="s">
        <v>331</v>
      </c>
      <c r="C71" s="110" t="s">
        <v>461</v>
      </c>
      <c r="D71" s="6">
        <v>7</v>
      </c>
      <c r="E71" s="21">
        <v>39.299999999999997</v>
      </c>
      <c r="F71" s="21"/>
      <c r="G71" s="25">
        <v>275</v>
      </c>
      <c r="H71" s="21"/>
      <c r="I71" s="21"/>
      <c r="J71" s="21"/>
      <c r="K71" s="21"/>
    </row>
    <row r="72" spans="1:11" ht="35.4" x14ac:dyDescent="0.25">
      <c r="A72" s="6">
        <v>24</v>
      </c>
      <c r="B72" s="26" t="s">
        <v>460</v>
      </c>
      <c r="C72" s="110" t="s">
        <v>459</v>
      </c>
      <c r="D72" s="6">
        <v>70</v>
      </c>
      <c r="E72" s="21">
        <v>3.44</v>
      </c>
      <c r="F72" s="21"/>
      <c r="G72" s="25">
        <v>241</v>
      </c>
      <c r="H72" s="21"/>
      <c r="I72" s="21"/>
      <c r="J72" s="21"/>
      <c r="K72" s="21"/>
    </row>
    <row r="73" spans="1:11" ht="35.4" x14ac:dyDescent="0.25">
      <c r="A73" s="6">
        <v>25</v>
      </c>
      <c r="B73" s="26" t="s">
        <v>221</v>
      </c>
      <c r="C73" s="110" t="s">
        <v>458</v>
      </c>
      <c r="D73" s="10" t="s">
        <v>336</v>
      </c>
      <c r="E73" s="21">
        <v>11094.91</v>
      </c>
      <c r="F73" s="21"/>
      <c r="G73" s="25">
        <v>111</v>
      </c>
      <c r="H73" s="21"/>
      <c r="I73" s="21"/>
      <c r="J73" s="21"/>
      <c r="K73" s="21"/>
    </row>
    <row r="74" spans="1:11" ht="35.4" x14ac:dyDescent="0.25">
      <c r="A74" s="6">
        <v>26</v>
      </c>
      <c r="B74" s="26" t="s">
        <v>221</v>
      </c>
      <c r="C74" s="110" t="s">
        <v>457</v>
      </c>
      <c r="D74" s="10" t="s">
        <v>336</v>
      </c>
      <c r="E74" s="21">
        <v>13622.92</v>
      </c>
      <c r="F74" s="21"/>
      <c r="G74" s="25">
        <v>136</v>
      </c>
      <c r="H74" s="21"/>
      <c r="I74" s="21"/>
      <c r="J74" s="21"/>
      <c r="K74" s="21"/>
    </row>
    <row r="75" spans="1:11" ht="35.4" x14ac:dyDescent="0.25">
      <c r="A75" s="6">
        <v>27</v>
      </c>
      <c r="B75" s="26" t="s">
        <v>162</v>
      </c>
      <c r="C75" s="110" t="s">
        <v>456</v>
      </c>
      <c r="D75" s="6">
        <v>20</v>
      </c>
      <c r="E75" s="21">
        <v>17.29</v>
      </c>
      <c r="F75" s="21"/>
      <c r="G75" s="25">
        <v>346</v>
      </c>
      <c r="H75" s="21"/>
      <c r="I75" s="21"/>
      <c r="J75" s="21"/>
      <c r="K75" s="21"/>
    </row>
    <row r="76" spans="1:11" ht="35.4" x14ac:dyDescent="0.25">
      <c r="A76" s="6">
        <v>28</v>
      </c>
      <c r="B76" s="26" t="s">
        <v>338</v>
      </c>
      <c r="C76" s="110" t="s">
        <v>455</v>
      </c>
      <c r="D76" s="6">
        <v>10</v>
      </c>
      <c r="E76" s="21">
        <v>17.670000000000002</v>
      </c>
      <c r="F76" s="21"/>
      <c r="G76" s="25">
        <v>177</v>
      </c>
      <c r="H76" s="21"/>
      <c r="I76" s="21"/>
      <c r="J76" s="21"/>
      <c r="K76" s="21"/>
    </row>
    <row r="77" spans="1:11" ht="57" x14ac:dyDescent="0.25">
      <c r="A77" s="6">
        <v>29</v>
      </c>
      <c r="B77" s="26" t="s">
        <v>454</v>
      </c>
      <c r="C77" s="110" t="s">
        <v>453</v>
      </c>
      <c r="D77" s="6">
        <v>5</v>
      </c>
      <c r="E77" s="21">
        <v>7.76</v>
      </c>
      <c r="F77" s="21"/>
      <c r="G77" s="25">
        <v>39</v>
      </c>
      <c r="H77" s="21"/>
      <c r="I77" s="21"/>
      <c r="J77" s="21"/>
      <c r="K77" s="21"/>
    </row>
    <row r="78" spans="1:11" ht="57" x14ac:dyDescent="0.25">
      <c r="A78" s="6">
        <v>30</v>
      </c>
      <c r="B78" s="26" t="s">
        <v>335</v>
      </c>
      <c r="C78" s="110" t="s">
        <v>334</v>
      </c>
      <c r="D78" s="6">
        <v>10</v>
      </c>
      <c r="E78" s="21">
        <v>30.89</v>
      </c>
      <c r="F78" s="21"/>
      <c r="G78" s="25">
        <v>309</v>
      </c>
      <c r="H78" s="21"/>
      <c r="I78" s="21"/>
      <c r="J78" s="21"/>
      <c r="K78" s="21"/>
    </row>
    <row r="79" spans="1:11" ht="35.4" x14ac:dyDescent="0.25">
      <c r="A79" s="6">
        <v>31</v>
      </c>
      <c r="B79" s="26" t="s">
        <v>451</v>
      </c>
      <c r="C79" s="110" t="s">
        <v>452</v>
      </c>
      <c r="D79" s="6">
        <v>1</v>
      </c>
      <c r="E79" s="21">
        <v>26.08</v>
      </c>
      <c r="F79" s="21"/>
      <c r="G79" s="25">
        <v>26</v>
      </c>
      <c r="H79" s="21"/>
      <c r="I79" s="21"/>
      <c r="J79" s="21"/>
      <c r="K79" s="21"/>
    </row>
    <row r="80" spans="1:11" ht="45.6" x14ac:dyDescent="0.25">
      <c r="A80" s="6">
        <v>32</v>
      </c>
      <c r="B80" s="26" t="s">
        <v>451</v>
      </c>
      <c r="C80" s="110" t="s">
        <v>450</v>
      </c>
      <c r="D80" s="6">
        <v>25</v>
      </c>
      <c r="E80" s="21">
        <v>8.69</v>
      </c>
      <c r="F80" s="21"/>
      <c r="G80" s="25">
        <v>217</v>
      </c>
      <c r="H80" s="21"/>
      <c r="I80" s="21"/>
      <c r="J80" s="21"/>
      <c r="K80" s="21"/>
    </row>
    <row r="81" spans="1:11" x14ac:dyDescent="0.25">
      <c r="A81" s="147" t="s">
        <v>43</v>
      </c>
      <c r="B81" s="148"/>
      <c r="C81" s="148"/>
      <c r="D81" s="148"/>
      <c r="E81" s="148"/>
      <c r="F81" s="148"/>
      <c r="G81" s="23">
        <v>2007</v>
      </c>
      <c r="H81" s="21"/>
      <c r="I81" s="21"/>
      <c r="J81" s="21"/>
      <c r="K81" s="21"/>
    </row>
    <row r="82" spans="1:11" x14ac:dyDescent="0.25">
      <c r="A82" s="149" t="s">
        <v>449</v>
      </c>
      <c r="B82" s="148"/>
      <c r="C82" s="148"/>
      <c r="D82" s="148"/>
      <c r="E82" s="148"/>
      <c r="F82" s="148"/>
      <c r="G82" s="22">
        <v>2007</v>
      </c>
      <c r="H82" s="21"/>
      <c r="I82" s="21"/>
      <c r="J82" s="21"/>
      <c r="K82" s="21"/>
    </row>
    <row r="83" spans="1:11" x14ac:dyDescent="0.25">
      <c r="A83" s="152" t="s">
        <v>42</v>
      </c>
      <c r="B83" s="153"/>
      <c r="C83" s="153"/>
      <c r="D83" s="153"/>
      <c r="E83" s="153"/>
      <c r="F83" s="153"/>
      <c r="G83" s="153"/>
      <c r="H83" s="153"/>
      <c r="I83" s="153"/>
      <c r="J83" s="153"/>
      <c r="K83" s="153"/>
    </row>
    <row r="84" spans="1:11" ht="20.399999999999999" x14ac:dyDescent="0.25">
      <c r="A84" s="147" t="s">
        <v>8</v>
      </c>
      <c r="B84" s="148"/>
      <c r="C84" s="148"/>
      <c r="D84" s="148"/>
      <c r="E84" s="148"/>
      <c r="F84" s="148"/>
      <c r="G84" s="23">
        <v>9669</v>
      </c>
      <c r="H84" s="21">
        <v>1048</v>
      </c>
      <c r="I84" s="21" t="s">
        <v>448</v>
      </c>
      <c r="J84" s="21"/>
      <c r="K84" s="21">
        <v>74.72</v>
      </c>
    </row>
    <row r="85" spans="1:11" x14ac:dyDescent="0.25">
      <c r="A85" s="147" t="s">
        <v>9</v>
      </c>
      <c r="B85" s="148"/>
      <c r="C85" s="148"/>
      <c r="D85" s="148"/>
      <c r="E85" s="148"/>
      <c r="F85" s="148"/>
      <c r="G85" s="23">
        <v>1191</v>
      </c>
      <c r="H85" s="21"/>
      <c r="I85" s="21"/>
      <c r="J85" s="21"/>
      <c r="K85" s="21"/>
    </row>
    <row r="86" spans="1:11" x14ac:dyDescent="0.25">
      <c r="A86" s="147" t="s">
        <v>31</v>
      </c>
      <c r="B86" s="148"/>
      <c r="C86" s="148"/>
      <c r="D86" s="148"/>
      <c r="E86" s="148"/>
      <c r="F86" s="148"/>
      <c r="G86" s="23"/>
      <c r="H86" s="21"/>
      <c r="I86" s="21"/>
      <c r="J86" s="21"/>
      <c r="K86" s="21"/>
    </row>
    <row r="87" spans="1:11" x14ac:dyDescent="0.25">
      <c r="A87" s="147" t="s">
        <v>447</v>
      </c>
      <c r="B87" s="148"/>
      <c r="C87" s="148"/>
      <c r="D87" s="148"/>
      <c r="E87" s="148"/>
      <c r="F87" s="148"/>
      <c r="G87" s="23">
        <v>215</v>
      </c>
      <c r="H87" s="21"/>
      <c r="I87" s="21"/>
      <c r="J87" s="21"/>
      <c r="K87" s="21"/>
    </row>
    <row r="88" spans="1:11" x14ac:dyDescent="0.25">
      <c r="A88" s="147" t="s">
        <v>446</v>
      </c>
      <c r="B88" s="148"/>
      <c r="C88" s="148"/>
      <c r="D88" s="148"/>
      <c r="E88" s="148"/>
      <c r="F88" s="148"/>
      <c r="G88" s="23">
        <v>154</v>
      </c>
      <c r="H88" s="21"/>
      <c r="I88" s="21"/>
      <c r="J88" s="21"/>
      <c r="K88" s="21"/>
    </row>
    <row r="89" spans="1:11" x14ac:dyDescent="0.25">
      <c r="A89" s="147" t="s">
        <v>445</v>
      </c>
      <c r="B89" s="148"/>
      <c r="C89" s="148"/>
      <c r="D89" s="148"/>
      <c r="E89" s="148"/>
      <c r="F89" s="148"/>
      <c r="G89" s="23">
        <v>795</v>
      </c>
      <c r="H89" s="21"/>
      <c r="I89" s="21"/>
      <c r="J89" s="21"/>
      <c r="K89" s="21"/>
    </row>
    <row r="90" spans="1:11" x14ac:dyDescent="0.25">
      <c r="A90" s="147" t="s">
        <v>444</v>
      </c>
      <c r="B90" s="148"/>
      <c r="C90" s="148"/>
      <c r="D90" s="148"/>
      <c r="E90" s="148"/>
      <c r="F90" s="148"/>
      <c r="G90" s="23">
        <v>27</v>
      </c>
      <c r="H90" s="21"/>
      <c r="I90" s="21"/>
      <c r="J90" s="21"/>
      <c r="K90" s="21"/>
    </row>
    <row r="91" spans="1:11" x14ac:dyDescent="0.25">
      <c r="A91" s="147" t="s">
        <v>10</v>
      </c>
      <c r="B91" s="148"/>
      <c r="C91" s="148"/>
      <c r="D91" s="148"/>
      <c r="E91" s="148"/>
      <c r="F91" s="148"/>
      <c r="G91" s="23">
        <v>832</v>
      </c>
      <c r="H91" s="21"/>
      <c r="I91" s="21"/>
      <c r="J91" s="21"/>
      <c r="K91" s="21"/>
    </row>
    <row r="92" spans="1:11" x14ac:dyDescent="0.25">
      <c r="A92" s="147" t="s">
        <v>31</v>
      </c>
      <c r="B92" s="148"/>
      <c r="C92" s="148"/>
      <c r="D92" s="148"/>
      <c r="E92" s="148"/>
      <c r="F92" s="148"/>
      <c r="G92" s="23"/>
      <c r="H92" s="21"/>
      <c r="I92" s="21"/>
      <c r="J92" s="21"/>
      <c r="K92" s="21"/>
    </row>
    <row r="93" spans="1:11" x14ac:dyDescent="0.25">
      <c r="A93" s="147" t="s">
        <v>443</v>
      </c>
      <c r="B93" s="148"/>
      <c r="C93" s="148"/>
      <c r="D93" s="148"/>
      <c r="E93" s="148"/>
      <c r="F93" s="148"/>
      <c r="G93" s="23">
        <v>161</v>
      </c>
      <c r="H93" s="21"/>
      <c r="I93" s="21"/>
      <c r="J93" s="21"/>
      <c r="K93" s="21"/>
    </row>
    <row r="94" spans="1:11" x14ac:dyDescent="0.25">
      <c r="A94" s="147" t="s">
        <v>442</v>
      </c>
      <c r="B94" s="148"/>
      <c r="C94" s="148"/>
      <c r="D94" s="148"/>
      <c r="E94" s="148"/>
      <c r="F94" s="148"/>
      <c r="G94" s="23">
        <v>671</v>
      </c>
      <c r="H94" s="21"/>
      <c r="I94" s="21"/>
      <c r="J94" s="21"/>
      <c r="K94" s="21"/>
    </row>
    <row r="95" spans="1:11" x14ac:dyDescent="0.25">
      <c r="A95" s="149" t="s">
        <v>11</v>
      </c>
      <c r="B95" s="148"/>
      <c r="C95" s="148"/>
      <c r="D95" s="148"/>
      <c r="E95" s="148"/>
      <c r="F95" s="148"/>
      <c r="G95" s="23"/>
      <c r="H95" s="21"/>
      <c r="I95" s="21"/>
      <c r="J95" s="21"/>
      <c r="K95" s="21"/>
    </row>
    <row r="96" spans="1:11" x14ac:dyDescent="0.25">
      <c r="A96" s="147" t="s">
        <v>66</v>
      </c>
      <c r="B96" s="148"/>
      <c r="C96" s="148"/>
      <c r="D96" s="148"/>
      <c r="E96" s="148"/>
      <c r="F96" s="148"/>
      <c r="G96" s="23"/>
      <c r="H96" s="21"/>
      <c r="I96" s="21"/>
      <c r="J96" s="21"/>
      <c r="K96" s="21"/>
    </row>
    <row r="97" spans="1:11" x14ac:dyDescent="0.25">
      <c r="A97" s="147" t="s">
        <v>65</v>
      </c>
      <c r="B97" s="148"/>
      <c r="C97" s="148"/>
      <c r="D97" s="148"/>
      <c r="E97" s="148"/>
      <c r="F97" s="148"/>
      <c r="G97" s="23"/>
      <c r="H97" s="21"/>
      <c r="I97" s="21"/>
      <c r="J97" s="21"/>
      <c r="K97" s="21"/>
    </row>
    <row r="98" spans="1:11" x14ac:dyDescent="0.25">
      <c r="A98" s="147" t="s">
        <v>72</v>
      </c>
      <c r="B98" s="148"/>
      <c r="C98" s="148"/>
      <c r="D98" s="148"/>
      <c r="E98" s="148"/>
      <c r="F98" s="148"/>
      <c r="G98" s="23"/>
      <c r="H98" s="21"/>
      <c r="I98" s="21"/>
      <c r="J98" s="21"/>
      <c r="K98" s="21"/>
    </row>
    <row r="99" spans="1:11" x14ac:dyDescent="0.25">
      <c r="A99" s="147" t="s">
        <v>441</v>
      </c>
      <c r="B99" s="148"/>
      <c r="C99" s="148"/>
      <c r="D99" s="148"/>
      <c r="E99" s="148"/>
      <c r="F99" s="148"/>
      <c r="G99" s="23">
        <v>330</v>
      </c>
      <c r="H99" s="21">
        <v>269</v>
      </c>
      <c r="I99" s="21">
        <v>4</v>
      </c>
      <c r="J99" s="21"/>
      <c r="K99" s="21">
        <v>18.61</v>
      </c>
    </row>
    <row r="100" spans="1:11" x14ac:dyDescent="0.25">
      <c r="A100" s="147" t="s">
        <v>440</v>
      </c>
      <c r="B100" s="148"/>
      <c r="C100" s="148"/>
      <c r="D100" s="148"/>
      <c r="E100" s="148"/>
      <c r="F100" s="148"/>
      <c r="G100" s="23">
        <v>215</v>
      </c>
      <c r="H100" s="21"/>
      <c r="I100" s="21"/>
      <c r="J100" s="21"/>
      <c r="K100" s="21"/>
    </row>
    <row r="101" spans="1:11" x14ac:dyDescent="0.25">
      <c r="A101" s="147" t="s">
        <v>439</v>
      </c>
      <c r="B101" s="148"/>
      <c r="C101" s="148"/>
      <c r="D101" s="148"/>
      <c r="E101" s="148"/>
      <c r="F101" s="148"/>
      <c r="G101" s="23">
        <v>161</v>
      </c>
      <c r="H101" s="21"/>
      <c r="I101" s="21"/>
      <c r="J101" s="21"/>
      <c r="K101" s="21"/>
    </row>
    <row r="102" spans="1:11" x14ac:dyDescent="0.25">
      <c r="A102" s="147" t="s">
        <v>63</v>
      </c>
      <c r="B102" s="148"/>
      <c r="C102" s="148"/>
      <c r="D102" s="148"/>
      <c r="E102" s="148"/>
      <c r="F102" s="148"/>
      <c r="G102" s="23">
        <v>706</v>
      </c>
      <c r="H102" s="21"/>
      <c r="I102" s="21"/>
      <c r="J102" s="21"/>
      <c r="K102" s="21">
        <v>18.61</v>
      </c>
    </row>
    <row r="103" spans="1:11" x14ac:dyDescent="0.25">
      <c r="A103" s="147" t="s">
        <v>71</v>
      </c>
      <c r="B103" s="148"/>
      <c r="C103" s="148"/>
      <c r="D103" s="148"/>
      <c r="E103" s="148"/>
      <c r="F103" s="148"/>
      <c r="G103" s="23"/>
      <c r="H103" s="21"/>
      <c r="I103" s="21"/>
      <c r="J103" s="21"/>
      <c r="K103" s="21"/>
    </row>
    <row r="104" spans="1:11" x14ac:dyDescent="0.25">
      <c r="A104" s="147" t="s">
        <v>438</v>
      </c>
      <c r="B104" s="148"/>
      <c r="C104" s="148"/>
      <c r="D104" s="148"/>
      <c r="E104" s="148"/>
      <c r="F104" s="148"/>
      <c r="G104" s="23">
        <v>209</v>
      </c>
      <c r="H104" s="21">
        <v>167</v>
      </c>
      <c r="I104" s="21"/>
      <c r="J104" s="21"/>
      <c r="K104" s="21">
        <v>12</v>
      </c>
    </row>
    <row r="105" spans="1:11" x14ac:dyDescent="0.25">
      <c r="A105" s="147" t="s">
        <v>437</v>
      </c>
      <c r="B105" s="148"/>
      <c r="C105" s="148"/>
      <c r="D105" s="148"/>
      <c r="E105" s="148"/>
      <c r="F105" s="148"/>
      <c r="G105" s="23">
        <v>154</v>
      </c>
      <c r="H105" s="21"/>
      <c r="I105" s="21"/>
      <c r="J105" s="21"/>
      <c r="K105" s="21"/>
    </row>
    <row r="106" spans="1:11" x14ac:dyDescent="0.25">
      <c r="A106" s="147" t="s">
        <v>436</v>
      </c>
      <c r="B106" s="148"/>
      <c r="C106" s="148"/>
      <c r="D106" s="148"/>
      <c r="E106" s="148"/>
      <c r="F106" s="148"/>
      <c r="G106" s="23">
        <v>109</v>
      </c>
      <c r="H106" s="21"/>
      <c r="I106" s="21"/>
      <c r="J106" s="21"/>
      <c r="K106" s="21"/>
    </row>
    <row r="107" spans="1:11" x14ac:dyDescent="0.25">
      <c r="A107" s="147" t="s">
        <v>63</v>
      </c>
      <c r="B107" s="148"/>
      <c r="C107" s="148"/>
      <c r="D107" s="148"/>
      <c r="E107" s="148"/>
      <c r="F107" s="148"/>
      <c r="G107" s="23">
        <v>472</v>
      </c>
      <c r="H107" s="21"/>
      <c r="I107" s="21"/>
      <c r="J107" s="21"/>
      <c r="K107" s="21">
        <v>12</v>
      </c>
    </row>
    <row r="108" spans="1:11" x14ac:dyDescent="0.25">
      <c r="A108" s="147" t="s">
        <v>435</v>
      </c>
      <c r="B108" s="148"/>
      <c r="C108" s="148"/>
      <c r="D108" s="148"/>
      <c r="E108" s="148"/>
      <c r="F108" s="148"/>
      <c r="G108" s="23"/>
      <c r="H108" s="21"/>
      <c r="I108" s="21"/>
      <c r="J108" s="21"/>
      <c r="K108" s="21"/>
    </row>
    <row r="109" spans="1:11" x14ac:dyDescent="0.25">
      <c r="A109" s="147" t="s">
        <v>434</v>
      </c>
      <c r="B109" s="148"/>
      <c r="C109" s="148"/>
      <c r="D109" s="148"/>
      <c r="E109" s="148"/>
      <c r="F109" s="148"/>
      <c r="G109" s="23">
        <v>123</v>
      </c>
      <c r="H109" s="21">
        <v>27</v>
      </c>
      <c r="I109" s="21">
        <v>2</v>
      </c>
      <c r="J109" s="21"/>
      <c r="K109" s="21">
        <v>2.06</v>
      </c>
    </row>
    <row r="110" spans="1:11" x14ac:dyDescent="0.25">
      <c r="A110" s="147" t="s">
        <v>433</v>
      </c>
      <c r="B110" s="148"/>
      <c r="C110" s="148"/>
      <c r="D110" s="148"/>
      <c r="E110" s="148"/>
      <c r="F110" s="148"/>
      <c r="G110" s="23">
        <v>27</v>
      </c>
      <c r="H110" s="21"/>
      <c r="I110" s="21"/>
      <c r="J110" s="21"/>
      <c r="K110" s="21"/>
    </row>
    <row r="111" spans="1:11" x14ac:dyDescent="0.25">
      <c r="A111" s="147" t="s">
        <v>432</v>
      </c>
      <c r="B111" s="148"/>
      <c r="C111" s="148"/>
      <c r="D111" s="148"/>
      <c r="E111" s="148"/>
      <c r="F111" s="148"/>
      <c r="G111" s="23">
        <v>18</v>
      </c>
      <c r="H111" s="21"/>
      <c r="I111" s="21"/>
      <c r="J111" s="21"/>
      <c r="K111" s="21"/>
    </row>
    <row r="112" spans="1:11" x14ac:dyDescent="0.25">
      <c r="A112" s="147" t="s">
        <v>63</v>
      </c>
      <c r="B112" s="148"/>
      <c r="C112" s="148"/>
      <c r="D112" s="148"/>
      <c r="E112" s="148"/>
      <c r="F112" s="148"/>
      <c r="G112" s="23">
        <v>168</v>
      </c>
      <c r="H112" s="21"/>
      <c r="I112" s="21"/>
      <c r="J112" s="21"/>
      <c r="K112" s="21">
        <v>2.06</v>
      </c>
    </row>
    <row r="113" spans="1:11" x14ac:dyDescent="0.25">
      <c r="A113" s="147" t="s">
        <v>64</v>
      </c>
      <c r="B113" s="148"/>
      <c r="C113" s="148"/>
      <c r="D113" s="148"/>
      <c r="E113" s="148"/>
      <c r="F113" s="148"/>
      <c r="G113" s="23"/>
      <c r="H113" s="21"/>
      <c r="I113" s="21"/>
      <c r="J113" s="21"/>
      <c r="K113" s="21"/>
    </row>
    <row r="114" spans="1:11" ht="20.399999999999999" x14ac:dyDescent="0.25">
      <c r="A114" s="147" t="s">
        <v>431</v>
      </c>
      <c r="B114" s="148"/>
      <c r="C114" s="148"/>
      <c r="D114" s="148"/>
      <c r="E114" s="148"/>
      <c r="F114" s="148"/>
      <c r="G114" s="23">
        <v>2447</v>
      </c>
      <c r="H114" s="21">
        <v>585</v>
      </c>
      <c r="I114" s="21" t="s">
        <v>430</v>
      </c>
      <c r="J114" s="21"/>
      <c r="K114" s="21">
        <v>42.05</v>
      </c>
    </row>
    <row r="115" spans="1:11" x14ac:dyDescent="0.25">
      <c r="A115" s="147" t="s">
        <v>429</v>
      </c>
      <c r="B115" s="148"/>
      <c r="C115" s="148"/>
      <c r="D115" s="148"/>
      <c r="E115" s="148"/>
      <c r="F115" s="148"/>
      <c r="G115" s="23">
        <v>795</v>
      </c>
      <c r="H115" s="21"/>
      <c r="I115" s="21"/>
      <c r="J115" s="21"/>
      <c r="K115" s="21"/>
    </row>
    <row r="116" spans="1:11" x14ac:dyDescent="0.25">
      <c r="A116" s="147" t="s">
        <v>428</v>
      </c>
      <c r="B116" s="148"/>
      <c r="C116" s="148"/>
      <c r="D116" s="148"/>
      <c r="E116" s="148"/>
      <c r="F116" s="148"/>
      <c r="G116" s="23">
        <v>544</v>
      </c>
      <c r="H116" s="21"/>
      <c r="I116" s="21"/>
      <c r="J116" s="21"/>
      <c r="K116" s="21"/>
    </row>
    <row r="117" spans="1:11" x14ac:dyDescent="0.25">
      <c r="A117" s="147" t="s">
        <v>63</v>
      </c>
      <c r="B117" s="148"/>
      <c r="C117" s="148"/>
      <c r="D117" s="148"/>
      <c r="E117" s="148"/>
      <c r="F117" s="148"/>
      <c r="G117" s="23">
        <v>3786</v>
      </c>
      <c r="H117" s="21"/>
      <c r="I117" s="21"/>
      <c r="J117" s="21"/>
      <c r="K117" s="21">
        <v>42.05</v>
      </c>
    </row>
    <row r="118" spans="1:11" x14ac:dyDescent="0.25">
      <c r="A118" s="147" t="s">
        <v>60</v>
      </c>
      <c r="B118" s="148"/>
      <c r="C118" s="148"/>
      <c r="D118" s="148"/>
      <c r="E118" s="148"/>
      <c r="F118" s="148"/>
      <c r="G118" s="23">
        <v>5132</v>
      </c>
      <c r="H118" s="21"/>
      <c r="I118" s="21"/>
      <c r="J118" s="21"/>
      <c r="K118" s="21">
        <v>74.72</v>
      </c>
    </row>
    <row r="119" spans="1:11" x14ac:dyDescent="0.25">
      <c r="A119" s="147" t="s">
        <v>62</v>
      </c>
      <c r="B119" s="148"/>
      <c r="C119" s="148"/>
      <c r="D119" s="148"/>
      <c r="E119" s="148"/>
      <c r="F119" s="148"/>
      <c r="G119" s="23"/>
      <c r="H119" s="21"/>
      <c r="I119" s="21"/>
      <c r="J119" s="21"/>
      <c r="K119" s="21"/>
    </row>
    <row r="120" spans="1:11" x14ac:dyDescent="0.25">
      <c r="A120" s="147" t="s">
        <v>61</v>
      </c>
      <c r="B120" s="148"/>
      <c r="C120" s="148"/>
      <c r="D120" s="148"/>
      <c r="E120" s="148"/>
      <c r="F120" s="148"/>
      <c r="G120" s="23"/>
      <c r="H120" s="21"/>
      <c r="I120" s="21"/>
      <c r="J120" s="21"/>
      <c r="K120" s="21"/>
    </row>
    <row r="121" spans="1:11" x14ac:dyDescent="0.25">
      <c r="A121" s="147" t="s">
        <v>427</v>
      </c>
      <c r="B121" s="148"/>
      <c r="C121" s="148"/>
      <c r="D121" s="148"/>
      <c r="E121" s="148"/>
      <c r="F121" s="148"/>
      <c r="G121" s="23">
        <v>4553</v>
      </c>
      <c r="H121" s="21"/>
      <c r="I121" s="21"/>
      <c r="J121" s="21"/>
      <c r="K121" s="21"/>
    </row>
    <row r="122" spans="1:11" x14ac:dyDescent="0.25">
      <c r="A122" s="147" t="s">
        <v>60</v>
      </c>
      <c r="B122" s="148"/>
      <c r="C122" s="148"/>
      <c r="D122" s="148"/>
      <c r="E122" s="148"/>
      <c r="F122" s="148"/>
      <c r="G122" s="23">
        <v>4553</v>
      </c>
      <c r="H122" s="21"/>
      <c r="I122" s="21"/>
      <c r="J122" s="21"/>
      <c r="K122" s="21"/>
    </row>
    <row r="123" spans="1:11" x14ac:dyDescent="0.25">
      <c r="A123" s="147" t="s">
        <v>56</v>
      </c>
      <c r="B123" s="148"/>
      <c r="C123" s="148"/>
      <c r="D123" s="148"/>
      <c r="E123" s="148"/>
      <c r="F123" s="148"/>
      <c r="G123" s="23">
        <v>9685</v>
      </c>
      <c r="H123" s="21"/>
      <c r="I123" s="21"/>
      <c r="J123" s="21"/>
      <c r="K123" s="21">
        <v>74.72</v>
      </c>
    </row>
    <row r="124" spans="1:11" x14ac:dyDescent="0.25">
      <c r="A124" s="149" t="s">
        <v>59</v>
      </c>
      <c r="B124" s="148"/>
      <c r="C124" s="148"/>
      <c r="D124" s="148"/>
      <c r="E124" s="148"/>
      <c r="F124" s="148"/>
      <c r="G124" s="22">
        <v>9685</v>
      </c>
      <c r="H124" s="21"/>
      <c r="I124" s="21"/>
      <c r="J124" s="21"/>
      <c r="K124" s="20">
        <v>74.72</v>
      </c>
    </row>
    <row r="125" spans="1:11" x14ac:dyDescent="0.25">
      <c r="A125" s="147" t="s">
        <v>121</v>
      </c>
      <c r="B125" s="148"/>
      <c r="C125" s="148"/>
      <c r="D125" s="148"/>
      <c r="E125" s="148"/>
      <c r="F125" s="148"/>
      <c r="G125" s="23"/>
      <c r="H125" s="21"/>
      <c r="I125" s="21"/>
      <c r="J125" s="21"/>
      <c r="K125" s="21"/>
    </row>
    <row r="126" spans="1:11" x14ac:dyDescent="0.25">
      <c r="A126" s="147" t="s">
        <v>57</v>
      </c>
      <c r="B126" s="148"/>
      <c r="C126" s="148"/>
      <c r="D126" s="148"/>
      <c r="E126" s="148"/>
      <c r="F126" s="148"/>
      <c r="G126" s="23"/>
      <c r="H126" s="21"/>
      <c r="I126" s="21"/>
      <c r="J126" s="21"/>
      <c r="K126" s="21"/>
    </row>
    <row r="127" spans="1:11" x14ac:dyDescent="0.25">
      <c r="A127" s="147" t="s">
        <v>426</v>
      </c>
      <c r="B127" s="148"/>
      <c r="C127" s="148"/>
      <c r="D127" s="148"/>
      <c r="E127" s="148"/>
      <c r="F127" s="148"/>
      <c r="G127" s="23">
        <v>2007</v>
      </c>
      <c r="H127" s="21"/>
      <c r="I127" s="21"/>
      <c r="J127" s="21"/>
      <c r="K127" s="21"/>
    </row>
    <row r="128" spans="1:11" x14ac:dyDescent="0.25">
      <c r="A128" s="147" t="s">
        <v>56</v>
      </c>
      <c r="B128" s="148"/>
      <c r="C128" s="148"/>
      <c r="D128" s="148"/>
      <c r="E128" s="148"/>
      <c r="F128" s="148"/>
      <c r="G128" s="23">
        <v>2007</v>
      </c>
      <c r="H128" s="21"/>
      <c r="I128" s="21"/>
      <c r="J128" s="21"/>
      <c r="K128" s="21"/>
    </row>
    <row r="129" spans="1:11" x14ac:dyDescent="0.25">
      <c r="A129" s="149" t="s">
        <v>119</v>
      </c>
      <c r="B129" s="148"/>
      <c r="C129" s="148"/>
      <c r="D129" s="148"/>
      <c r="E129" s="148"/>
      <c r="F129" s="148"/>
      <c r="G129" s="22">
        <v>2007</v>
      </c>
      <c r="H129" s="21"/>
      <c r="I129" s="21"/>
      <c r="J129" s="21"/>
      <c r="K129" s="21"/>
    </row>
    <row r="130" spans="1:11" x14ac:dyDescent="0.25">
      <c r="A130" s="147" t="s">
        <v>12</v>
      </c>
      <c r="B130" s="148"/>
      <c r="C130" s="148"/>
      <c r="D130" s="148"/>
      <c r="E130" s="148"/>
      <c r="F130" s="148"/>
      <c r="G130" s="23">
        <v>11692</v>
      </c>
      <c r="H130" s="21"/>
      <c r="I130" s="21"/>
      <c r="J130" s="21"/>
      <c r="K130" s="21">
        <v>74.72</v>
      </c>
    </row>
    <row r="131" spans="1:11" x14ac:dyDescent="0.25">
      <c r="A131" s="147" t="s">
        <v>13</v>
      </c>
      <c r="B131" s="148"/>
      <c r="C131" s="148"/>
      <c r="D131" s="148"/>
      <c r="E131" s="148"/>
      <c r="F131" s="148"/>
      <c r="G131" s="23"/>
      <c r="H131" s="21"/>
      <c r="I131" s="21"/>
      <c r="J131" s="21"/>
      <c r="K131" s="21"/>
    </row>
    <row r="132" spans="1:11" x14ac:dyDescent="0.25">
      <c r="A132" s="147" t="s">
        <v>14</v>
      </c>
      <c r="B132" s="148"/>
      <c r="C132" s="148"/>
      <c r="D132" s="148"/>
      <c r="E132" s="148"/>
      <c r="F132" s="148"/>
      <c r="G132" s="23">
        <v>2796</v>
      </c>
      <c r="H132" s="21"/>
      <c r="I132" s="21"/>
      <c r="J132" s="21"/>
      <c r="K132" s="21"/>
    </row>
    <row r="133" spans="1:11" x14ac:dyDescent="0.25">
      <c r="A133" s="147" t="s">
        <v>15</v>
      </c>
      <c r="B133" s="148"/>
      <c r="C133" s="148"/>
      <c r="D133" s="148"/>
      <c r="E133" s="148"/>
      <c r="F133" s="148"/>
      <c r="G133" s="23">
        <v>1272</v>
      </c>
      <c r="H133" s="21"/>
      <c r="I133" s="21"/>
      <c r="J133" s="21"/>
      <c r="K133" s="21"/>
    </row>
    <row r="134" spans="1:11" x14ac:dyDescent="0.25">
      <c r="A134" s="147" t="s">
        <v>16</v>
      </c>
      <c r="B134" s="148"/>
      <c r="C134" s="148"/>
      <c r="D134" s="148"/>
      <c r="E134" s="148"/>
      <c r="F134" s="148"/>
      <c r="G134" s="23">
        <v>1300</v>
      </c>
      <c r="H134" s="21"/>
      <c r="I134" s="21"/>
      <c r="J134" s="21"/>
      <c r="K134" s="21"/>
    </row>
    <row r="135" spans="1:11" x14ac:dyDescent="0.25">
      <c r="A135" s="147" t="s">
        <v>0</v>
      </c>
      <c r="B135" s="148"/>
      <c r="C135" s="148"/>
      <c r="D135" s="148"/>
      <c r="E135" s="148"/>
      <c r="F135" s="148"/>
      <c r="G135" s="23">
        <v>4553</v>
      </c>
      <c r="H135" s="21"/>
      <c r="I135" s="21"/>
      <c r="J135" s="21"/>
      <c r="K135" s="21"/>
    </row>
    <row r="136" spans="1:11" x14ac:dyDescent="0.25">
      <c r="A136" s="147" t="s">
        <v>17</v>
      </c>
      <c r="B136" s="148"/>
      <c r="C136" s="148"/>
      <c r="D136" s="148"/>
      <c r="E136" s="148"/>
      <c r="F136" s="148"/>
      <c r="G136" s="23">
        <v>1191</v>
      </c>
      <c r="H136" s="21"/>
      <c r="I136" s="21"/>
      <c r="J136" s="21"/>
      <c r="K136" s="21"/>
    </row>
    <row r="137" spans="1:11" x14ac:dyDescent="0.25">
      <c r="A137" s="147" t="s">
        <v>18</v>
      </c>
      <c r="B137" s="148"/>
      <c r="C137" s="148"/>
      <c r="D137" s="148"/>
      <c r="E137" s="148"/>
      <c r="F137" s="148"/>
      <c r="G137" s="23">
        <v>832</v>
      </c>
      <c r="H137" s="21"/>
      <c r="I137" s="21"/>
      <c r="J137" s="21"/>
      <c r="K137" s="21"/>
    </row>
    <row r="138" spans="1:11" x14ac:dyDescent="0.25">
      <c r="A138" s="149" t="s">
        <v>19</v>
      </c>
      <c r="B138" s="148"/>
      <c r="C138" s="148"/>
      <c r="D138" s="148"/>
      <c r="E138" s="148"/>
      <c r="F138" s="148"/>
      <c r="G138" s="22">
        <v>11692</v>
      </c>
      <c r="H138" s="21"/>
      <c r="I138" s="21"/>
      <c r="J138" s="21"/>
      <c r="K138" s="20">
        <v>74.72</v>
      </c>
    </row>
    <row r="139" spans="1:11" x14ac:dyDescent="0.25">
      <c r="A139" s="99"/>
      <c r="B139" s="19"/>
      <c r="F139" s="16"/>
      <c r="G139" s="18"/>
      <c r="H139" s="16"/>
      <c r="I139" s="16"/>
      <c r="J139" s="16"/>
      <c r="K139" s="16"/>
    </row>
    <row r="140" spans="1:11" x14ac:dyDescent="0.25">
      <c r="A140" s="99"/>
      <c r="B140" s="19"/>
      <c r="F140" s="16"/>
      <c r="G140" s="18"/>
      <c r="H140" s="16"/>
      <c r="I140" s="16"/>
      <c r="J140" s="16"/>
      <c r="K140" s="16"/>
    </row>
  </sheetData>
  <mergeCells count="93">
    <mergeCell ref="G25:I25"/>
    <mergeCell ref="A84:F84"/>
    <mergeCell ref="A61:F61"/>
    <mergeCell ref="A62:F62"/>
    <mergeCell ref="A63:F63"/>
    <mergeCell ref="A64:F64"/>
    <mergeCell ref="A65:F65"/>
    <mergeCell ref="A66:F66"/>
    <mergeCell ref="A67:F67"/>
    <mergeCell ref="A68:K68"/>
    <mergeCell ref="A81:F81"/>
    <mergeCell ref="A82:F82"/>
    <mergeCell ref="A83:K83"/>
    <mergeCell ref="A59:F59"/>
    <mergeCell ref="A60:F60"/>
    <mergeCell ref="A34:K34"/>
    <mergeCell ref="D17:E17"/>
    <mergeCell ref="D16:E16"/>
    <mergeCell ref="D19:E19"/>
    <mergeCell ref="A127:F127"/>
    <mergeCell ref="A128:F128"/>
    <mergeCell ref="A106:F106"/>
    <mergeCell ref="A107:F107"/>
    <mergeCell ref="A117:F117"/>
    <mergeCell ref="A118:F118"/>
    <mergeCell ref="A119:F119"/>
    <mergeCell ref="A120:F120"/>
    <mergeCell ref="A109:F109"/>
    <mergeCell ref="A110:F110"/>
    <mergeCell ref="A111:F111"/>
    <mergeCell ref="A112:F112"/>
    <mergeCell ref="A108:F108"/>
    <mergeCell ref="A135:F135"/>
    <mergeCell ref="A136:F136"/>
    <mergeCell ref="A137:F137"/>
    <mergeCell ref="A138:F138"/>
    <mergeCell ref="A113:F113"/>
    <mergeCell ref="A114:F114"/>
    <mergeCell ref="A129:F129"/>
    <mergeCell ref="A130:F130"/>
    <mergeCell ref="A115:F115"/>
    <mergeCell ref="A116:F116"/>
    <mergeCell ref="A131:F131"/>
    <mergeCell ref="A124:F124"/>
    <mergeCell ref="A125:F125"/>
    <mergeCell ref="A126:F126"/>
    <mergeCell ref="A122:F122"/>
    <mergeCell ref="A123:F123"/>
    <mergeCell ref="D18:E18"/>
    <mergeCell ref="A132:F132"/>
    <mergeCell ref="A121:F121"/>
    <mergeCell ref="A133:F133"/>
    <mergeCell ref="A134:F134"/>
    <mergeCell ref="A97:F97"/>
    <mergeCell ref="A98:F98"/>
    <mergeCell ref="A99:F99"/>
    <mergeCell ref="A100:F100"/>
    <mergeCell ref="A101:F101"/>
    <mergeCell ref="A102:F102"/>
    <mergeCell ref="A103:F103"/>
    <mergeCell ref="A104:F104"/>
    <mergeCell ref="A105:F105"/>
    <mergeCell ref="A90:F90"/>
    <mergeCell ref="A91:F91"/>
    <mergeCell ref="D20:E20"/>
    <mergeCell ref="D21:E21"/>
    <mergeCell ref="A32:K32"/>
    <mergeCell ref="A33:K33"/>
    <mergeCell ref="A58:F58"/>
    <mergeCell ref="J25:K26"/>
    <mergeCell ref="A29:K29"/>
    <mergeCell ref="A30:K30"/>
    <mergeCell ref="A31:K31"/>
    <mergeCell ref="H26:H27"/>
    <mergeCell ref="G26:G27"/>
    <mergeCell ref="A25:A27"/>
    <mergeCell ref="C25:C27"/>
    <mergeCell ref="B25:B27"/>
    <mergeCell ref="D25:D27"/>
    <mergeCell ref="E25:F25"/>
    <mergeCell ref="A35:K35"/>
    <mergeCell ref="A56:F56"/>
    <mergeCell ref="A57:F57"/>
    <mergeCell ref="A96:F96"/>
    <mergeCell ref="A85:F85"/>
    <mergeCell ref="A86:F86"/>
    <mergeCell ref="A95:F95"/>
    <mergeCell ref="A92:F92"/>
    <mergeCell ref="A93:F93"/>
    <mergeCell ref="A94:F94"/>
    <mergeCell ref="A87:F87"/>
    <mergeCell ref="A88:F88"/>
    <mergeCell ref="A89:F89"/>
  </mergeCells>
  <pageMargins left="0.23622047244094491" right="0.19685039370078741" top="0.51181102362204722" bottom="0.62992125984251968" header="0.31496062992125984" footer="0.23622047244094491"/>
  <pageSetup paperSize="9" scale="97" fitToHeight="10000" orientation="landscape" r:id="rId1"/>
  <headerFooter alignWithMargins="0">
    <oddFooter>&amp;L0503.014.0058 - СМ.ЛС
313-2227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P149"/>
  <sheetViews>
    <sheetView showGridLines="0" zoomScaleSheetLayoutView="75" workbookViewId="0">
      <selection activeCell="D9" sqref="D9"/>
    </sheetView>
  </sheetViews>
  <sheetFormatPr defaultColWidth="9.109375" defaultRowHeight="13.2" outlineLevelRow="2" x14ac:dyDescent="0.25"/>
  <cols>
    <col min="1" max="1" width="4.6640625" style="9" customWidth="1"/>
    <col min="2" max="2" width="20.33203125" style="17" customWidth="1"/>
    <col min="3" max="3" width="37.109375" style="7" customWidth="1"/>
    <col min="4" max="4" width="17.109375" style="99" customWidth="1"/>
    <col min="5" max="5" width="11.6640625" style="16" customWidth="1"/>
    <col min="6" max="6" width="10.5546875" style="3" customWidth="1"/>
    <col min="7" max="7" width="10.5546875" style="14" customWidth="1"/>
    <col min="8" max="8" width="11" style="3" customWidth="1"/>
    <col min="9" max="9" width="10.6640625" style="3" customWidth="1"/>
    <col min="10" max="10" width="8.33203125" style="3" customWidth="1"/>
    <col min="11" max="11" width="8.109375" style="3" customWidth="1"/>
    <col min="12" max="14" width="7.109375" style="3" customWidth="1"/>
    <col min="15" max="16" width="6.33203125" style="3" customWidth="1"/>
    <col min="17" max="16384" width="9.109375" style="4"/>
  </cols>
  <sheetData>
    <row r="1" spans="1:16" outlineLevel="2" x14ac:dyDescent="0.25">
      <c r="A1" s="2" t="s">
        <v>6</v>
      </c>
      <c r="B1" s="1"/>
      <c r="I1" s="2" t="s">
        <v>7</v>
      </c>
    </row>
    <row r="2" spans="1:16" outlineLevel="1" x14ac:dyDescent="0.25">
      <c r="A2" s="5"/>
      <c r="B2" s="1"/>
      <c r="I2" s="5"/>
    </row>
    <row r="3" spans="1:16" outlineLevel="1" x14ac:dyDescent="0.25">
      <c r="A3" s="5"/>
      <c r="B3" s="1"/>
      <c r="I3" s="5"/>
    </row>
    <row r="4" spans="1:16" outlineLevel="1" x14ac:dyDescent="0.25">
      <c r="A4" s="5" t="s">
        <v>54</v>
      </c>
      <c r="B4" s="1"/>
      <c r="I4" s="5" t="s">
        <v>53</v>
      </c>
    </row>
    <row r="5" spans="1:16" outlineLevel="1" x14ac:dyDescent="0.25">
      <c r="A5" s="60" t="s">
        <v>110</v>
      </c>
      <c r="B5" s="1"/>
      <c r="I5" s="60" t="s">
        <v>109</v>
      </c>
    </row>
    <row r="6" spans="1:16" ht="13.8" x14ac:dyDescent="0.25">
      <c r="A6" s="99"/>
      <c r="B6" s="1"/>
      <c r="C6" s="3"/>
      <c r="D6" s="36" t="s">
        <v>505</v>
      </c>
      <c r="E6" s="3"/>
      <c r="F6" s="58"/>
      <c r="G6" s="59"/>
      <c r="H6" s="58"/>
      <c r="N6" s="4"/>
      <c r="O6" s="4"/>
      <c r="P6" s="4"/>
    </row>
    <row r="7" spans="1:16" x14ac:dyDescent="0.25">
      <c r="A7" s="99"/>
      <c r="B7" s="57"/>
      <c r="C7" s="42"/>
      <c r="D7" s="12" t="s">
        <v>2</v>
      </c>
      <c r="E7" s="56"/>
      <c r="F7" s="55"/>
      <c r="G7" s="54"/>
      <c r="N7" s="4"/>
      <c r="O7" s="4"/>
      <c r="P7" s="4"/>
    </row>
    <row r="8" spans="1:16" x14ac:dyDescent="0.25">
      <c r="A8" s="99"/>
      <c r="B8" s="49"/>
      <c r="C8" s="3"/>
      <c r="D8" s="3"/>
      <c r="E8" s="3"/>
      <c r="O8" s="4"/>
      <c r="P8" s="4"/>
    </row>
    <row r="9" spans="1:16" ht="15.6" x14ac:dyDescent="0.25">
      <c r="A9" s="99"/>
      <c r="B9" s="49"/>
      <c r="C9" s="3"/>
      <c r="D9" s="53" t="s">
        <v>574</v>
      </c>
      <c r="F9" s="52"/>
      <c r="G9" s="51"/>
      <c r="O9" s="4"/>
      <c r="P9" s="4"/>
    </row>
    <row r="10" spans="1:16" x14ac:dyDescent="0.25">
      <c r="A10" s="99"/>
      <c r="B10" s="49"/>
      <c r="C10" s="3"/>
      <c r="D10" s="11" t="s">
        <v>38</v>
      </c>
      <c r="F10" s="8"/>
      <c r="G10" s="50"/>
      <c r="O10" s="4"/>
      <c r="P10" s="4"/>
    </row>
    <row r="11" spans="1:16" x14ac:dyDescent="0.25">
      <c r="A11" s="99"/>
      <c r="B11" s="49"/>
      <c r="C11" s="3"/>
      <c r="D11" s="3"/>
      <c r="E11" s="3"/>
      <c r="O11" s="4"/>
      <c r="P11" s="4"/>
    </row>
    <row r="12" spans="1:16" ht="13.8" x14ac:dyDescent="0.25">
      <c r="A12" s="48" t="s">
        <v>3</v>
      </c>
      <c r="B12" s="35" t="s">
        <v>573</v>
      </c>
      <c r="C12" s="13"/>
      <c r="D12" s="36"/>
      <c r="E12" s="47"/>
      <c r="F12" s="13"/>
      <c r="G12" s="46"/>
      <c r="N12" s="4"/>
      <c r="O12" s="4"/>
      <c r="P12" s="4"/>
    </row>
    <row r="13" spans="1:16" x14ac:dyDescent="0.25">
      <c r="A13" s="99"/>
      <c r="B13" s="45"/>
      <c r="C13" s="42"/>
      <c r="D13" s="12" t="s">
        <v>36</v>
      </c>
      <c r="F13" s="44"/>
      <c r="G13" s="43"/>
      <c r="H13" s="42"/>
      <c r="I13" s="38"/>
      <c r="O13" s="4"/>
      <c r="P13" s="4"/>
    </row>
    <row r="14" spans="1:16" x14ac:dyDescent="0.25">
      <c r="A14" s="41"/>
      <c r="B14" s="40"/>
      <c r="C14" s="3"/>
      <c r="D14" s="3"/>
      <c r="E14" s="3"/>
      <c r="N14" s="4"/>
      <c r="O14" s="4"/>
      <c r="P14" s="4"/>
    </row>
    <row r="15" spans="1:16" ht="13.8" x14ac:dyDescent="0.25">
      <c r="B15" s="35" t="s">
        <v>572</v>
      </c>
      <c r="C15" s="39"/>
      <c r="D15" s="38"/>
      <c r="E15" s="38"/>
      <c r="F15" s="37"/>
      <c r="G15" s="32"/>
      <c r="H15" s="31"/>
      <c r="O15" s="13"/>
      <c r="P15" s="4"/>
    </row>
    <row r="16" spans="1:16" s="30" customFormat="1" ht="13.8" x14ac:dyDescent="0.25">
      <c r="A16" s="36"/>
      <c r="B16" s="35" t="s">
        <v>22</v>
      </c>
      <c r="C16" s="34"/>
      <c r="D16" s="150" t="s">
        <v>571</v>
      </c>
      <c r="E16" s="151"/>
      <c r="F16" s="33" t="s">
        <v>34</v>
      </c>
      <c r="G16" s="32"/>
      <c r="H16" s="31"/>
      <c r="I16" s="13"/>
      <c r="J16" s="13"/>
      <c r="K16" s="13"/>
      <c r="L16" s="13"/>
      <c r="M16" s="13"/>
      <c r="N16" s="13"/>
    </row>
    <row r="17" spans="1:16" s="30" customFormat="1" ht="13.8" outlineLevel="1" x14ac:dyDescent="0.25">
      <c r="A17" s="36"/>
      <c r="B17" s="35" t="s">
        <v>23</v>
      </c>
      <c r="C17" s="34"/>
      <c r="D17" s="150" t="s">
        <v>570</v>
      </c>
      <c r="E17" s="151"/>
      <c r="F17" s="33" t="s">
        <v>34</v>
      </c>
      <c r="G17" s="32"/>
      <c r="H17" s="31"/>
      <c r="I17" s="13"/>
      <c r="J17" s="13"/>
      <c r="K17" s="13"/>
      <c r="L17" s="13"/>
      <c r="M17" s="13"/>
      <c r="N17" s="13"/>
    </row>
    <row r="18" spans="1:16" s="30" customFormat="1" ht="13.8" outlineLevel="1" x14ac:dyDescent="0.25">
      <c r="A18" s="36"/>
      <c r="B18" s="35" t="s">
        <v>1</v>
      </c>
      <c r="C18" s="34"/>
      <c r="D18" s="150" t="s">
        <v>569</v>
      </c>
      <c r="E18" s="151"/>
      <c r="F18" s="33" t="s">
        <v>34</v>
      </c>
      <c r="G18" s="32"/>
      <c r="H18" s="31"/>
      <c r="I18" s="13"/>
      <c r="J18" s="13"/>
      <c r="K18" s="13"/>
      <c r="L18" s="13"/>
      <c r="M18" s="13"/>
      <c r="N18" s="13"/>
    </row>
    <row r="19" spans="1:16" s="30" customFormat="1" ht="13.8" x14ac:dyDescent="0.25">
      <c r="A19" s="36"/>
      <c r="B19" s="35" t="s">
        <v>35</v>
      </c>
      <c r="C19" s="34"/>
      <c r="D19" s="150" t="s">
        <v>568</v>
      </c>
      <c r="E19" s="151"/>
      <c r="F19" s="33" t="s">
        <v>34</v>
      </c>
      <c r="G19" s="32"/>
      <c r="H19" s="31"/>
      <c r="I19" s="13"/>
      <c r="J19" s="13"/>
      <c r="K19" s="13"/>
      <c r="L19" s="13"/>
      <c r="M19" s="13"/>
      <c r="N19" s="13"/>
    </row>
    <row r="20" spans="1:16" s="30" customFormat="1" ht="13.8" outlineLevel="1" x14ac:dyDescent="0.25">
      <c r="A20" s="36"/>
      <c r="B20" s="35" t="s">
        <v>20</v>
      </c>
      <c r="C20" s="34"/>
      <c r="D20" s="150" t="s">
        <v>567</v>
      </c>
      <c r="E20" s="151"/>
      <c r="F20" s="33" t="s">
        <v>21</v>
      </c>
      <c r="G20" s="32"/>
      <c r="H20" s="31"/>
      <c r="I20" s="13"/>
      <c r="J20" s="13"/>
      <c r="K20" s="13"/>
      <c r="L20" s="13"/>
      <c r="M20" s="13"/>
      <c r="N20" s="13"/>
    </row>
    <row r="21" spans="1:16" s="30" customFormat="1" ht="13.8" outlineLevel="2" x14ac:dyDescent="0.25">
      <c r="A21" s="36"/>
      <c r="B21" s="35" t="s">
        <v>52</v>
      </c>
      <c r="C21" s="34"/>
      <c r="D21" s="150" t="s">
        <v>566</v>
      </c>
      <c r="E21" s="151"/>
      <c r="F21" s="33" t="s">
        <v>21</v>
      </c>
      <c r="G21" s="32"/>
      <c r="H21" s="31"/>
      <c r="I21" s="13"/>
      <c r="J21" s="13"/>
      <c r="K21" s="13"/>
      <c r="L21" s="13"/>
      <c r="M21" s="13"/>
      <c r="N21" s="13"/>
    </row>
    <row r="22" spans="1:16" ht="13.8" x14ac:dyDescent="0.25">
      <c r="B22" s="100" t="s">
        <v>565</v>
      </c>
      <c r="D22" s="3"/>
      <c r="E22" s="3"/>
      <c r="O22" s="4"/>
      <c r="P22" s="4"/>
    </row>
    <row r="23" spans="1:16" x14ac:dyDescent="0.25">
      <c r="B23" s="29"/>
      <c r="C23" s="99"/>
      <c r="D23" s="8"/>
      <c r="E23" s="3"/>
      <c r="P23" s="4"/>
    </row>
    <row r="24" spans="1:16" x14ac:dyDescent="0.25">
      <c r="B24" s="1"/>
      <c r="E24" s="3"/>
    </row>
    <row r="25" spans="1:16" s="27" customFormat="1" ht="48" customHeight="1" x14ac:dyDescent="0.2">
      <c r="A25" s="155" t="s">
        <v>4</v>
      </c>
      <c r="B25" s="157" t="s">
        <v>51</v>
      </c>
      <c r="C25" s="155" t="s">
        <v>50</v>
      </c>
      <c r="D25" s="155" t="s">
        <v>49</v>
      </c>
      <c r="E25" s="155" t="s">
        <v>33</v>
      </c>
      <c r="F25" s="155"/>
      <c r="G25" s="155" t="s">
        <v>32</v>
      </c>
      <c r="H25" s="155"/>
      <c r="I25" s="155"/>
      <c r="J25" s="155" t="s">
        <v>48</v>
      </c>
      <c r="K25" s="155"/>
      <c r="L25" s="28"/>
      <c r="M25" s="28"/>
      <c r="N25" s="28"/>
      <c r="O25" s="28"/>
      <c r="P25" s="28"/>
    </row>
    <row r="26" spans="1:16" s="27" customFormat="1" ht="22.8" x14ac:dyDescent="0.2">
      <c r="A26" s="155"/>
      <c r="B26" s="157"/>
      <c r="C26" s="155"/>
      <c r="D26" s="155"/>
      <c r="E26" s="111" t="s">
        <v>44</v>
      </c>
      <c r="F26" s="111" t="s">
        <v>108</v>
      </c>
      <c r="G26" s="156" t="s">
        <v>5</v>
      </c>
      <c r="H26" s="155" t="s">
        <v>47</v>
      </c>
      <c r="I26" s="111" t="s">
        <v>107</v>
      </c>
      <c r="J26" s="155"/>
      <c r="K26" s="155"/>
      <c r="L26" s="28"/>
      <c r="M26" s="28"/>
      <c r="N26" s="28"/>
      <c r="O26" s="28"/>
      <c r="P26" s="28"/>
    </row>
    <row r="27" spans="1:16" s="27" customFormat="1" ht="34.200000000000003" x14ac:dyDescent="0.2">
      <c r="A27" s="155"/>
      <c r="B27" s="157"/>
      <c r="C27" s="155"/>
      <c r="D27" s="155"/>
      <c r="E27" s="111" t="s">
        <v>47</v>
      </c>
      <c r="F27" s="111" t="s">
        <v>46</v>
      </c>
      <c r="G27" s="156"/>
      <c r="H27" s="155"/>
      <c r="I27" s="111" t="s">
        <v>46</v>
      </c>
      <c r="J27" s="111" t="s">
        <v>45</v>
      </c>
      <c r="K27" s="111" t="s">
        <v>44</v>
      </c>
      <c r="L27" s="28"/>
      <c r="M27" s="28"/>
      <c r="N27" s="28"/>
      <c r="O27" s="28"/>
      <c r="P27" s="28"/>
    </row>
    <row r="28" spans="1:16" x14ac:dyDescent="0.25">
      <c r="A28" s="101">
        <v>1</v>
      </c>
      <c r="B28" s="102">
        <v>2</v>
      </c>
      <c r="C28" s="111">
        <v>3</v>
      </c>
      <c r="D28" s="111">
        <v>4</v>
      </c>
      <c r="E28" s="111">
        <v>5</v>
      </c>
      <c r="F28" s="101">
        <v>6</v>
      </c>
      <c r="G28" s="15">
        <v>7</v>
      </c>
      <c r="H28" s="101">
        <v>8</v>
      </c>
      <c r="I28" s="101">
        <v>9</v>
      </c>
      <c r="J28" s="101">
        <v>10</v>
      </c>
      <c r="K28" s="101">
        <v>11</v>
      </c>
      <c r="L28" s="4"/>
      <c r="M28" s="4"/>
      <c r="N28" s="4"/>
      <c r="O28" s="4"/>
      <c r="P28" s="4"/>
    </row>
    <row r="29" spans="1:16" ht="19.2" customHeight="1" x14ac:dyDescent="0.25">
      <c r="A29" s="154" t="s">
        <v>69</v>
      </c>
      <c r="B29" s="148"/>
      <c r="C29" s="148"/>
      <c r="D29" s="148"/>
      <c r="E29" s="148"/>
      <c r="F29" s="148"/>
      <c r="G29" s="148"/>
      <c r="H29" s="148"/>
      <c r="I29" s="148"/>
      <c r="J29" s="148"/>
      <c r="K29" s="148"/>
    </row>
    <row r="30" spans="1:16" ht="19.2" customHeight="1" x14ac:dyDescent="0.25">
      <c r="A30" s="147" t="s">
        <v>206</v>
      </c>
      <c r="B30" s="148"/>
      <c r="C30" s="148"/>
      <c r="D30" s="148"/>
      <c r="E30" s="148"/>
      <c r="F30" s="148"/>
      <c r="G30" s="148"/>
      <c r="H30" s="148"/>
      <c r="I30" s="148"/>
      <c r="J30" s="148"/>
      <c r="K30" s="148"/>
    </row>
    <row r="31" spans="1:16" ht="19.2" customHeight="1" x14ac:dyDescent="0.25">
      <c r="A31" s="147" t="s">
        <v>205</v>
      </c>
      <c r="B31" s="148"/>
      <c r="C31" s="148"/>
      <c r="D31" s="148"/>
      <c r="E31" s="148"/>
      <c r="F31" s="148"/>
      <c r="G31" s="148"/>
      <c r="H31" s="148"/>
      <c r="I31" s="148"/>
      <c r="J31" s="148"/>
      <c r="K31" s="148"/>
    </row>
    <row r="32" spans="1:16" ht="26.1" customHeight="1" x14ac:dyDescent="0.25">
      <c r="A32" s="147" t="s">
        <v>564</v>
      </c>
      <c r="B32" s="148"/>
      <c r="C32" s="148"/>
      <c r="D32" s="148"/>
      <c r="E32" s="148"/>
      <c r="F32" s="148"/>
      <c r="G32" s="148"/>
      <c r="H32" s="148"/>
      <c r="I32" s="148"/>
      <c r="J32" s="148"/>
      <c r="K32" s="148"/>
    </row>
    <row r="33" spans="1:11" ht="26.1" customHeight="1" x14ac:dyDescent="0.25">
      <c r="A33" s="147" t="s">
        <v>563</v>
      </c>
      <c r="B33" s="148"/>
      <c r="C33" s="148"/>
      <c r="D33" s="148"/>
      <c r="E33" s="148"/>
      <c r="F33" s="148"/>
      <c r="G33" s="148"/>
      <c r="H33" s="148"/>
      <c r="I33" s="148"/>
      <c r="J33" s="148"/>
      <c r="K33" s="148"/>
    </row>
    <row r="34" spans="1:11" ht="19.2" customHeight="1" x14ac:dyDescent="0.25">
      <c r="A34" s="147" t="s">
        <v>492</v>
      </c>
      <c r="B34" s="148"/>
      <c r="C34" s="148"/>
      <c r="D34" s="148"/>
      <c r="E34" s="148"/>
      <c r="F34" s="148"/>
      <c r="G34" s="148"/>
      <c r="H34" s="148"/>
      <c r="I34" s="148"/>
      <c r="J34" s="148"/>
      <c r="K34" s="148"/>
    </row>
    <row r="35" spans="1:11" ht="19.2" customHeight="1" x14ac:dyDescent="0.25">
      <c r="A35" s="147" t="s">
        <v>80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</row>
    <row r="36" spans="1:11" ht="19.2" customHeight="1" x14ac:dyDescent="0.25">
      <c r="A36" s="147" t="s">
        <v>165</v>
      </c>
      <c r="B36" s="148"/>
      <c r="C36" s="148"/>
      <c r="D36" s="148"/>
      <c r="E36" s="148"/>
      <c r="F36" s="148"/>
      <c r="G36" s="148"/>
      <c r="H36" s="148"/>
      <c r="I36" s="148"/>
      <c r="J36" s="148"/>
      <c r="K36" s="148"/>
    </row>
    <row r="37" spans="1:11" ht="45.6" x14ac:dyDescent="0.25">
      <c r="A37" s="6">
        <v>1</v>
      </c>
      <c r="B37" s="26" t="s">
        <v>403</v>
      </c>
      <c r="C37" s="110" t="s">
        <v>491</v>
      </c>
      <c r="D37" s="6">
        <v>1</v>
      </c>
      <c r="E37" s="21">
        <v>2223.86</v>
      </c>
      <c r="F37" s="21"/>
      <c r="G37" s="25">
        <v>2224</v>
      </c>
      <c r="H37" s="21"/>
      <c r="I37" s="21"/>
      <c r="J37" s="21"/>
      <c r="K37" s="21"/>
    </row>
    <row r="38" spans="1:11" ht="22.8" x14ac:dyDescent="0.25">
      <c r="A38" s="6">
        <v>2</v>
      </c>
      <c r="B38" s="26" t="s">
        <v>406</v>
      </c>
      <c r="C38" s="110" t="s">
        <v>405</v>
      </c>
      <c r="D38" s="6">
        <v>1</v>
      </c>
      <c r="E38" s="21" t="s">
        <v>404</v>
      </c>
      <c r="F38" s="21">
        <v>0.37</v>
      </c>
      <c r="G38" s="25">
        <v>45</v>
      </c>
      <c r="H38" s="24">
        <v>37</v>
      </c>
      <c r="I38" s="21"/>
      <c r="J38" s="24">
        <v>2.4</v>
      </c>
      <c r="K38" s="24">
        <v>2.4</v>
      </c>
    </row>
    <row r="39" spans="1:11" ht="45.6" x14ac:dyDescent="0.25">
      <c r="A39" s="6">
        <v>3</v>
      </c>
      <c r="B39" s="26" t="s">
        <v>403</v>
      </c>
      <c r="C39" s="110" t="s">
        <v>562</v>
      </c>
      <c r="D39" s="6">
        <v>1</v>
      </c>
      <c r="E39" s="21">
        <v>510.06</v>
      </c>
      <c r="F39" s="21"/>
      <c r="G39" s="25">
        <v>510</v>
      </c>
      <c r="H39" s="21"/>
      <c r="I39" s="21"/>
      <c r="J39" s="21"/>
      <c r="K39" s="21"/>
    </row>
    <row r="40" spans="1:11" ht="22.8" x14ac:dyDescent="0.25">
      <c r="A40" s="6">
        <v>4</v>
      </c>
      <c r="B40" s="26" t="s">
        <v>401</v>
      </c>
      <c r="C40" s="110" t="s">
        <v>400</v>
      </c>
      <c r="D40" s="6">
        <v>1</v>
      </c>
      <c r="E40" s="21" t="s">
        <v>399</v>
      </c>
      <c r="F40" s="21"/>
      <c r="G40" s="25">
        <v>151</v>
      </c>
      <c r="H40" s="24">
        <v>113</v>
      </c>
      <c r="I40" s="21"/>
      <c r="J40" s="24">
        <v>8</v>
      </c>
      <c r="K40" s="24">
        <v>8</v>
      </c>
    </row>
    <row r="41" spans="1:11" ht="59.4" x14ac:dyDescent="0.25">
      <c r="A41" s="6">
        <v>5</v>
      </c>
      <c r="B41" s="26" t="s">
        <v>489</v>
      </c>
      <c r="C41" s="110" t="s">
        <v>561</v>
      </c>
      <c r="D41" s="6">
        <v>1</v>
      </c>
      <c r="E41" s="21">
        <v>760.04</v>
      </c>
      <c r="F41" s="21"/>
      <c r="G41" s="25">
        <v>760</v>
      </c>
      <c r="H41" s="21"/>
      <c r="I41" s="21"/>
      <c r="J41" s="21"/>
      <c r="K41" s="21"/>
    </row>
    <row r="42" spans="1:11" ht="45.6" x14ac:dyDescent="0.25">
      <c r="A42" s="6">
        <v>6</v>
      </c>
      <c r="B42" s="26" t="s">
        <v>560</v>
      </c>
      <c r="C42" s="110" t="s">
        <v>559</v>
      </c>
      <c r="D42" s="6">
        <v>1</v>
      </c>
      <c r="E42" s="21">
        <v>221.51</v>
      </c>
      <c r="F42" s="21"/>
      <c r="G42" s="25">
        <v>222</v>
      </c>
      <c r="H42" s="21"/>
      <c r="I42" s="21"/>
      <c r="J42" s="21"/>
      <c r="K42" s="21"/>
    </row>
    <row r="43" spans="1:11" ht="22.8" x14ac:dyDescent="0.25">
      <c r="A43" s="6">
        <v>7</v>
      </c>
      <c r="B43" s="26" t="s">
        <v>315</v>
      </c>
      <c r="C43" s="110" t="s">
        <v>314</v>
      </c>
      <c r="D43" s="6">
        <v>1</v>
      </c>
      <c r="E43" s="21" t="s">
        <v>386</v>
      </c>
      <c r="F43" s="21">
        <v>0.37</v>
      </c>
      <c r="G43" s="25">
        <v>62</v>
      </c>
      <c r="H43" s="24">
        <v>54</v>
      </c>
      <c r="I43" s="21"/>
      <c r="J43" s="24">
        <v>3.6</v>
      </c>
      <c r="K43" s="24">
        <v>3.6</v>
      </c>
    </row>
    <row r="44" spans="1:11" ht="23.4" x14ac:dyDescent="0.25">
      <c r="A44" s="6">
        <v>8</v>
      </c>
      <c r="B44" s="26" t="s">
        <v>485</v>
      </c>
      <c r="C44" s="110" t="s">
        <v>484</v>
      </c>
      <c r="D44" s="6">
        <v>1</v>
      </c>
      <c r="E44" s="21" t="s">
        <v>191</v>
      </c>
      <c r="F44" s="21"/>
      <c r="G44" s="25">
        <v>14</v>
      </c>
      <c r="H44" s="24">
        <v>13</v>
      </c>
      <c r="I44" s="21"/>
      <c r="J44" s="24">
        <v>1</v>
      </c>
      <c r="K44" s="24">
        <v>1</v>
      </c>
    </row>
    <row r="45" spans="1:11" ht="47.4" x14ac:dyDescent="0.25">
      <c r="A45" s="6">
        <v>9</v>
      </c>
      <c r="B45" s="26" t="s">
        <v>190</v>
      </c>
      <c r="C45" s="110" t="s">
        <v>558</v>
      </c>
      <c r="D45" s="6">
        <v>2</v>
      </c>
      <c r="E45" s="21">
        <v>25.45</v>
      </c>
      <c r="F45" s="21"/>
      <c r="G45" s="25">
        <v>51</v>
      </c>
      <c r="H45" s="21"/>
      <c r="I45" s="21"/>
      <c r="J45" s="21"/>
      <c r="K45" s="21"/>
    </row>
    <row r="46" spans="1:11" ht="34.200000000000003" x14ac:dyDescent="0.25">
      <c r="A46" s="6">
        <v>10</v>
      </c>
      <c r="B46" s="26" t="s">
        <v>78</v>
      </c>
      <c r="C46" s="110" t="s">
        <v>188</v>
      </c>
      <c r="D46" s="6">
        <v>2</v>
      </c>
      <c r="E46" s="21" t="s">
        <v>187</v>
      </c>
      <c r="F46" s="21">
        <v>0.37</v>
      </c>
      <c r="G46" s="25">
        <v>263</v>
      </c>
      <c r="H46" s="24">
        <v>244</v>
      </c>
      <c r="I46" s="24">
        <v>1</v>
      </c>
      <c r="J46" s="24">
        <v>8</v>
      </c>
      <c r="K46" s="24">
        <v>16</v>
      </c>
    </row>
    <row r="47" spans="1:11" ht="22.8" x14ac:dyDescent="0.25">
      <c r="A47" s="6">
        <v>11</v>
      </c>
      <c r="B47" s="26" t="s">
        <v>193</v>
      </c>
      <c r="C47" s="110" t="s">
        <v>483</v>
      </c>
      <c r="D47" s="6">
        <v>3</v>
      </c>
      <c r="E47" s="21" t="s">
        <v>191</v>
      </c>
      <c r="F47" s="21"/>
      <c r="G47" s="25">
        <v>43</v>
      </c>
      <c r="H47" s="24">
        <v>40</v>
      </c>
      <c r="I47" s="21"/>
      <c r="J47" s="24">
        <v>1</v>
      </c>
      <c r="K47" s="24">
        <v>3</v>
      </c>
    </row>
    <row r="48" spans="1:11" ht="45.6" x14ac:dyDescent="0.25">
      <c r="A48" s="6">
        <v>12</v>
      </c>
      <c r="B48" s="26" t="s">
        <v>331</v>
      </c>
      <c r="C48" s="110" t="s">
        <v>557</v>
      </c>
      <c r="D48" s="6">
        <v>1</v>
      </c>
      <c r="E48" s="21">
        <v>705.18</v>
      </c>
      <c r="F48" s="21"/>
      <c r="G48" s="25">
        <v>705</v>
      </c>
      <c r="H48" s="21"/>
      <c r="I48" s="21"/>
      <c r="J48" s="21"/>
      <c r="K48" s="21"/>
    </row>
    <row r="49" spans="1:11" ht="34.200000000000003" x14ac:dyDescent="0.25">
      <c r="A49" s="6">
        <v>13</v>
      </c>
      <c r="B49" s="26" t="s">
        <v>556</v>
      </c>
      <c r="C49" s="110" t="s">
        <v>555</v>
      </c>
      <c r="D49" s="6">
        <v>1</v>
      </c>
      <c r="E49" s="21" t="s">
        <v>554</v>
      </c>
      <c r="F49" s="21">
        <v>0.46</v>
      </c>
      <c r="G49" s="25">
        <v>195</v>
      </c>
      <c r="H49" s="24">
        <v>173</v>
      </c>
      <c r="I49" s="21"/>
      <c r="J49" s="24">
        <v>11.7</v>
      </c>
      <c r="K49" s="24">
        <v>11.7</v>
      </c>
    </row>
    <row r="50" spans="1:11" ht="57" x14ac:dyDescent="0.25">
      <c r="A50" s="6">
        <v>14</v>
      </c>
      <c r="B50" s="26" t="s">
        <v>482</v>
      </c>
      <c r="C50" s="110" t="s">
        <v>481</v>
      </c>
      <c r="D50" s="6">
        <v>41</v>
      </c>
      <c r="E50" s="21" t="s">
        <v>480</v>
      </c>
      <c r="F50" s="21">
        <v>0.46</v>
      </c>
      <c r="G50" s="25">
        <v>1204</v>
      </c>
      <c r="H50" s="24">
        <v>974</v>
      </c>
      <c r="I50" s="24">
        <v>19</v>
      </c>
      <c r="J50" s="24">
        <v>1.68</v>
      </c>
      <c r="K50" s="24">
        <v>68.88</v>
      </c>
    </row>
    <row r="51" spans="1:11" ht="34.200000000000003" x14ac:dyDescent="0.25">
      <c r="A51" s="6">
        <v>15</v>
      </c>
      <c r="B51" s="26" t="s">
        <v>186</v>
      </c>
      <c r="C51" s="110" t="s">
        <v>185</v>
      </c>
      <c r="D51" s="10" t="s">
        <v>553</v>
      </c>
      <c r="E51" s="21" t="s">
        <v>183</v>
      </c>
      <c r="F51" s="21" t="s">
        <v>182</v>
      </c>
      <c r="G51" s="25">
        <v>1779</v>
      </c>
      <c r="H51" s="24">
        <v>386</v>
      </c>
      <c r="I51" s="21" t="s">
        <v>552</v>
      </c>
      <c r="J51" s="24">
        <v>12.4</v>
      </c>
      <c r="K51" s="24">
        <v>27.28</v>
      </c>
    </row>
    <row r="52" spans="1:11" ht="22.8" x14ac:dyDescent="0.25">
      <c r="A52" s="6">
        <v>16</v>
      </c>
      <c r="B52" s="26" t="s">
        <v>360</v>
      </c>
      <c r="C52" s="110" t="s">
        <v>312</v>
      </c>
      <c r="D52" s="6">
        <v>12</v>
      </c>
      <c r="E52" s="21" t="s">
        <v>358</v>
      </c>
      <c r="F52" s="21"/>
      <c r="G52" s="25">
        <v>91</v>
      </c>
      <c r="H52" s="24">
        <v>86</v>
      </c>
      <c r="I52" s="21"/>
      <c r="J52" s="24">
        <v>0.5</v>
      </c>
      <c r="K52" s="24">
        <v>6</v>
      </c>
    </row>
    <row r="53" spans="1:11" ht="45.6" x14ac:dyDescent="0.25">
      <c r="A53" s="6">
        <v>17</v>
      </c>
      <c r="B53" s="26" t="s">
        <v>226</v>
      </c>
      <c r="C53" s="110" t="s">
        <v>225</v>
      </c>
      <c r="D53" s="10" t="s">
        <v>178</v>
      </c>
      <c r="E53" s="21" t="s">
        <v>223</v>
      </c>
      <c r="F53" s="21" t="s">
        <v>222</v>
      </c>
      <c r="G53" s="25">
        <v>128</v>
      </c>
      <c r="H53" s="24">
        <v>21</v>
      </c>
      <c r="I53" s="21" t="s">
        <v>468</v>
      </c>
      <c r="J53" s="24">
        <v>30.8</v>
      </c>
      <c r="K53" s="24">
        <v>1.54</v>
      </c>
    </row>
    <row r="54" spans="1:11" ht="45.6" x14ac:dyDescent="0.25">
      <c r="A54" s="6">
        <v>18</v>
      </c>
      <c r="B54" s="26" t="s">
        <v>379</v>
      </c>
      <c r="C54" s="110" t="s">
        <v>378</v>
      </c>
      <c r="D54" s="10" t="s">
        <v>224</v>
      </c>
      <c r="E54" s="21" t="s">
        <v>377</v>
      </c>
      <c r="F54" s="21" t="s">
        <v>376</v>
      </c>
      <c r="G54" s="25">
        <v>390</v>
      </c>
      <c r="H54" s="24">
        <v>93</v>
      </c>
      <c r="I54" s="21" t="s">
        <v>375</v>
      </c>
      <c r="J54" s="24">
        <v>67.5</v>
      </c>
      <c r="K54" s="24">
        <v>6.75</v>
      </c>
    </row>
    <row r="55" spans="1:11" ht="23.4" x14ac:dyDescent="0.25">
      <c r="A55" s="6">
        <v>19</v>
      </c>
      <c r="B55" s="26" t="s">
        <v>374</v>
      </c>
      <c r="C55" s="110" t="s">
        <v>551</v>
      </c>
      <c r="D55" s="10" t="s">
        <v>550</v>
      </c>
      <c r="E55" s="21" t="s">
        <v>354</v>
      </c>
      <c r="F55" s="21" t="s">
        <v>353</v>
      </c>
      <c r="G55" s="25">
        <v>2619</v>
      </c>
      <c r="H55" s="24">
        <v>728</v>
      </c>
      <c r="I55" s="21" t="s">
        <v>549</v>
      </c>
      <c r="J55" s="24">
        <v>37.6</v>
      </c>
      <c r="K55" s="24">
        <v>52.64</v>
      </c>
    </row>
    <row r="56" spans="1:11" ht="34.200000000000003" x14ac:dyDescent="0.25">
      <c r="A56" s="6">
        <v>20</v>
      </c>
      <c r="B56" s="26" t="s">
        <v>235</v>
      </c>
      <c r="C56" s="110" t="s">
        <v>371</v>
      </c>
      <c r="D56" s="10" t="s">
        <v>370</v>
      </c>
      <c r="E56" s="21" t="s">
        <v>232</v>
      </c>
      <c r="F56" s="21" t="s">
        <v>231</v>
      </c>
      <c r="G56" s="25">
        <v>24</v>
      </c>
      <c r="H56" s="24">
        <v>1</v>
      </c>
      <c r="I56" s="24">
        <v>1</v>
      </c>
      <c r="J56" s="24">
        <v>62.2</v>
      </c>
      <c r="K56" s="24">
        <v>0.08</v>
      </c>
    </row>
    <row r="57" spans="1:11" ht="19.2" customHeight="1" x14ac:dyDescent="0.25">
      <c r="A57" s="147" t="s">
        <v>333</v>
      </c>
      <c r="B57" s="148"/>
      <c r="C57" s="148"/>
      <c r="D57" s="148"/>
      <c r="E57" s="148"/>
      <c r="F57" s="148"/>
      <c r="G57" s="148"/>
      <c r="H57" s="148"/>
      <c r="I57" s="148"/>
      <c r="J57" s="148"/>
      <c r="K57" s="148"/>
    </row>
    <row r="58" spans="1:11" ht="68.400000000000006" x14ac:dyDescent="0.25">
      <c r="A58" s="6">
        <v>21</v>
      </c>
      <c r="B58" s="26" t="s">
        <v>548</v>
      </c>
      <c r="C58" s="110" t="s">
        <v>368</v>
      </c>
      <c r="D58" s="6">
        <v>5</v>
      </c>
      <c r="E58" s="21" t="s">
        <v>366</v>
      </c>
      <c r="F58" s="21" t="s">
        <v>365</v>
      </c>
      <c r="G58" s="25">
        <v>153</v>
      </c>
      <c r="H58" s="24">
        <v>80</v>
      </c>
      <c r="I58" s="21" t="s">
        <v>547</v>
      </c>
      <c r="J58" s="24">
        <v>1.1299999999999999</v>
      </c>
      <c r="K58" s="24">
        <v>5.65</v>
      </c>
    </row>
    <row r="59" spans="1:11" ht="23.4" x14ac:dyDescent="0.25">
      <c r="A59" s="6">
        <v>22</v>
      </c>
      <c r="B59" s="26" t="s">
        <v>485</v>
      </c>
      <c r="C59" s="110" t="s">
        <v>546</v>
      </c>
      <c r="D59" s="6">
        <v>9</v>
      </c>
      <c r="E59" s="21" t="s">
        <v>191</v>
      </c>
      <c r="F59" s="21"/>
      <c r="G59" s="25">
        <v>130</v>
      </c>
      <c r="H59" s="24">
        <v>120</v>
      </c>
      <c r="I59" s="21"/>
      <c r="J59" s="24">
        <v>1</v>
      </c>
      <c r="K59" s="24">
        <v>9</v>
      </c>
    </row>
    <row r="60" spans="1:11" ht="34.200000000000003" x14ac:dyDescent="0.25">
      <c r="A60" s="6">
        <v>23</v>
      </c>
      <c r="B60" s="26" t="s">
        <v>308</v>
      </c>
      <c r="C60" s="110" t="s">
        <v>185</v>
      </c>
      <c r="D60" s="10" t="s">
        <v>545</v>
      </c>
      <c r="E60" s="21" t="s">
        <v>183</v>
      </c>
      <c r="F60" s="21" t="s">
        <v>182</v>
      </c>
      <c r="G60" s="25">
        <v>970</v>
      </c>
      <c r="H60" s="24">
        <v>210</v>
      </c>
      <c r="I60" s="21" t="s">
        <v>469</v>
      </c>
      <c r="J60" s="24">
        <v>12.4</v>
      </c>
      <c r="K60" s="24">
        <v>14.88</v>
      </c>
    </row>
    <row r="61" spans="1:11" ht="22.8" x14ac:dyDescent="0.25">
      <c r="A61" s="6">
        <v>24</v>
      </c>
      <c r="B61" s="26" t="s">
        <v>360</v>
      </c>
      <c r="C61" s="110" t="s">
        <v>359</v>
      </c>
      <c r="D61" s="6">
        <v>12</v>
      </c>
      <c r="E61" s="21" t="s">
        <v>358</v>
      </c>
      <c r="F61" s="21"/>
      <c r="G61" s="25">
        <v>91</v>
      </c>
      <c r="H61" s="24">
        <v>86</v>
      </c>
      <c r="I61" s="21"/>
      <c r="J61" s="24">
        <v>0.5</v>
      </c>
      <c r="K61" s="24">
        <v>6</v>
      </c>
    </row>
    <row r="62" spans="1:11" ht="34.200000000000003" x14ac:dyDescent="0.25">
      <c r="A62" s="6">
        <v>25</v>
      </c>
      <c r="B62" s="26" t="s">
        <v>374</v>
      </c>
      <c r="C62" s="110" t="s">
        <v>356</v>
      </c>
      <c r="D62" s="10" t="s">
        <v>544</v>
      </c>
      <c r="E62" s="21" t="s">
        <v>354</v>
      </c>
      <c r="F62" s="21" t="s">
        <v>353</v>
      </c>
      <c r="G62" s="25">
        <v>2245</v>
      </c>
      <c r="H62" s="24">
        <v>624</v>
      </c>
      <c r="I62" s="21" t="s">
        <v>543</v>
      </c>
      <c r="J62" s="24">
        <v>37.6</v>
      </c>
      <c r="K62" s="24">
        <v>45.12</v>
      </c>
    </row>
    <row r="63" spans="1:11" ht="20.399999999999999" x14ac:dyDescent="0.25">
      <c r="A63" s="147" t="s">
        <v>43</v>
      </c>
      <c r="B63" s="148"/>
      <c r="C63" s="148"/>
      <c r="D63" s="148"/>
      <c r="E63" s="148"/>
      <c r="F63" s="148"/>
      <c r="G63" s="23">
        <v>15069</v>
      </c>
      <c r="H63" s="21">
        <v>4083</v>
      </c>
      <c r="I63" s="21" t="s">
        <v>523</v>
      </c>
      <c r="J63" s="21"/>
      <c r="K63" s="21">
        <v>289.52</v>
      </c>
    </row>
    <row r="64" spans="1:11" x14ac:dyDescent="0.25">
      <c r="A64" s="147" t="s">
        <v>9</v>
      </c>
      <c r="B64" s="148"/>
      <c r="C64" s="148"/>
      <c r="D64" s="148"/>
      <c r="E64" s="148"/>
      <c r="F64" s="148"/>
      <c r="G64" s="23">
        <v>4413</v>
      </c>
      <c r="H64" s="21"/>
      <c r="I64" s="21"/>
      <c r="J64" s="21"/>
      <c r="K64" s="21"/>
    </row>
    <row r="65" spans="1:11" x14ac:dyDescent="0.25">
      <c r="A65" s="147" t="s">
        <v>31</v>
      </c>
      <c r="B65" s="148"/>
      <c r="C65" s="148"/>
      <c r="D65" s="148"/>
      <c r="E65" s="148"/>
      <c r="F65" s="148"/>
      <c r="G65" s="23"/>
      <c r="H65" s="21"/>
      <c r="I65" s="21"/>
      <c r="J65" s="21"/>
      <c r="K65" s="21"/>
    </row>
    <row r="66" spans="1:11" x14ac:dyDescent="0.25">
      <c r="A66" s="147" t="s">
        <v>522</v>
      </c>
      <c r="B66" s="148"/>
      <c r="C66" s="148"/>
      <c r="D66" s="148"/>
      <c r="E66" s="148"/>
      <c r="F66" s="148"/>
      <c r="G66" s="23">
        <v>1323</v>
      </c>
      <c r="H66" s="21"/>
      <c r="I66" s="21"/>
      <c r="J66" s="21"/>
      <c r="K66" s="21"/>
    </row>
    <row r="67" spans="1:11" x14ac:dyDescent="0.25">
      <c r="A67" s="147" t="s">
        <v>521</v>
      </c>
      <c r="B67" s="148"/>
      <c r="C67" s="148"/>
      <c r="D67" s="148"/>
      <c r="E67" s="148"/>
      <c r="F67" s="148"/>
      <c r="G67" s="23">
        <v>263</v>
      </c>
      <c r="H67" s="21"/>
      <c r="I67" s="21"/>
      <c r="J67" s="21"/>
      <c r="K67" s="21"/>
    </row>
    <row r="68" spans="1:11" x14ac:dyDescent="0.25">
      <c r="A68" s="147" t="s">
        <v>520</v>
      </c>
      <c r="B68" s="148"/>
      <c r="C68" s="148"/>
      <c r="D68" s="148"/>
      <c r="E68" s="148"/>
      <c r="F68" s="148"/>
      <c r="G68" s="23">
        <v>2827</v>
      </c>
      <c r="H68" s="21"/>
      <c r="I68" s="21"/>
      <c r="J68" s="21"/>
      <c r="K68" s="21"/>
    </row>
    <row r="69" spans="1:11" x14ac:dyDescent="0.25">
      <c r="A69" s="147" t="s">
        <v>10</v>
      </c>
      <c r="B69" s="148"/>
      <c r="C69" s="148"/>
      <c r="D69" s="148"/>
      <c r="E69" s="148"/>
      <c r="F69" s="148"/>
      <c r="G69" s="23">
        <v>3112</v>
      </c>
      <c r="H69" s="21"/>
      <c r="I69" s="21"/>
      <c r="J69" s="21"/>
      <c r="K69" s="21"/>
    </row>
    <row r="70" spans="1:11" x14ac:dyDescent="0.25">
      <c r="A70" s="147" t="s">
        <v>31</v>
      </c>
      <c r="B70" s="148"/>
      <c r="C70" s="148"/>
      <c r="D70" s="148"/>
      <c r="E70" s="148"/>
      <c r="F70" s="148"/>
      <c r="G70" s="23"/>
      <c r="H70" s="21"/>
      <c r="I70" s="21"/>
      <c r="J70" s="21"/>
      <c r="K70" s="21"/>
    </row>
    <row r="71" spans="1:11" x14ac:dyDescent="0.25">
      <c r="A71" s="147" t="s">
        <v>519</v>
      </c>
      <c r="B71" s="148"/>
      <c r="C71" s="148"/>
      <c r="D71" s="148"/>
      <c r="E71" s="148"/>
      <c r="F71" s="148"/>
      <c r="G71" s="23">
        <v>992</v>
      </c>
      <c r="H71" s="21"/>
      <c r="I71" s="21"/>
      <c r="J71" s="21"/>
      <c r="K71" s="21"/>
    </row>
    <row r="72" spans="1:11" x14ac:dyDescent="0.25">
      <c r="A72" s="147" t="s">
        <v>518</v>
      </c>
      <c r="B72" s="148"/>
      <c r="C72" s="148"/>
      <c r="D72" s="148"/>
      <c r="E72" s="148"/>
      <c r="F72" s="148"/>
      <c r="G72" s="23">
        <v>2120</v>
      </c>
      <c r="H72" s="21"/>
      <c r="I72" s="21"/>
      <c r="J72" s="21"/>
      <c r="K72" s="21"/>
    </row>
    <row r="73" spans="1:11" x14ac:dyDescent="0.25">
      <c r="A73" s="149" t="s">
        <v>465</v>
      </c>
      <c r="B73" s="148"/>
      <c r="C73" s="148"/>
      <c r="D73" s="148"/>
      <c r="E73" s="148"/>
      <c r="F73" s="148"/>
      <c r="G73" s="22">
        <v>22594</v>
      </c>
      <c r="H73" s="21"/>
      <c r="I73" s="21"/>
      <c r="J73" s="21"/>
      <c r="K73" s="20">
        <v>289.52</v>
      </c>
    </row>
    <row r="74" spans="1:11" ht="19.2" customHeight="1" x14ac:dyDescent="0.25">
      <c r="A74" s="154" t="s">
        <v>166</v>
      </c>
      <c r="B74" s="148"/>
      <c r="C74" s="148"/>
      <c r="D74" s="148"/>
      <c r="E74" s="148"/>
      <c r="F74" s="148"/>
      <c r="G74" s="148"/>
      <c r="H74" s="148"/>
      <c r="I74" s="148"/>
      <c r="J74" s="148"/>
      <c r="K74" s="148"/>
    </row>
    <row r="75" spans="1:11" ht="19.2" customHeight="1" x14ac:dyDescent="0.25">
      <c r="A75" s="147" t="s">
        <v>165</v>
      </c>
      <c r="B75" s="148"/>
      <c r="C75" s="148"/>
      <c r="D75" s="148"/>
      <c r="E75" s="148"/>
      <c r="F75" s="148"/>
      <c r="G75" s="148"/>
      <c r="H75" s="148"/>
      <c r="I75" s="148"/>
      <c r="J75" s="148"/>
      <c r="K75" s="148"/>
    </row>
    <row r="76" spans="1:11" ht="35.4" x14ac:dyDescent="0.25">
      <c r="A76" s="6">
        <v>26</v>
      </c>
      <c r="B76" s="26" t="s">
        <v>162</v>
      </c>
      <c r="C76" s="110" t="s">
        <v>542</v>
      </c>
      <c r="D76" s="6">
        <v>1</v>
      </c>
      <c r="E76" s="21">
        <v>66.400000000000006</v>
      </c>
      <c r="F76" s="21"/>
      <c r="G76" s="25">
        <v>66</v>
      </c>
      <c r="H76" s="21"/>
      <c r="I76" s="21"/>
      <c r="J76" s="21"/>
      <c r="K76" s="21"/>
    </row>
    <row r="77" spans="1:11" ht="35.4" x14ac:dyDescent="0.25">
      <c r="A77" s="6">
        <v>27</v>
      </c>
      <c r="B77" s="26" t="s">
        <v>463</v>
      </c>
      <c r="C77" s="110" t="s">
        <v>541</v>
      </c>
      <c r="D77" s="6">
        <v>3</v>
      </c>
      <c r="E77" s="21">
        <v>25.88</v>
      </c>
      <c r="F77" s="21"/>
      <c r="G77" s="25">
        <v>78</v>
      </c>
      <c r="H77" s="21"/>
      <c r="I77" s="21"/>
      <c r="J77" s="21"/>
      <c r="K77" s="21"/>
    </row>
    <row r="78" spans="1:11" ht="34.200000000000003" x14ac:dyDescent="0.25">
      <c r="A78" s="6">
        <v>28</v>
      </c>
      <c r="B78" s="26" t="s">
        <v>331</v>
      </c>
      <c r="C78" s="110" t="s">
        <v>540</v>
      </c>
      <c r="D78" s="6">
        <v>41</v>
      </c>
      <c r="E78" s="21">
        <v>36</v>
      </c>
      <c r="F78" s="21"/>
      <c r="G78" s="25">
        <v>1476</v>
      </c>
      <c r="H78" s="21"/>
      <c r="I78" s="21"/>
      <c r="J78" s="21"/>
      <c r="K78" s="21"/>
    </row>
    <row r="79" spans="1:11" ht="35.4" x14ac:dyDescent="0.25">
      <c r="A79" s="6">
        <v>29</v>
      </c>
      <c r="B79" s="26" t="s">
        <v>338</v>
      </c>
      <c r="C79" s="110" t="s">
        <v>539</v>
      </c>
      <c r="D79" s="10" t="s">
        <v>538</v>
      </c>
      <c r="E79" s="21">
        <v>5255.07</v>
      </c>
      <c r="F79" s="21"/>
      <c r="G79" s="25">
        <v>893</v>
      </c>
      <c r="H79" s="21"/>
      <c r="I79" s="21"/>
      <c r="J79" s="21"/>
      <c r="K79" s="21"/>
    </row>
    <row r="80" spans="1:11" ht="35.4" x14ac:dyDescent="0.25">
      <c r="A80" s="6">
        <v>30</v>
      </c>
      <c r="B80" s="26" t="s">
        <v>221</v>
      </c>
      <c r="C80" s="110" t="s">
        <v>537</v>
      </c>
      <c r="D80" s="10" t="s">
        <v>336</v>
      </c>
      <c r="E80" s="21">
        <v>10162.06</v>
      </c>
      <c r="F80" s="21"/>
      <c r="G80" s="25">
        <v>102</v>
      </c>
      <c r="H80" s="21"/>
      <c r="I80" s="21"/>
      <c r="J80" s="21"/>
      <c r="K80" s="21"/>
    </row>
    <row r="81" spans="1:11" ht="35.4" x14ac:dyDescent="0.25">
      <c r="A81" s="6">
        <v>31</v>
      </c>
      <c r="B81" s="26" t="s">
        <v>221</v>
      </c>
      <c r="C81" s="110" t="s">
        <v>536</v>
      </c>
      <c r="D81" s="10" t="s">
        <v>336</v>
      </c>
      <c r="E81" s="21">
        <v>12477.52</v>
      </c>
      <c r="F81" s="21"/>
      <c r="G81" s="25">
        <v>125</v>
      </c>
      <c r="H81" s="21"/>
      <c r="I81" s="21"/>
      <c r="J81" s="21"/>
      <c r="K81" s="21"/>
    </row>
    <row r="82" spans="1:11" ht="35.4" x14ac:dyDescent="0.25">
      <c r="A82" s="6">
        <v>32</v>
      </c>
      <c r="B82" s="26" t="s">
        <v>162</v>
      </c>
      <c r="C82" s="110" t="s">
        <v>535</v>
      </c>
      <c r="D82" s="6">
        <v>30</v>
      </c>
      <c r="E82" s="21">
        <v>15.84</v>
      </c>
      <c r="F82" s="21"/>
      <c r="G82" s="25">
        <v>475</v>
      </c>
      <c r="H82" s="21"/>
      <c r="I82" s="21"/>
      <c r="J82" s="21"/>
      <c r="K82" s="21"/>
    </row>
    <row r="83" spans="1:11" ht="22.8" x14ac:dyDescent="0.25">
      <c r="A83" s="6">
        <v>33</v>
      </c>
      <c r="B83" s="26" t="s">
        <v>345</v>
      </c>
      <c r="C83" s="110" t="s">
        <v>344</v>
      </c>
      <c r="D83" s="6">
        <v>12</v>
      </c>
      <c r="E83" s="21">
        <v>6.79</v>
      </c>
      <c r="F83" s="21"/>
      <c r="G83" s="25">
        <v>81</v>
      </c>
      <c r="H83" s="21"/>
      <c r="I83" s="21"/>
      <c r="J83" s="21"/>
      <c r="K83" s="21"/>
    </row>
    <row r="84" spans="1:11" ht="57" x14ac:dyDescent="0.25">
      <c r="A84" s="6">
        <v>34</v>
      </c>
      <c r="B84" s="26" t="s">
        <v>454</v>
      </c>
      <c r="C84" s="110" t="s">
        <v>453</v>
      </c>
      <c r="D84" s="6">
        <v>5</v>
      </c>
      <c r="E84" s="21">
        <v>7.76</v>
      </c>
      <c r="F84" s="21"/>
      <c r="G84" s="25">
        <v>39</v>
      </c>
      <c r="H84" s="21"/>
      <c r="I84" s="21"/>
      <c r="J84" s="21"/>
      <c r="K84" s="21"/>
    </row>
    <row r="85" spans="1:11" ht="57" x14ac:dyDescent="0.25">
      <c r="A85" s="6">
        <v>35</v>
      </c>
      <c r="B85" s="26" t="s">
        <v>335</v>
      </c>
      <c r="C85" s="110" t="s">
        <v>334</v>
      </c>
      <c r="D85" s="6">
        <v>10</v>
      </c>
      <c r="E85" s="21">
        <v>30.89</v>
      </c>
      <c r="F85" s="21"/>
      <c r="G85" s="25">
        <v>309</v>
      </c>
      <c r="H85" s="21"/>
      <c r="I85" s="21"/>
      <c r="J85" s="21"/>
      <c r="K85" s="21"/>
    </row>
    <row r="86" spans="1:11" ht="45.6" x14ac:dyDescent="0.25">
      <c r="A86" s="6">
        <v>36</v>
      </c>
      <c r="B86" s="26" t="s">
        <v>531</v>
      </c>
      <c r="C86" s="110" t="s">
        <v>534</v>
      </c>
      <c r="D86" s="6">
        <v>70</v>
      </c>
      <c r="E86" s="21">
        <v>13.11</v>
      </c>
      <c r="F86" s="21"/>
      <c r="G86" s="25">
        <v>918</v>
      </c>
      <c r="H86" s="21"/>
      <c r="I86" s="21"/>
      <c r="J86" s="21"/>
      <c r="K86" s="21"/>
    </row>
    <row r="87" spans="1:11" ht="35.4" x14ac:dyDescent="0.25">
      <c r="A87" s="6">
        <v>37</v>
      </c>
      <c r="B87" s="26" t="s">
        <v>531</v>
      </c>
      <c r="C87" s="110" t="s">
        <v>533</v>
      </c>
      <c r="D87" s="6">
        <v>70</v>
      </c>
      <c r="E87" s="21">
        <v>3.03</v>
      </c>
      <c r="F87" s="21"/>
      <c r="G87" s="25">
        <v>212</v>
      </c>
      <c r="H87" s="21"/>
      <c r="I87" s="21"/>
      <c r="J87" s="21"/>
      <c r="K87" s="21"/>
    </row>
    <row r="88" spans="1:11" ht="35.4" x14ac:dyDescent="0.25">
      <c r="A88" s="6">
        <v>38</v>
      </c>
      <c r="B88" s="26" t="s">
        <v>531</v>
      </c>
      <c r="C88" s="110" t="s">
        <v>532</v>
      </c>
      <c r="D88" s="6">
        <v>10</v>
      </c>
      <c r="E88" s="21">
        <v>3.97</v>
      </c>
      <c r="F88" s="21"/>
      <c r="G88" s="25">
        <v>40</v>
      </c>
      <c r="H88" s="21"/>
      <c r="I88" s="21"/>
      <c r="J88" s="21"/>
      <c r="K88" s="21"/>
    </row>
    <row r="89" spans="1:11" ht="45.6" x14ac:dyDescent="0.25">
      <c r="A89" s="6">
        <v>39</v>
      </c>
      <c r="B89" s="26" t="s">
        <v>531</v>
      </c>
      <c r="C89" s="110" t="s">
        <v>530</v>
      </c>
      <c r="D89" s="6">
        <v>28</v>
      </c>
      <c r="E89" s="21">
        <v>177.76</v>
      </c>
      <c r="F89" s="21"/>
      <c r="G89" s="25">
        <v>4977</v>
      </c>
      <c r="H89" s="21"/>
      <c r="I89" s="21"/>
      <c r="J89" s="21"/>
      <c r="K89" s="21"/>
    </row>
    <row r="90" spans="1:11" ht="19.2" customHeight="1" x14ac:dyDescent="0.25">
      <c r="A90" s="147" t="s">
        <v>333</v>
      </c>
      <c r="B90" s="148"/>
      <c r="C90" s="148"/>
      <c r="D90" s="148"/>
      <c r="E90" s="148"/>
      <c r="F90" s="148"/>
      <c r="G90" s="148"/>
      <c r="H90" s="148"/>
      <c r="I90" s="148"/>
      <c r="J90" s="148"/>
      <c r="K90" s="148"/>
    </row>
    <row r="91" spans="1:11" ht="45.6" x14ac:dyDescent="0.25">
      <c r="A91" s="6">
        <v>40</v>
      </c>
      <c r="B91" s="26" t="s">
        <v>331</v>
      </c>
      <c r="C91" s="110" t="s">
        <v>529</v>
      </c>
      <c r="D91" s="6">
        <v>5</v>
      </c>
      <c r="E91" s="21">
        <v>29.31</v>
      </c>
      <c r="F91" s="21"/>
      <c r="G91" s="25">
        <v>147</v>
      </c>
      <c r="H91" s="21"/>
      <c r="I91" s="21"/>
      <c r="J91" s="21"/>
      <c r="K91" s="21"/>
    </row>
    <row r="92" spans="1:11" ht="35.4" x14ac:dyDescent="0.25">
      <c r="A92" s="6">
        <v>41</v>
      </c>
      <c r="B92" s="26" t="s">
        <v>162</v>
      </c>
      <c r="C92" s="110" t="s">
        <v>528</v>
      </c>
      <c r="D92" s="6">
        <v>9</v>
      </c>
      <c r="E92" s="21">
        <v>73.569999999999993</v>
      </c>
      <c r="F92" s="21"/>
      <c r="G92" s="25">
        <v>662</v>
      </c>
      <c r="H92" s="21"/>
      <c r="I92" s="21"/>
      <c r="J92" s="21"/>
      <c r="K92" s="21"/>
    </row>
    <row r="93" spans="1:11" ht="35.4" x14ac:dyDescent="0.25">
      <c r="A93" s="6">
        <v>42</v>
      </c>
      <c r="B93" s="26" t="s">
        <v>338</v>
      </c>
      <c r="C93" s="110" t="s">
        <v>527</v>
      </c>
      <c r="D93" s="10" t="s">
        <v>526</v>
      </c>
      <c r="E93" s="21">
        <v>13184.18</v>
      </c>
      <c r="F93" s="21"/>
      <c r="G93" s="25">
        <v>1582</v>
      </c>
      <c r="H93" s="21"/>
      <c r="I93" s="21"/>
      <c r="J93" s="21"/>
      <c r="K93" s="21"/>
    </row>
    <row r="94" spans="1:11" ht="35.4" x14ac:dyDescent="0.25">
      <c r="A94" s="6">
        <v>43</v>
      </c>
      <c r="B94" s="26" t="s">
        <v>326</v>
      </c>
      <c r="C94" s="110" t="s">
        <v>525</v>
      </c>
      <c r="D94" s="6">
        <v>12</v>
      </c>
      <c r="E94" s="21">
        <v>23.89</v>
      </c>
      <c r="F94" s="21"/>
      <c r="G94" s="25">
        <v>287</v>
      </c>
      <c r="H94" s="21"/>
      <c r="I94" s="21"/>
      <c r="J94" s="21"/>
      <c r="K94" s="21"/>
    </row>
    <row r="95" spans="1:11" ht="45.6" x14ac:dyDescent="0.25">
      <c r="A95" s="6">
        <v>44</v>
      </c>
      <c r="B95" s="26" t="s">
        <v>324</v>
      </c>
      <c r="C95" s="110" t="s">
        <v>524</v>
      </c>
      <c r="D95" s="6">
        <v>60</v>
      </c>
      <c r="E95" s="21">
        <v>7.96</v>
      </c>
      <c r="F95" s="21"/>
      <c r="G95" s="25">
        <v>478</v>
      </c>
      <c r="H95" s="21"/>
      <c r="I95" s="21"/>
      <c r="J95" s="21"/>
      <c r="K95" s="21"/>
    </row>
    <row r="96" spans="1:11" x14ac:dyDescent="0.25">
      <c r="A96" s="147" t="s">
        <v>43</v>
      </c>
      <c r="B96" s="148"/>
      <c r="C96" s="148"/>
      <c r="D96" s="148"/>
      <c r="E96" s="148"/>
      <c r="F96" s="148"/>
      <c r="G96" s="23">
        <v>12947</v>
      </c>
      <c r="H96" s="21"/>
      <c r="I96" s="21"/>
      <c r="J96" s="21"/>
      <c r="K96" s="21"/>
    </row>
    <row r="97" spans="1:11" x14ac:dyDescent="0.25">
      <c r="A97" s="149" t="s">
        <v>449</v>
      </c>
      <c r="B97" s="148"/>
      <c r="C97" s="148"/>
      <c r="D97" s="148"/>
      <c r="E97" s="148"/>
      <c r="F97" s="148"/>
      <c r="G97" s="22">
        <v>12947</v>
      </c>
      <c r="H97" s="21"/>
      <c r="I97" s="21"/>
      <c r="J97" s="21"/>
      <c r="K97" s="21"/>
    </row>
    <row r="98" spans="1:11" x14ac:dyDescent="0.25">
      <c r="A98" s="152" t="s">
        <v>42</v>
      </c>
      <c r="B98" s="153"/>
      <c r="C98" s="153"/>
      <c r="D98" s="153"/>
      <c r="E98" s="153"/>
      <c r="F98" s="153"/>
      <c r="G98" s="153"/>
      <c r="H98" s="153"/>
      <c r="I98" s="153"/>
      <c r="J98" s="153"/>
      <c r="K98" s="153"/>
    </row>
    <row r="99" spans="1:11" ht="20.399999999999999" x14ac:dyDescent="0.25">
      <c r="A99" s="147" t="s">
        <v>8</v>
      </c>
      <c r="B99" s="148"/>
      <c r="C99" s="148"/>
      <c r="D99" s="148"/>
      <c r="E99" s="148"/>
      <c r="F99" s="148"/>
      <c r="G99" s="23">
        <v>28016</v>
      </c>
      <c r="H99" s="21">
        <v>4083</v>
      </c>
      <c r="I99" s="21" t="s">
        <v>523</v>
      </c>
      <c r="J99" s="21"/>
      <c r="K99" s="21">
        <v>289.52</v>
      </c>
    </row>
    <row r="100" spans="1:11" x14ac:dyDescent="0.25">
      <c r="A100" s="147" t="s">
        <v>9</v>
      </c>
      <c r="B100" s="148"/>
      <c r="C100" s="148"/>
      <c r="D100" s="148"/>
      <c r="E100" s="148"/>
      <c r="F100" s="148"/>
      <c r="G100" s="23">
        <v>4413</v>
      </c>
      <c r="H100" s="21"/>
      <c r="I100" s="21"/>
      <c r="J100" s="21"/>
      <c r="K100" s="21"/>
    </row>
    <row r="101" spans="1:11" x14ac:dyDescent="0.25">
      <c r="A101" s="147" t="s">
        <v>31</v>
      </c>
      <c r="B101" s="148"/>
      <c r="C101" s="148"/>
      <c r="D101" s="148"/>
      <c r="E101" s="148"/>
      <c r="F101" s="148"/>
      <c r="G101" s="23"/>
      <c r="H101" s="21"/>
      <c r="I101" s="21"/>
      <c r="J101" s="21"/>
      <c r="K101" s="21"/>
    </row>
    <row r="102" spans="1:11" x14ac:dyDescent="0.25">
      <c r="A102" s="147" t="s">
        <v>522</v>
      </c>
      <c r="B102" s="148"/>
      <c r="C102" s="148"/>
      <c r="D102" s="148"/>
      <c r="E102" s="148"/>
      <c r="F102" s="148"/>
      <c r="G102" s="23">
        <v>1323</v>
      </c>
      <c r="H102" s="21"/>
      <c r="I102" s="21"/>
      <c r="J102" s="21"/>
      <c r="K102" s="21"/>
    </row>
    <row r="103" spans="1:11" x14ac:dyDescent="0.25">
      <c r="A103" s="147" t="s">
        <v>521</v>
      </c>
      <c r="B103" s="148"/>
      <c r="C103" s="148"/>
      <c r="D103" s="148"/>
      <c r="E103" s="148"/>
      <c r="F103" s="148"/>
      <c r="G103" s="23">
        <v>263</v>
      </c>
      <c r="H103" s="21"/>
      <c r="I103" s="21"/>
      <c r="J103" s="21"/>
      <c r="K103" s="21"/>
    </row>
    <row r="104" spans="1:11" x14ac:dyDescent="0.25">
      <c r="A104" s="147" t="s">
        <v>520</v>
      </c>
      <c r="B104" s="148"/>
      <c r="C104" s="148"/>
      <c r="D104" s="148"/>
      <c r="E104" s="148"/>
      <c r="F104" s="148"/>
      <c r="G104" s="23">
        <v>2827</v>
      </c>
      <c r="H104" s="21"/>
      <c r="I104" s="21"/>
      <c r="J104" s="21"/>
      <c r="K104" s="21"/>
    </row>
    <row r="105" spans="1:11" x14ac:dyDescent="0.25">
      <c r="A105" s="147" t="s">
        <v>10</v>
      </c>
      <c r="B105" s="148"/>
      <c r="C105" s="148"/>
      <c r="D105" s="148"/>
      <c r="E105" s="148"/>
      <c r="F105" s="148"/>
      <c r="G105" s="23">
        <v>3112</v>
      </c>
      <c r="H105" s="21"/>
      <c r="I105" s="21"/>
      <c r="J105" s="21"/>
      <c r="K105" s="21"/>
    </row>
    <row r="106" spans="1:11" x14ac:dyDescent="0.25">
      <c r="A106" s="147" t="s">
        <v>31</v>
      </c>
      <c r="B106" s="148"/>
      <c r="C106" s="148"/>
      <c r="D106" s="148"/>
      <c r="E106" s="148"/>
      <c r="F106" s="148"/>
      <c r="G106" s="23"/>
      <c r="H106" s="21"/>
      <c r="I106" s="21"/>
      <c r="J106" s="21"/>
      <c r="K106" s="21"/>
    </row>
    <row r="107" spans="1:11" x14ac:dyDescent="0.25">
      <c r="A107" s="147" t="s">
        <v>519</v>
      </c>
      <c r="B107" s="148"/>
      <c r="C107" s="148"/>
      <c r="D107" s="148"/>
      <c r="E107" s="148"/>
      <c r="F107" s="148"/>
      <c r="G107" s="23">
        <v>992</v>
      </c>
      <c r="H107" s="21"/>
      <c r="I107" s="21"/>
      <c r="J107" s="21"/>
      <c r="K107" s="21"/>
    </row>
    <row r="108" spans="1:11" x14ac:dyDescent="0.25">
      <c r="A108" s="147" t="s">
        <v>518</v>
      </c>
      <c r="B108" s="148"/>
      <c r="C108" s="148"/>
      <c r="D108" s="148"/>
      <c r="E108" s="148"/>
      <c r="F108" s="148"/>
      <c r="G108" s="23">
        <v>2120</v>
      </c>
      <c r="H108" s="21"/>
      <c r="I108" s="21"/>
      <c r="J108" s="21"/>
      <c r="K108" s="21"/>
    </row>
    <row r="109" spans="1:11" x14ac:dyDescent="0.25">
      <c r="A109" s="149" t="s">
        <v>11</v>
      </c>
      <c r="B109" s="148"/>
      <c r="C109" s="148"/>
      <c r="D109" s="148"/>
      <c r="E109" s="148"/>
      <c r="F109" s="148"/>
      <c r="G109" s="23"/>
      <c r="H109" s="21"/>
      <c r="I109" s="21"/>
      <c r="J109" s="21"/>
      <c r="K109" s="21"/>
    </row>
    <row r="110" spans="1:11" x14ac:dyDescent="0.25">
      <c r="A110" s="147" t="s">
        <v>66</v>
      </c>
      <c r="B110" s="148"/>
      <c r="C110" s="148"/>
      <c r="D110" s="148"/>
      <c r="E110" s="148"/>
      <c r="F110" s="148"/>
      <c r="G110" s="23"/>
      <c r="H110" s="21"/>
      <c r="I110" s="21"/>
      <c r="J110" s="21"/>
      <c r="K110" s="21"/>
    </row>
    <row r="111" spans="1:11" x14ac:dyDescent="0.25">
      <c r="A111" s="147" t="s">
        <v>65</v>
      </c>
      <c r="B111" s="148"/>
      <c r="C111" s="148"/>
      <c r="D111" s="148"/>
      <c r="E111" s="148"/>
      <c r="F111" s="148"/>
      <c r="G111" s="23"/>
      <c r="H111" s="21"/>
      <c r="I111" s="21"/>
      <c r="J111" s="21"/>
      <c r="K111" s="21"/>
    </row>
    <row r="112" spans="1:11" x14ac:dyDescent="0.25">
      <c r="A112" s="147" t="s">
        <v>72</v>
      </c>
      <c r="B112" s="148"/>
      <c r="C112" s="148"/>
      <c r="D112" s="148"/>
      <c r="E112" s="148"/>
      <c r="F112" s="148"/>
      <c r="G112" s="23"/>
      <c r="H112" s="21"/>
      <c r="I112" s="21"/>
      <c r="J112" s="21"/>
      <c r="K112" s="21"/>
    </row>
    <row r="113" spans="1:11" x14ac:dyDescent="0.25">
      <c r="A113" s="147" t="s">
        <v>517</v>
      </c>
      <c r="B113" s="148"/>
      <c r="C113" s="148"/>
      <c r="D113" s="148"/>
      <c r="E113" s="148"/>
      <c r="F113" s="148"/>
      <c r="G113" s="23">
        <v>1951</v>
      </c>
      <c r="H113" s="21">
        <v>1654</v>
      </c>
      <c r="I113" s="21">
        <v>20</v>
      </c>
      <c r="J113" s="21"/>
      <c r="K113" s="21">
        <v>114.58</v>
      </c>
    </row>
    <row r="114" spans="1:11" x14ac:dyDescent="0.25">
      <c r="A114" s="147" t="s">
        <v>516</v>
      </c>
      <c r="B114" s="148"/>
      <c r="C114" s="148"/>
      <c r="D114" s="148"/>
      <c r="E114" s="148"/>
      <c r="F114" s="148"/>
      <c r="G114" s="23">
        <v>1323</v>
      </c>
      <c r="H114" s="21"/>
      <c r="I114" s="21"/>
      <c r="J114" s="21"/>
      <c r="K114" s="21"/>
    </row>
    <row r="115" spans="1:11" x14ac:dyDescent="0.25">
      <c r="A115" s="147" t="s">
        <v>515</v>
      </c>
      <c r="B115" s="148"/>
      <c r="C115" s="148"/>
      <c r="D115" s="148"/>
      <c r="E115" s="148"/>
      <c r="F115" s="148"/>
      <c r="G115" s="23">
        <v>992</v>
      </c>
      <c r="H115" s="21"/>
      <c r="I115" s="21"/>
      <c r="J115" s="21"/>
      <c r="K115" s="21"/>
    </row>
    <row r="116" spans="1:11" x14ac:dyDescent="0.25">
      <c r="A116" s="147" t="s">
        <v>63</v>
      </c>
      <c r="B116" s="148"/>
      <c r="C116" s="148"/>
      <c r="D116" s="148"/>
      <c r="E116" s="148"/>
      <c r="F116" s="148"/>
      <c r="G116" s="23">
        <v>4266</v>
      </c>
      <c r="H116" s="21"/>
      <c r="I116" s="21"/>
      <c r="J116" s="21"/>
      <c r="K116" s="21">
        <v>114.58</v>
      </c>
    </row>
    <row r="117" spans="1:11" x14ac:dyDescent="0.25">
      <c r="A117" s="147" t="s">
        <v>71</v>
      </c>
      <c r="B117" s="148"/>
      <c r="C117" s="148"/>
      <c r="D117" s="148"/>
      <c r="E117" s="148"/>
      <c r="F117" s="148"/>
      <c r="G117" s="23"/>
      <c r="H117" s="21"/>
      <c r="I117" s="21"/>
      <c r="J117" s="21"/>
      <c r="K117" s="21"/>
    </row>
    <row r="118" spans="1:11" x14ac:dyDescent="0.25">
      <c r="A118" s="147" t="s">
        <v>514</v>
      </c>
      <c r="B118" s="148"/>
      <c r="C118" s="148"/>
      <c r="D118" s="148"/>
      <c r="E118" s="148"/>
      <c r="F118" s="148"/>
      <c r="G118" s="23">
        <v>338</v>
      </c>
      <c r="H118" s="21">
        <v>286</v>
      </c>
      <c r="I118" s="21"/>
      <c r="J118" s="21"/>
      <c r="K118" s="21">
        <v>21</v>
      </c>
    </row>
    <row r="119" spans="1:11" x14ac:dyDescent="0.25">
      <c r="A119" s="147" t="s">
        <v>513</v>
      </c>
      <c r="B119" s="148"/>
      <c r="C119" s="148"/>
      <c r="D119" s="148"/>
      <c r="E119" s="148"/>
      <c r="F119" s="148"/>
      <c r="G119" s="23">
        <v>263</v>
      </c>
      <c r="H119" s="21"/>
      <c r="I119" s="21"/>
      <c r="J119" s="21"/>
      <c r="K119" s="21"/>
    </row>
    <row r="120" spans="1:11" x14ac:dyDescent="0.25">
      <c r="A120" s="147" t="s">
        <v>512</v>
      </c>
      <c r="B120" s="148"/>
      <c r="C120" s="148"/>
      <c r="D120" s="148"/>
      <c r="E120" s="148"/>
      <c r="F120" s="148"/>
      <c r="G120" s="23">
        <v>186</v>
      </c>
      <c r="H120" s="21"/>
      <c r="I120" s="21"/>
      <c r="J120" s="21"/>
      <c r="K120" s="21"/>
    </row>
    <row r="121" spans="1:11" x14ac:dyDescent="0.25">
      <c r="A121" s="147" t="s">
        <v>63</v>
      </c>
      <c r="B121" s="148"/>
      <c r="C121" s="148"/>
      <c r="D121" s="148"/>
      <c r="E121" s="148"/>
      <c r="F121" s="148"/>
      <c r="G121" s="23">
        <v>787</v>
      </c>
      <c r="H121" s="21"/>
      <c r="I121" s="21"/>
      <c r="J121" s="21"/>
      <c r="K121" s="21">
        <v>21</v>
      </c>
    </row>
    <row r="122" spans="1:11" x14ac:dyDescent="0.25">
      <c r="A122" s="147" t="s">
        <v>64</v>
      </c>
      <c r="B122" s="148"/>
      <c r="C122" s="148"/>
      <c r="D122" s="148"/>
      <c r="E122" s="148"/>
      <c r="F122" s="148"/>
      <c r="G122" s="23"/>
      <c r="H122" s="21"/>
      <c r="I122" s="21"/>
      <c r="J122" s="21"/>
      <c r="K122" s="21"/>
    </row>
    <row r="123" spans="1:11" ht="20.399999999999999" x14ac:dyDescent="0.25">
      <c r="A123" s="147" t="s">
        <v>511</v>
      </c>
      <c r="B123" s="148"/>
      <c r="C123" s="148"/>
      <c r="D123" s="148"/>
      <c r="E123" s="148"/>
      <c r="F123" s="148"/>
      <c r="G123" s="23">
        <v>8308</v>
      </c>
      <c r="H123" s="21">
        <v>2143</v>
      </c>
      <c r="I123" s="21" t="s">
        <v>510</v>
      </c>
      <c r="J123" s="21"/>
      <c r="K123" s="21">
        <v>153.94</v>
      </c>
    </row>
    <row r="124" spans="1:11" x14ac:dyDescent="0.25">
      <c r="A124" s="147" t="s">
        <v>509</v>
      </c>
      <c r="B124" s="148"/>
      <c r="C124" s="148"/>
      <c r="D124" s="148"/>
      <c r="E124" s="148"/>
      <c r="F124" s="148"/>
      <c r="G124" s="23">
        <v>2827</v>
      </c>
      <c r="H124" s="21"/>
      <c r="I124" s="21"/>
      <c r="J124" s="21"/>
      <c r="K124" s="21"/>
    </row>
    <row r="125" spans="1:11" x14ac:dyDescent="0.25">
      <c r="A125" s="147" t="s">
        <v>508</v>
      </c>
      <c r="B125" s="148"/>
      <c r="C125" s="148"/>
      <c r="D125" s="148"/>
      <c r="E125" s="148"/>
      <c r="F125" s="148"/>
      <c r="G125" s="23">
        <v>1934</v>
      </c>
      <c r="H125" s="21"/>
      <c r="I125" s="21"/>
      <c r="J125" s="21"/>
      <c r="K125" s="21"/>
    </row>
    <row r="126" spans="1:11" x14ac:dyDescent="0.25">
      <c r="A126" s="147" t="s">
        <v>63</v>
      </c>
      <c r="B126" s="148"/>
      <c r="C126" s="148"/>
      <c r="D126" s="148"/>
      <c r="E126" s="148"/>
      <c r="F126" s="148"/>
      <c r="G126" s="23">
        <v>13069</v>
      </c>
      <c r="H126" s="21"/>
      <c r="I126" s="21"/>
      <c r="J126" s="21"/>
      <c r="K126" s="21">
        <v>153.94</v>
      </c>
    </row>
    <row r="127" spans="1:11" x14ac:dyDescent="0.25">
      <c r="A127" s="147" t="s">
        <v>60</v>
      </c>
      <c r="B127" s="148"/>
      <c r="C127" s="148"/>
      <c r="D127" s="148"/>
      <c r="E127" s="148"/>
      <c r="F127" s="148"/>
      <c r="G127" s="23">
        <v>18122</v>
      </c>
      <c r="H127" s="21"/>
      <c r="I127" s="21"/>
      <c r="J127" s="21"/>
      <c r="K127" s="21">
        <v>289.52</v>
      </c>
    </row>
    <row r="128" spans="1:11" x14ac:dyDescent="0.25">
      <c r="A128" s="147" t="s">
        <v>62</v>
      </c>
      <c r="B128" s="148"/>
      <c r="C128" s="148"/>
      <c r="D128" s="148"/>
      <c r="E128" s="148"/>
      <c r="F128" s="148"/>
      <c r="G128" s="23"/>
      <c r="H128" s="21"/>
      <c r="I128" s="21"/>
      <c r="J128" s="21"/>
      <c r="K128" s="21"/>
    </row>
    <row r="129" spans="1:11" x14ac:dyDescent="0.25">
      <c r="A129" s="147" t="s">
        <v>61</v>
      </c>
      <c r="B129" s="148"/>
      <c r="C129" s="148"/>
      <c r="D129" s="148"/>
      <c r="E129" s="148"/>
      <c r="F129" s="148"/>
      <c r="G129" s="23"/>
      <c r="H129" s="21"/>
      <c r="I129" s="21"/>
      <c r="J129" s="21"/>
      <c r="K129" s="21"/>
    </row>
    <row r="130" spans="1:11" x14ac:dyDescent="0.25">
      <c r="A130" s="147" t="s">
        <v>507</v>
      </c>
      <c r="B130" s="148"/>
      <c r="C130" s="148"/>
      <c r="D130" s="148"/>
      <c r="E130" s="148"/>
      <c r="F130" s="148"/>
      <c r="G130" s="23">
        <v>4472</v>
      </c>
      <c r="H130" s="21"/>
      <c r="I130" s="21"/>
      <c r="J130" s="21"/>
      <c r="K130" s="21"/>
    </row>
    <row r="131" spans="1:11" x14ac:dyDescent="0.25">
      <c r="A131" s="147" t="s">
        <v>60</v>
      </c>
      <c r="B131" s="148"/>
      <c r="C131" s="148"/>
      <c r="D131" s="148"/>
      <c r="E131" s="148"/>
      <c r="F131" s="148"/>
      <c r="G131" s="23">
        <v>4472</v>
      </c>
      <c r="H131" s="21"/>
      <c r="I131" s="21"/>
      <c r="J131" s="21"/>
      <c r="K131" s="21"/>
    </row>
    <row r="132" spans="1:11" x14ac:dyDescent="0.25">
      <c r="A132" s="147" t="s">
        <v>56</v>
      </c>
      <c r="B132" s="148"/>
      <c r="C132" s="148"/>
      <c r="D132" s="148"/>
      <c r="E132" s="148"/>
      <c r="F132" s="148"/>
      <c r="G132" s="23">
        <v>22594</v>
      </c>
      <c r="H132" s="21"/>
      <c r="I132" s="21"/>
      <c r="J132" s="21"/>
      <c r="K132" s="21">
        <v>289.52</v>
      </c>
    </row>
    <row r="133" spans="1:11" x14ac:dyDescent="0.25">
      <c r="A133" s="149" t="s">
        <v>59</v>
      </c>
      <c r="B133" s="148"/>
      <c r="C133" s="148"/>
      <c r="D133" s="148"/>
      <c r="E133" s="148"/>
      <c r="F133" s="148"/>
      <c r="G133" s="22">
        <v>22594</v>
      </c>
      <c r="H133" s="21"/>
      <c r="I133" s="21"/>
      <c r="J133" s="21"/>
      <c r="K133" s="20">
        <v>289.52</v>
      </c>
    </row>
    <row r="134" spans="1:11" x14ac:dyDescent="0.25">
      <c r="A134" s="147" t="s">
        <v>121</v>
      </c>
      <c r="B134" s="148"/>
      <c r="C134" s="148"/>
      <c r="D134" s="148"/>
      <c r="E134" s="148"/>
      <c r="F134" s="148"/>
      <c r="G134" s="23"/>
      <c r="H134" s="21"/>
      <c r="I134" s="21"/>
      <c r="J134" s="21"/>
      <c r="K134" s="21"/>
    </row>
    <row r="135" spans="1:11" x14ac:dyDescent="0.25">
      <c r="A135" s="147" t="s">
        <v>57</v>
      </c>
      <c r="B135" s="148"/>
      <c r="C135" s="148"/>
      <c r="D135" s="148"/>
      <c r="E135" s="148"/>
      <c r="F135" s="148"/>
      <c r="G135" s="23"/>
      <c r="H135" s="21"/>
      <c r="I135" s="21"/>
      <c r="J135" s="21"/>
      <c r="K135" s="21"/>
    </row>
    <row r="136" spans="1:11" x14ac:dyDescent="0.25">
      <c r="A136" s="147" t="s">
        <v>506</v>
      </c>
      <c r="B136" s="148"/>
      <c r="C136" s="148"/>
      <c r="D136" s="148"/>
      <c r="E136" s="148"/>
      <c r="F136" s="148"/>
      <c r="G136" s="23">
        <v>12947</v>
      </c>
      <c r="H136" s="21"/>
      <c r="I136" s="21"/>
      <c r="J136" s="21"/>
      <c r="K136" s="21"/>
    </row>
    <row r="137" spans="1:11" x14ac:dyDescent="0.25">
      <c r="A137" s="147" t="s">
        <v>56</v>
      </c>
      <c r="B137" s="148"/>
      <c r="C137" s="148"/>
      <c r="D137" s="148"/>
      <c r="E137" s="148"/>
      <c r="F137" s="148"/>
      <c r="G137" s="23">
        <v>12947</v>
      </c>
      <c r="H137" s="21"/>
      <c r="I137" s="21"/>
      <c r="J137" s="21"/>
      <c r="K137" s="21"/>
    </row>
    <row r="138" spans="1:11" x14ac:dyDescent="0.25">
      <c r="A138" s="149" t="s">
        <v>119</v>
      </c>
      <c r="B138" s="148"/>
      <c r="C138" s="148"/>
      <c r="D138" s="148"/>
      <c r="E138" s="148"/>
      <c r="F138" s="148"/>
      <c r="G138" s="22">
        <v>12947</v>
      </c>
      <c r="H138" s="21"/>
      <c r="I138" s="21"/>
      <c r="J138" s="21"/>
      <c r="K138" s="21"/>
    </row>
    <row r="139" spans="1:11" x14ac:dyDescent="0.25">
      <c r="A139" s="147" t="s">
        <v>12</v>
      </c>
      <c r="B139" s="148"/>
      <c r="C139" s="148"/>
      <c r="D139" s="148"/>
      <c r="E139" s="148"/>
      <c r="F139" s="148"/>
      <c r="G139" s="23">
        <v>35541</v>
      </c>
      <c r="H139" s="21"/>
      <c r="I139" s="21"/>
      <c r="J139" s="21"/>
      <c r="K139" s="21">
        <v>289.52</v>
      </c>
    </row>
    <row r="140" spans="1:11" x14ac:dyDescent="0.25">
      <c r="A140" s="147" t="s">
        <v>13</v>
      </c>
      <c r="B140" s="148"/>
      <c r="C140" s="148"/>
      <c r="D140" s="148"/>
      <c r="E140" s="148"/>
      <c r="F140" s="148"/>
      <c r="G140" s="23"/>
      <c r="H140" s="21"/>
      <c r="I140" s="21"/>
      <c r="J140" s="21"/>
      <c r="K140" s="21"/>
    </row>
    <row r="141" spans="1:11" x14ac:dyDescent="0.25">
      <c r="A141" s="147" t="s">
        <v>14</v>
      </c>
      <c r="B141" s="148"/>
      <c r="C141" s="148"/>
      <c r="D141" s="148"/>
      <c r="E141" s="148"/>
      <c r="F141" s="148"/>
      <c r="G141" s="23">
        <v>15238</v>
      </c>
      <c r="H141" s="21"/>
      <c r="I141" s="21"/>
      <c r="J141" s="21"/>
      <c r="K141" s="21"/>
    </row>
    <row r="142" spans="1:11" x14ac:dyDescent="0.25">
      <c r="A142" s="147" t="s">
        <v>15</v>
      </c>
      <c r="B142" s="148"/>
      <c r="C142" s="148"/>
      <c r="D142" s="148"/>
      <c r="E142" s="148"/>
      <c r="F142" s="148"/>
      <c r="G142" s="23">
        <v>4223</v>
      </c>
      <c r="H142" s="21"/>
      <c r="I142" s="21"/>
      <c r="J142" s="21"/>
      <c r="K142" s="21"/>
    </row>
    <row r="143" spans="1:11" x14ac:dyDescent="0.25">
      <c r="A143" s="147" t="s">
        <v>16</v>
      </c>
      <c r="B143" s="148"/>
      <c r="C143" s="148"/>
      <c r="D143" s="148"/>
      <c r="E143" s="148"/>
      <c r="F143" s="148"/>
      <c r="G143" s="23">
        <v>4916</v>
      </c>
      <c r="H143" s="21"/>
      <c r="I143" s="21"/>
      <c r="J143" s="21"/>
      <c r="K143" s="21"/>
    </row>
    <row r="144" spans="1:11" x14ac:dyDescent="0.25">
      <c r="A144" s="147" t="s">
        <v>0</v>
      </c>
      <c r="B144" s="148"/>
      <c r="C144" s="148"/>
      <c r="D144" s="148"/>
      <c r="E144" s="148"/>
      <c r="F144" s="148"/>
      <c r="G144" s="23">
        <v>4472</v>
      </c>
      <c r="H144" s="21"/>
      <c r="I144" s="21"/>
      <c r="J144" s="21"/>
      <c r="K144" s="21"/>
    </row>
    <row r="145" spans="1:11" x14ac:dyDescent="0.25">
      <c r="A145" s="147" t="s">
        <v>17</v>
      </c>
      <c r="B145" s="148"/>
      <c r="C145" s="148"/>
      <c r="D145" s="148"/>
      <c r="E145" s="148"/>
      <c r="F145" s="148"/>
      <c r="G145" s="23">
        <v>4413</v>
      </c>
      <c r="H145" s="21"/>
      <c r="I145" s="21"/>
      <c r="J145" s="21"/>
      <c r="K145" s="21"/>
    </row>
    <row r="146" spans="1:11" x14ac:dyDescent="0.25">
      <c r="A146" s="147" t="s">
        <v>18</v>
      </c>
      <c r="B146" s="148"/>
      <c r="C146" s="148"/>
      <c r="D146" s="148"/>
      <c r="E146" s="148"/>
      <c r="F146" s="148"/>
      <c r="G146" s="23">
        <v>3112</v>
      </c>
      <c r="H146" s="21"/>
      <c r="I146" s="21"/>
      <c r="J146" s="21"/>
      <c r="K146" s="21"/>
    </row>
    <row r="147" spans="1:11" x14ac:dyDescent="0.25">
      <c r="A147" s="149" t="s">
        <v>19</v>
      </c>
      <c r="B147" s="148"/>
      <c r="C147" s="148"/>
      <c r="D147" s="148"/>
      <c r="E147" s="148"/>
      <c r="F147" s="148"/>
      <c r="G147" s="22">
        <v>35541</v>
      </c>
      <c r="H147" s="21"/>
      <c r="I147" s="21"/>
      <c r="J147" s="21"/>
      <c r="K147" s="20">
        <v>289.52</v>
      </c>
    </row>
    <row r="148" spans="1:11" x14ac:dyDescent="0.25">
      <c r="A148" s="99"/>
      <c r="B148" s="19"/>
      <c r="F148" s="16"/>
      <c r="G148" s="18"/>
      <c r="H148" s="16"/>
      <c r="I148" s="16"/>
      <c r="J148" s="16"/>
      <c r="K148" s="16"/>
    </row>
    <row r="149" spans="1:11" x14ac:dyDescent="0.25">
      <c r="A149" s="99"/>
      <c r="B149" s="19"/>
      <c r="F149" s="16"/>
      <c r="G149" s="18"/>
      <c r="H149" s="16"/>
      <c r="I149" s="16"/>
      <c r="J149" s="16"/>
      <c r="K149" s="16"/>
    </row>
  </sheetData>
  <mergeCells count="90">
    <mergeCell ref="H26:H27"/>
    <mergeCell ref="G26:G27"/>
    <mergeCell ref="A25:A27"/>
    <mergeCell ref="C25:C27"/>
    <mergeCell ref="B25:B27"/>
    <mergeCell ref="A97:F97"/>
    <mergeCell ref="A98:K98"/>
    <mergeCell ref="A99:F99"/>
    <mergeCell ref="D25:D27"/>
    <mergeCell ref="E25:F25"/>
    <mergeCell ref="G25:I25"/>
    <mergeCell ref="A65:F65"/>
    <mergeCell ref="A29:K29"/>
    <mergeCell ref="A30:K30"/>
    <mergeCell ref="A31:K31"/>
    <mergeCell ref="A32:K32"/>
    <mergeCell ref="A33:K33"/>
    <mergeCell ref="A34:K34"/>
    <mergeCell ref="A35:K35"/>
    <mergeCell ref="A36:K36"/>
    <mergeCell ref="J25:K26"/>
    <mergeCell ref="A100:F100"/>
    <mergeCell ref="A57:K57"/>
    <mergeCell ref="A63:F63"/>
    <mergeCell ref="A64:F64"/>
    <mergeCell ref="A96:F96"/>
    <mergeCell ref="A66:F66"/>
    <mergeCell ref="A67:F67"/>
    <mergeCell ref="A68:F68"/>
    <mergeCell ref="A69:F69"/>
    <mergeCell ref="A70:F70"/>
    <mergeCell ref="A71:F71"/>
    <mergeCell ref="A72:F72"/>
    <mergeCell ref="A73:F73"/>
    <mergeCell ref="A74:K74"/>
    <mergeCell ref="A75:K75"/>
    <mergeCell ref="A90:K90"/>
    <mergeCell ref="A145:F145"/>
    <mergeCell ref="A146:F146"/>
    <mergeCell ref="A147:F147"/>
    <mergeCell ref="A142:F142"/>
    <mergeCell ref="A143:F143"/>
    <mergeCell ref="A144:F144"/>
    <mergeCell ref="A139:F139"/>
    <mergeCell ref="A140:F140"/>
    <mergeCell ref="A141:F141"/>
    <mergeCell ref="A133:F133"/>
    <mergeCell ref="A134:F134"/>
    <mergeCell ref="A135:F135"/>
    <mergeCell ref="A136:F136"/>
    <mergeCell ref="A137:F137"/>
    <mergeCell ref="A138:F138"/>
    <mergeCell ref="D16:E16"/>
    <mergeCell ref="D19:E19"/>
    <mergeCell ref="D17:E17"/>
    <mergeCell ref="A128:F128"/>
    <mergeCell ref="A125:F125"/>
    <mergeCell ref="A126:F126"/>
    <mergeCell ref="D18:E18"/>
    <mergeCell ref="A115:F115"/>
    <mergeCell ref="A116:F116"/>
    <mergeCell ref="A101:F101"/>
    <mergeCell ref="A102:F102"/>
    <mergeCell ref="A103:F103"/>
    <mergeCell ref="A104:F104"/>
    <mergeCell ref="A105:F105"/>
    <mergeCell ref="A106:F106"/>
    <mergeCell ref="A108:F108"/>
    <mergeCell ref="A129:F129"/>
    <mergeCell ref="A117:F117"/>
    <mergeCell ref="A118:F118"/>
    <mergeCell ref="A119:F119"/>
    <mergeCell ref="A122:F122"/>
    <mergeCell ref="A127:F127"/>
    <mergeCell ref="A130:F130"/>
    <mergeCell ref="A131:F131"/>
    <mergeCell ref="A132:F132"/>
    <mergeCell ref="A121:F121"/>
    <mergeCell ref="D20:E20"/>
    <mergeCell ref="D21:E21"/>
    <mergeCell ref="A123:F123"/>
    <mergeCell ref="A124:F124"/>
    <mergeCell ref="A107:F107"/>
    <mergeCell ref="A120:F120"/>
    <mergeCell ref="A109:F109"/>
    <mergeCell ref="A110:F110"/>
    <mergeCell ref="A111:F111"/>
    <mergeCell ref="A112:F112"/>
    <mergeCell ref="A113:F113"/>
    <mergeCell ref="A114:F114"/>
  </mergeCells>
  <pageMargins left="0.23622047244094491" right="0.19685039370078741" top="0.51181102362204722" bottom="0.62992125984251968" header="0.31496062992125984" footer="0.23622047244094491"/>
  <pageSetup paperSize="9" scale="97" fitToHeight="10000" orientation="landscape" r:id="rId1"/>
  <headerFooter alignWithMargins="0">
    <oddFooter>&amp;L0503.014.0400 - СМ.ЛС
313-2228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P212"/>
  <sheetViews>
    <sheetView showGridLines="0" zoomScaleSheetLayoutView="75" workbookViewId="0">
      <selection activeCell="D9" sqref="D9"/>
    </sheetView>
  </sheetViews>
  <sheetFormatPr defaultColWidth="9.109375" defaultRowHeight="13.2" outlineLevelRow="2" x14ac:dyDescent="0.25"/>
  <cols>
    <col min="1" max="1" width="4.6640625" style="9" customWidth="1"/>
    <col min="2" max="2" width="20.33203125" style="17" customWidth="1"/>
    <col min="3" max="3" width="37.109375" style="7" customWidth="1"/>
    <col min="4" max="4" width="17.109375" style="99" customWidth="1"/>
    <col min="5" max="5" width="11.6640625" style="16" customWidth="1"/>
    <col min="6" max="6" width="10.5546875" style="3" customWidth="1"/>
    <col min="7" max="7" width="10.5546875" style="14" customWidth="1"/>
    <col min="8" max="8" width="11" style="3" customWidth="1"/>
    <col min="9" max="9" width="10.6640625" style="3" customWidth="1"/>
    <col min="10" max="10" width="8.33203125" style="3" customWidth="1"/>
    <col min="11" max="11" width="8.109375" style="3" customWidth="1"/>
    <col min="12" max="14" width="7.109375" style="3" customWidth="1"/>
    <col min="15" max="16" width="6.33203125" style="3" customWidth="1"/>
    <col min="17" max="16384" width="9.109375" style="4"/>
  </cols>
  <sheetData>
    <row r="1" spans="1:16" outlineLevel="2" x14ac:dyDescent="0.25">
      <c r="A1" s="2" t="s">
        <v>6</v>
      </c>
      <c r="B1" s="1"/>
      <c r="I1" s="2" t="s">
        <v>7</v>
      </c>
    </row>
    <row r="2" spans="1:16" outlineLevel="1" x14ac:dyDescent="0.25">
      <c r="A2" s="5"/>
      <c r="B2" s="1"/>
      <c r="I2" s="5"/>
    </row>
    <row r="3" spans="1:16" outlineLevel="1" x14ac:dyDescent="0.25">
      <c r="A3" s="5"/>
      <c r="B3" s="1"/>
      <c r="I3" s="5"/>
    </row>
    <row r="4" spans="1:16" outlineLevel="1" x14ac:dyDescent="0.25">
      <c r="A4" s="5" t="s">
        <v>54</v>
      </c>
      <c r="B4" s="1"/>
      <c r="I4" s="5" t="s">
        <v>53</v>
      </c>
    </row>
    <row r="5" spans="1:16" outlineLevel="1" x14ac:dyDescent="0.25">
      <c r="A5" s="60" t="s">
        <v>110</v>
      </c>
      <c r="B5" s="1"/>
      <c r="I5" s="60" t="s">
        <v>109</v>
      </c>
    </row>
    <row r="6" spans="1:16" ht="13.8" x14ac:dyDescent="0.25">
      <c r="A6" s="99"/>
      <c r="B6" s="1"/>
      <c r="C6" s="3"/>
      <c r="D6" s="36" t="s">
        <v>715</v>
      </c>
      <c r="E6" s="3"/>
      <c r="F6" s="58"/>
      <c r="G6" s="59"/>
      <c r="H6" s="58"/>
      <c r="N6" s="4"/>
      <c r="O6" s="4"/>
      <c r="P6" s="4"/>
    </row>
    <row r="7" spans="1:16" x14ac:dyDescent="0.25">
      <c r="A7" s="99"/>
      <c r="B7" s="57"/>
      <c r="C7" s="42"/>
      <c r="D7" s="12" t="s">
        <v>2</v>
      </c>
      <c r="E7" s="56"/>
      <c r="F7" s="55"/>
      <c r="G7" s="54"/>
      <c r="N7" s="4"/>
      <c r="O7" s="4"/>
      <c r="P7" s="4"/>
    </row>
    <row r="8" spans="1:16" x14ac:dyDescent="0.25">
      <c r="A8" s="99"/>
      <c r="B8" s="49"/>
      <c r="C8" s="3"/>
      <c r="D8" s="3"/>
      <c r="E8" s="3"/>
      <c r="O8" s="4"/>
      <c r="P8" s="4"/>
    </row>
    <row r="9" spans="1:16" ht="15.6" x14ac:dyDescent="0.25">
      <c r="A9" s="99"/>
      <c r="B9" s="49"/>
      <c r="C9" s="3"/>
      <c r="D9" s="114" t="s">
        <v>714</v>
      </c>
      <c r="F9" s="52"/>
      <c r="G9" s="51"/>
      <c r="O9" s="4"/>
      <c r="P9" s="4"/>
    </row>
    <row r="10" spans="1:16" x14ac:dyDescent="0.25">
      <c r="A10" s="99"/>
      <c r="B10" s="49"/>
      <c r="C10" s="3"/>
      <c r="D10" s="11" t="s">
        <v>38</v>
      </c>
      <c r="F10" s="8"/>
      <c r="G10" s="50"/>
      <c r="O10" s="4"/>
      <c r="P10" s="4"/>
    </row>
    <row r="11" spans="1:16" x14ac:dyDescent="0.25">
      <c r="A11" s="99"/>
      <c r="B11" s="49"/>
      <c r="C11" s="3"/>
      <c r="D11" s="3"/>
      <c r="E11" s="3"/>
      <c r="O11" s="4"/>
      <c r="P11" s="4"/>
    </row>
    <row r="12" spans="1:16" ht="13.8" x14ac:dyDescent="0.25">
      <c r="A12" s="48" t="s">
        <v>3</v>
      </c>
      <c r="B12" s="35" t="s">
        <v>713</v>
      </c>
      <c r="C12" s="13"/>
      <c r="D12" s="36"/>
      <c r="E12" s="47"/>
      <c r="F12" s="13"/>
      <c r="G12" s="46"/>
      <c r="N12" s="4"/>
      <c r="O12" s="4"/>
      <c r="P12" s="4"/>
    </row>
    <row r="13" spans="1:16" x14ac:dyDescent="0.25">
      <c r="A13" s="99"/>
      <c r="B13" s="45"/>
      <c r="C13" s="42"/>
      <c r="D13" s="12" t="s">
        <v>36</v>
      </c>
      <c r="F13" s="44"/>
      <c r="G13" s="43"/>
      <c r="H13" s="42"/>
      <c r="I13" s="38"/>
      <c r="O13" s="4"/>
      <c r="P13" s="4"/>
    </row>
    <row r="14" spans="1:16" x14ac:dyDescent="0.25">
      <c r="A14" s="41"/>
      <c r="B14" s="40"/>
      <c r="C14" s="3"/>
      <c r="D14" s="3"/>
      <c r="E14" s="3"/>
      <c r="N14" s="4"/>
      <c r="O14" s="4"/>
      <c r="P14" s="4"/>
    </row>
    <row r="15" spans="1:16" ht="13.8" x14ac:dyDescent="0.25">
      <c r="B15" s="35" t="s">
        <v>712</v>
      </c>
      <c r="C15" s="39"/>
      <c r="D15" s="38"/>
      <c r="E15" s="38"/>
      <c r="F15" s="37"/>
      <c r="G15" s="32"/>
      <c r="H15" s="31"/>
      <c r="O15" s="13"/>
      <c r="P15" s="4"/>
    </row>
    <row r="16" spans="1:16" s="30" customFormat="1" ht="13.8" x14ac:dyDescent="0.25">
      <c r="A16" s="36"/>
      <c r="B16" s="35" t="s">
        <v>22</v>
      </c>
      <c r="C16" s="34"/>
      <c r="D16" s="150" t="s">
        <v>711</v>
      </c>
      <c r="E16" s="151"/>
      <c r="F16" s="33" t="s">
        <v>34</v>
      </c>
      <c r="G16" s="32"/>
      <c r="H16" s="31"/>
      <c r="I16" s="13"/>
      <c r="J16" s="13"/>
      <c r="K16" s="13"/>
      <c r="L16" s="13"/>
      <c r="M16" s="13"/>
      <c r="N16" s="13"/>
    </row>
    <row r="17" spans="1:16" s="30" customFormat="1" ht="13.8" outlineLevel="1" x14ac:dyDescent="0.25">
      <c r="A17" s="36"/>
      <c r="B17" s="35" t="s">
        <v>23</v>
      </c>
      <c r="C17" s="34"/>
      <c r="D17" s="150" t="s">
        <v>710</v>
      </c>
      <c r="E17" s="151"/>
      <c r="F17" s="33" t="s">
        <v>34</v>
      </c>
      <c r="G17" s="32"/>
      <c r="H17" s="31"/>
      <c r="I17" s="13"/>
      <c r="J17" s="13"/>
      <c r="K17" s="13"/>
      <c r="L17" s="13"/>
      <c r="M17" s="13"/>
      <c r="N17" s="13"/>
    </row>
    <row r="18" spans="1:16" s="30" customFormat="1" ht="13.8" outlineLevel="1" x14ac:dyDescent="0.25">
      <c r="A18" s="36"/>
      <c r="B18" s="35" t="s">
        <v>1</v>
      </c>
      <c r="C18" s="34"/>
      <c r="D18" s="150" t="s">
        <v>709</v>
      </c>
      <c r="E18" s="151"/>
      <c r="F18" s="33" t="s">
        <v>34</v>
      </c>
      <c r="G18" s="32"/>
      <c r="H18" s="31"/>
      <c r="I18" s="13"/>
      <c r="J18" s="13"/>
      <c r="K18" s="13"/>
      <c r="L18" s="13"/>
      <c r="M18" s="13"/>
      <c r="N18" s="13"/>
    </row>
    <row r="19" spans="1:16" s="30" customFormat="1" ht="13.8" x14ac:dyDescent="0.25">
      <c r="A19" s="36"/>
      <c r="B19" s="35" t="s">
        <v>35</v>
      </c>
      <c r="C19" s="34"/>
      <c r="D19" s="150" t="s">
        <v>708</v>
      </c>
      <c r="E19" s="151"/>
      <c r="F19" s="33" t="s">
        <v>34</v>
      </c>
      <c r="G19" s="32"/>
      <c r="H19" s="31"/>
      <c r="I19" s="13"/>
      <c r="J19" s="13"/>
      <c r="K19" s="13"/>
      <c r="L19" s="13"/>
      <c r="M19" s="13"/>
      <c r="N19" s="13"/>
    </row>
    <row r="20" spans="1:16" s="30" customFormat="1" ht="13.8" outlineLevel="1" x14ac:dyDescent="0.25">
      <c r="A20" s="36"/>
      <c r="B20" s="35" t="s">
        <v>20</v>
      </c>
      <c r="C20" s="34"/>
      <c r="D20" s="150" t="s">
        <v>707</v>
      </c>
      <c r="E20" s="151"/>
      <c r="F20" s="33" t="s">
        <v>21</v>
      </c>
      <c r="G20" s="32"/>
      <c r="H20" s="31"/>
      <c r="I20" s="13"/>
      <c r="J20" s="13"/>
      <c r="K20" s="13"/>
      <c r="L20" s="13"/>
      <c r="M20" s="13"/>
      <c r="N20" s="13"/>
    </row>
    <row r="21" spans="1:16" s="30" customFormat="1" ht="13.8" outlineLevel="2" x14ac:dyDescent="0.25">
      <c r="A21" s="36"/>
      <c r="B21" s="35" t="s">
        <v>52</v>
      </c>
      <c r="C21" s="34"/>
      <c r="D21" s="150" t="s">
        <v>706</v>
      </c>
      <c r="E21" s="151"/>
      <c r="F21" s="33" t="s">
        <v>21</v>
      </c>
      <c r="G21" s="32"/>
      <c r="H21" s="31"/>
      <c r="I21" s="13"/>
      <c r="J21" s="13"/>
      <c r="K21" s="13"/>
      <c r="L21" s="13"/>
      <c r="M21" s="13"/>
      <c r="N21" s="13"/>
    </row>
    <row r="22" spans="1:16" ht="13.8" x14ac:dyDescent="0.25">
      <c r="B22" s="100" t="s">
        <v>705</v>
      </c>
      <c r="D22" s="3"/>
      <c r="E22" s="3"/>
      <c r="O22" s="4"/>
      <c r="P22" s="4"/>
    </row>
    <row r="23" spans="1:16" x14ac:dyDescent="0.25">
      <c r="B23" s="29"/>
      <c r="C23" s="99"/>
      <c r="D23" s="8"/>
      <c r="E23" s="3"/>
      <c r="P23" s="4"/>
    </row>
    <row r="24" spans="1:16" x14ac:dyDescent="0.25">
      <c r="B24" s="1"/>
      <c r="E24" s="3"/>
    </row>
    <row r="25" spans="1:16" s="27" customFormat="1" ht="48" customHeight="1" x14ac:dyDescent="0.2">
      <c r="A25" s="155" t="s">
        <v>4</v>
      </c>
      <c r="B25" s="157" t="s">
        <v>51</v>
      </c>
      <c r="C25" s="155" t="s">
        <v>50</v>
      </c>
      <c r="D25" s="155" t="s">
        <v>49</v>
      </c>
      <c r="E25" s="155" t="s">
        <v>33</v>
      </c>
      <c r="F25" s="155"/>
      <c r="G25" s="155" t="s">
        <v>32</v>
      </c>
      <c r="H25" s="155"/>
      <c r="I25" s="155"/>
      <c r="J25" s="155" t="s">
        <v>48</v>
      </c>
      <c r="K25" s="155"/>
      <c r="L25" s="28"/>
      <c r="M25" s="28"/>
      <c r="N25" s="28"/>
      <c r="O25" s="28"/>
      <c r="P25" s="28"/>
    </row>
    <row r="26" spans="1:16" s="27" customFormat="1" ht="22.8" x14ac:dyDescent="0.2">
      <c r="A26" s="155"/>
      <c r="B26" s="157"/>
      <c r="C26" s="155"/>
      <c r="D26" s="155"/>
      <c r="E26" s="112" t="s">
        <v>44</v>
      </c>
      <c r="F26" s="112" t="s">
        <v>108</v>
      </c>
      <c r="G26" s="156" t="s">
        <v>5</v>
      </c>
      <c r="H26" s="155" t="s">
        <v>47</v>
      </c>
      <c r="I26" s="112" t="s">
        <v>107</v>
      </c>
      <c r="J26" s="155"/>
      <c r="K26" s="155"/>
      <c r="L26" s="28"/>
      <c r="M26" s="28"/>
      <c r="N26" s="28"/>
      <c r="O26" s="28"/>
      <c r="P26" s="28"/>
    </row>
    <row r="27" spans="1:16" s="27" customFormat="1" ht="34.200000000000003" x14ac:dyDescent="0.2">
      <c r="A27" s="155"/>
      <c r="B27" s="157"/>
      <c r="C27" s="155"/>
      <c r="D27" s="155"/>
      <c r="E27" s="112" t="s">
        <v>47</v>
      </c>
      <c r="F27" s="112" t="s">
        <v>46</v>
      </c>
      <c r="G27" s="156"/>
      <c r="H27" s="155"/>
      <c r="I27" s="112" t="s">
        <v>46</v>
      </c>
      <c r="J27" s="112" t="s">
        <v>45</v>
      </c>
      <c r="K27" s="112" t="s">
        <v>44</v>
      </c>
      <c r="L27" s="28"/>
      <c r="M27" s="28"/>
      <c r="N27" s="28"/>
      <c r="O27" s="28"/>
      <c r="P27" s="28"/>
    </row>
    <row r="28" spans="1:16" x14ac:dyDescent="0.25">
      <c r="A28" s="101">
        <v>1</v>
      </c>
      <c r="B28" s="102">
        <v>2</v>
      </c>
      <c r="C28" s="112">
        <v>3</v>
      </c>
      <c r="D28" s="112">
        <v>4</v>
      </c>
      <c r="E28" s="112">
        <v>5</v>
      </c>
      <c r="F28" s="101">
        <v>6</v>
      </c>
      <c r="G28" s="15">
        <v>7</v>
      </c>
      <c r="H28" s="101">
        <v>8</v>
      </c>
      <c r="I28" s="101">
        <v>9</v>
      </c>
      <c r="J28" s="101">
        <v>10</v>
      </c>
      <c r="K28" s="101">
        <v>11</v>
      </c>
      <c r="L28" s="4"/>
      <c r="M28" s="4"/>
      <c r="N28" s="4"/>
      <c r="O28" s="4"/>
      <c r="P28" s="4"/>
    </row>
    <row r="29" spans="1:16" ht="19.2" customHeight="1" x14ac:dyDescent="0.25">
      <c r="A29" s="154" t="s">
        <v>69</v>
      </c>
      <c r="B29" s="148"/>
      <c r="C29" s="148"/>
      <c r="D29" s="148"/>
      <c r="E29" s="148"/>
      <c r="F29" s="148"/>
      <c r="G29" s="148"/>
      <c r="H29" s="148"/>
      <c r="I29" s="148"/>
      <c r="J29" s="148"/>
      <c r="K29" s="148"/>
    </row>
    <row r="30" spans="1:16" ht="19.2" customHeight="1" x14ac:dyDescent="0.25">
      <c r="A30" s="147" t="s">
        <v>206</v>
      </c>
      <c r="B30" s="148"/>
      <c r="C30" s="148"/>
      <c r="D30" s="148"/>
      <c r="E30" s="148"/>
      <c r="F30" s="148"/>
      <c r="G30" s="148"/>
      <c r="H30" s="148"/>
      <c r="I30" s="148"/>
      <c r="J30" s="148"/>
      <c r="K30" s="148"/>
    </row>
    <row r="31" spans="1:16" ht="19.2" customHeight="1" x14ac:dyDescent="0.25">
      <c r="A31" s="147" t="s">
        <v>205</v>
      </c>
      <c r="B31" s="148"/>
      <c r="C31" s="148"/>
      <c r="D31" s="148"/>
      <c r="E31" s="148"/>
      <c r="F31" s="148"/>
      <c r="G31" s="148"/>
      <c r="H31" s="148"/>
      <c r="I31" s="148"/>
      <c r="J31" s="148"/>
      <c r="K31" s="148"/>
    </row>
    <row r="32" spans="1:16" ht="26.1" customHeight="1" x14ac:dyDescent="0.25">
      <c r="A32" s="147" t="s">
        <v>204</v>
      </c>
      <c r="B32" s="148"/>
      <c r="C32" s="148"/>
      <c r="D32" s="148"/>
      <c r="E32" s="148"/>
      <c r="F32" s="148"/>
      <c r="G32" s="148"/>
      <c r="H32" s="148"/>
      <c r="I32" s="148"/>
      <c r="J32" s="148"/>
      <c r="K32" s="148"/>
    </row>
    <row r="33" spans="1:11" ht="26.1" customHeight="1" x14ac:dyDescent="0.25">
      <c r="A33" s="147" t="s">
        <v>203</v>
      </c>
      <c r="B33" s="148"/>
      <c r="C33" s="148"/>
      <c r="D33" s="148"/>
      <c r="E33" s="148"/>
      <c r="F33" s="148"/>
      <c r="G33" s="148"/>
      <c r="H33" s="148"/>
      <c r="I33" s="148"/>
      <c r="J33" s="148"/>
      <c r="K33" s="148"/>
    </row>
    <row r="34" spans="1:11" ht="19.2" customHeight="1" x14ac:dyDescent="0.25">
      <c r="A34" s="147" t="s">
        <v>408</v>
      </c>
      <c r="B34" s="148"/>
      <c r="C34" s="148"/>
      <c r="D34" s="148"/>
      <c r="E34" s="148"/>
      <c r="F34" s="148"/>
      <c r="G34" s="148"/>
      <c r="H34" s="148"/>
      <c r="I34" s="148"/>
      <c r="J34" s="148"/>
      <c r="K34" s="148"/>
    </row>
    <row r="35" spans="1:11" ht="19.2" customHeight="1" x14ac:dyDescent="0.25">
      <c r="A35" s="147" t="s">
        <v>80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</row>
    <row r="36" spans="1:11" ht="19.2" customHeight="1" x14ac:dyDescent="0.25">
      <c r="A36" s="147" t="s">
        <v>165</v>
      </c>
      <c r="B36" s="148"/>
      <c r="C36" s="148"/>
      <c r="D36" s="148"/>
      <c r="E36" s="148"/>
      <c r="F36" s="148"/>
      <c r="G36" s="148"/>
      <c r="H36" s="148"/>
      <c r="I36" s="148"/>
      <c r="J36" s="148"/>
      <c r="K36" s="148"/>
    </row>
    <row r="37" spans="1:11" ht="45.6" x14ac:dyDescent="0.25">
      <c r="A37" s="6">
        <v>1</v>
      </c>
      <c r="B37" s="26" t="s">
        <v>403</v>
      </c>
      <c r="C37" s="113" t="s">
        <v>407</v>
      </c>
      <c r="D37" s="6">
        <v>1</v>
      </c>
      <c r="E37" s="21">
        <v>934.92</v>
      </c>
      <c r="F37" s="21"/>
      <c r="G37" s="25">
        <v>935</v>
      </c>
      <c r="H37" s="21"/>
      <c r="I37" s="21"/>
      <c r="J37" s="21"/>
      <c r="K37" s="21"/>
    </row>
    <row r="38" spans="1:11" ht="22.8" x14ac:dyDescent="0.25">
      <c r="A38" s="6">
        <v>2</v>
      </c>
      <c r="B38" s="26" t="s">
        <v>406</v>
      </c>
      <c r="C38" s="113" t="s">
        <v>405</v>
      </c>
      <c r="D38" s="6">
        <v>1</v>
      </c>
      <c r="E38" s="21" t="s">
        <v>404</v>
      </c>
      <c r="F38" s="21">
        <v>0.37</v>
      </c>
      <c r="G38" s="25">
        <v>45</v>
      </c>
      <c r="H38" s="24">
        <v>37</v>
      </c>
      <c r="I38" s="21"/>
      <c r="J38" s="24">
        <v>2.4</v>
      </c>
      <c r="K38" s="24">
        <v>2.4</v>
      </c>
    </row>
    <row r="39" spans="1:11" ht="34.200000000000003" x14ac:dyDescent="0.25">
      <c r="A39" s="6">
        <v>3</v>
      </c>
      <c r="B39" s="26" t="s">
        <v>403</v>
      </c>
      <c r="C39" s="113" t="s">
        <v>704</v>
      </c>
      <c r="D39" s="6">
        <v>1</v>
      </c>
      <c r="E39" s="21">
        <v>510.06</v>
      </c>
      <c r="F39" s="21"/>
      <c r="G39" s="25">
        <v>510</v>
      </c>
      <c r="H39" s="21"/>
      <c r="I39" s="21"/>
      <c r="J39" s="21"/>
      <c r="K39" s="21"/>
    </row>
    <row r="40" spans="1:11" ht="22.8" x14ac:dyDescent="0.25">
      <c r="A40" s="6">
        <v>4</v>
      </c>
      <c r="B40" s="26" t="s">
        <v>401</v>
      </c>
      <c r="C40" s="113" t="s">
        <v>400</v>
      </c>
      <c r="D40" s="6">
        <v>1</v>
      </c>
      <c r="E40" s="21" t="s">
        <v>399</v>
      </c>
      <c r="F40" s="21"/>
      <c r="G40" s="25">
        <v>151</v>
      </c>
      <c r="H40" s="24">
        <v>113</v>
      </c>
      <c r="I40" s="21"/>
      <c r="J40" s="24">
        <v>8</v>
      </c>
      <c r="K40" s="24">
        <v>8</v>
      </c>
    </row>
    <row r="41" spans="1:11" ht="35.4" x14ac:dyDescent="0.25">
      <c r="A41" s="6">
        <v>5</v>
      </c>
      <c r="B41" s="26" t="s">
        <v>693</v>
      </c>
      <c r="C41" s="113" t="s">
        <v>703</v>
      </c>
      <c r="D41" s="6">
        <v>1</v>
      </c>
      <c r="E41" s="21">
        <v>1329.52</v>
      </c>
      <c r="F41" s="21"/>
      <c r="G41" s="25">
        <v>1330</v>
      </c>
      <c r="H41" s="21"/>
      <c r="I41" s="21"/>
      <c r="J41" s="21"/>
      <c r="K41" s="21"/>
    </row>
    <row r="42" spans="1:11" ht="45.6" x14ac:dyDescent="0.25">
      <c r="A42" s="6">
        <v>6</v>
      </c>
      <c r="B42" s="26" t="s">
        <v>397</v>
      </c>
      <c r="C42" s="113" t="s">
        <v>320</v>
      </c>
      <c r="D42" s="6">
        <v>1</v>
      </c>
      <c r="E42" s="21" t="s">
        <v>396</v>
      </c>
      <c r="F42" s="21">
        <v>0.46</v>
      </c>
      <c r="G42" s="25">
        <v>122</v>
      </c>
      <c r="H42" s="24">
        <v>106</v>
      </c>
      <c r="I42" s="21"/>
      <c r="J42" s="24">
        <v>7.2</v>
      </c>
      <c r="K42" s="24">
        <v>7.2</v>
      </c>
    </row>
    <row r="43" spans="1:11" ht="35.4" x14ac:dyDescent="0.25">
      <c r="A43" s="6">
        <v>7</v>
      </c>
      <c r="B43" s="26" t="s">
        <v>693</v>
      </c>
      <c r="C43" s="113" t="s">
        <v>702</v>
      </c>
      <c r="D43" s="6">
        <v>1</v>
      </c>
      <c r="E43" s="21">
        <v>441.95</v>
      </c>
      <c r="F43" s="21"/>
      <c r="G43" s="25">
        <v>442</v>
      </c>
      <c r="H43" s="21"/>
      <c r="I43" s="21"/>
      <c r="J43" s="21"/>
      <c r="K43" s="21"/>
    </row>
    <row r="44" spans="1:11" ht="45.6" x14ac:dyDescent="0.25">
      <c r="A44" s="6">
        <v>8</v>
      </c>
      <c r="B44" s="26" t="s">
        <v>701</v>
      </c>
      <c r="C44" s="113" t="s">
        <v>700</v>
      </c>
      <c r="D44" s="6">
        <v>1</v>
      </c>
      <c r="E44" s="21" t="s">
        <v>699</v>
      </c>
      <c r="F44" s="21"/>
      <c r="G44" s="25">
        <v>18</v>
      </c>
      <c r="H44" s="24">
        <v>15</v>
      </c>
      <c r="I44" s="21"/>
      <c r="J44" s="24">
        <v>1.03</v>
      </c>
      <c r="K44" s="24">
        <v>1.03</v>
      </c>
    </row>
    <row r="45" spans="1:11" ht="35.4" x14ac:dyDescent="0.25">
      <c r="A45" s="6">
        <v>9</v>
      </c>
      <c r="B45" s="26" t="s">
        <v>693</v>
      </c>
      <c r="C45" s="113" t="s">
        <v>698</v>
      </c>
      <c r="D45" s="6">
        <v>2</v>
      </c>
      <c r="E45" s="21">
        <v>347.74</v>
      </c>
      <c r="F45" s="21"/>
      <c r="G45" s="25">
        <v>695</v>
      </c>
      <c r="H45" s="21"/>
      <c r="I45" s="21"/>
      <c r="J45" s="21"/>
      <c r="K45" s="21"/>
    </row>
    <row r="46" spans="1:11" ht="45.6" x14ac:dyDescent="0.25">
      <c r="A46" s="6">
        <v>10</v>
      </c>
      <c r="B46" s="26" t="s">
        <v>397</v>
      </c>
      <c r="C46" s="113" t="s">
        <v>320</v>
      </c>
      <c r="D46" s="6">
        <v>2</v>
      </c>
      <c r="E46" s="21" t="s">
        <v>396</v>
      </c>
      <c r="F46" s="21">
        <v>0.46</v>
      </c>
      <c r="G46" s="25">
        <v>244</v>
      </c>
      <c r="H46" s="24">
        <v>213</v>
      </c>
      <c r="I46" s="24">
        <v>1</v>
      </c>
      <c r="J46" s="24">
        <v>7.2</v>
      </c>
      <c r="K46" s="24">
        <v>14.4</v>
      </c>
    </row>
    <row r="47" spans="1:11" ht="35.4" x14ac:dyDescent="0.25">
      <c r="A47" s="6">
        <v>11</v>
      </c>
      <c r="B47" s="26" t="s">
        <v>693</v>
      </c>
      <c r="C47" s="113" t="s">
        <v>697</v>
      </c>
      <c r="D47" s="6">
        <v>5</v>
      </c>
      <c r="E47" s="21">
        <v>81.61</v>
      </c>
      <c r="F47" s="21"/>
      <c r="G47" s="25">
        <v>408</v>
      </c>
      <c r="H47" s="21"/>
      <c r="I47" s="21"/>
      <c r="J47" s="21"/>
      <c r="K47" s="21"/>
    </row>
    <row r="48" spans="1:11" ht="23.4" x14ac:dyDescent="0.25">
      <c r="A48" s="6">
        <v>12</v>
      </c>
      <c r="B48" s="26" t="s">
        <v>696</v>
      </c>
      <c r="C48" s="113" t="s">
        <v>695</v>
      </c>
      <c r="D48" s="6">
        <v>5</v>
      </c>
      <c r="E48" s="21" t="s">
        <v>694</v>
      </c>
      <c r="F48" s="21">
        <v>0.26</v>
      </c>
      <c r="G48" s="25">
        <v>70</v>
      </c>
      <c r="H48" s="24">
        <v>51</v>
      </c>
      <c r="I48" s="24">
        <v>1</v>
      </c>
      <c r="J48" s="24">
        <v>0.72</v>
      </c>
      <c r="K48" s="24">
        <v>3.6</v>
      </c>
    </row>
    <row r="49" spans="1:11" ht="45.6" x14ac:dyDescent="0.25">
      <c r="A49" s="6">
        <v>13</v>
      </c>
      <c r="B49" s="26" t="s">
        <v>693</v>
      </c>
      <c r="C49" s="113" t="s">
        <v>692</v>
      </c>
      <c r="D49" s="6">
        <v>1</v>
      </c>
      <c r="E49" s="21">
        <v>1573.23</v>
      </c>
      <c r="F49" s="21"/>
      <c r="G49" s="25">
        <v>1573</v>
      </c>
      <c r="H49" s="21"/>
      <c r="I49" s="21"/>
      <c r="J49" s="21"/>
      <c r="K49" s="21"/>
    </row>
    <row r="50" spans="1:11" ht="34.200000000000003" x14ac:dyDescent="0.25">
      <c r="A50" s="6">
        <v>14</v>
      </c>
      <c r="B50" s="26" t="s">
        <v>384</v>
      </c>
      <c r="C50" s="113" t="s">
        <v>383</v>
      </c>
      <c r="D50" s="6">
        <v>1</v>
      </c>
      <c r="E50" s="21" t="s">
        <v>382</v>
      </c>
      <c r="F50" s="21">
        <v>0.37</v>
      </c>
      <c r="G50" s="25">
        <v>95</v>
      </c>
      <c r="H50" s="24">
        <v>87</v>
      </c>
      <c r="I50" s="21"/>
      <c r="J50" s="24">
        <v>5.7</v>
      </c>
      <c r="K50" s="24">
        <v>5.7</v>
      </c>
    </row>
    <row r="51" spans="1:11" ht="57" x14ac:dyDescent="0.25">
      <c r="A51" s="6">
        <v>15</v>
      </c>
      <c r="B51" s="26" t="s">
        <v>482</v>
      </c>
      <c r="C51" s="113" t="s">
        <v>691</v>
      </c>
      <c r="D51" s="6">
        <v>56</v>
      </c>
      <c r="E51" s="21" t="s">
        <v>480</v>
      </c>
      <c r="F51" s="21">
        <v>0.46</v>
      </c>
      <c r="G51" s="25">
        <v>1645</v>
      </c>
      <c r="H51" s="24">
        <v>1330</v>
      </c>
      <c r="I51" s="24">
        <v>26</v>
      </c>
      <c r="J51" s="24">
        <v>1.68</v>
      </c>
      <c r="K51" s="24">
        <v>94.08</v>
      </c>
    </row>
    <row r="52" spans="1:11" ht="22.8" x14ac:dyDescent="0.25">
      <c r="A52" s="6">
        <v>16</v>
      </c>
      <c r="B52" s="26" t="s">
        <v>193</v>
      </c>
      <c r="C52" s="113" t="s">
        <v>690</v>
      </c>
      <c r="D52" s="6">
        <v>9</v>
      </c>
      <c r="E52" s="21" t="s">
        <v>191</v>
      </c>
      <c r="F52" s="21"/>
      <c r="G52" s="25">
        <v>130</v>
      </c>
      <c r="H52" s="24">
        <v>120</v>
      </c>
      <c r="I52" s="21"/>
      <c r="J52" s="24">
        <v>1</v>
      </c>
      <c r="K52" s="24">
        <v>9</v>
      </c>
    </row>
    <row r="53" spans="1:11" ht="45.6" x14ac:dyDescent="0.25">
      <c r="A53" s="6">
        <v>17</v>
      </c>
      <c r="B53" s="26" t="s">
        <v>40</v>
      </c>
      <c r="C53" s="113" t="s">
        <v>318</v>
      </c>
      <c r="D53" s="6">
        <v>15</v>
      </c>
      <c r="E53" s="21" t="s">
        <v>200</v>
      </c>
      <c r="F53" s="21">
        <v>0.54</v>
      </c>
      <c r="G53" s="25">
        <v>536</v>
      </c>
      <c r="H53" s="24">
        <v>438</v>
      </c>
      <c r="I53" s="24">
        <v>8</v>
      </c>
      <c r="J53" s="24">
        <v>1.68</v>
      </c>
      <c r="K53" s="24">
        <v>25.2</v>
      </c>
    </row>
    <row r="54" spans="1:11" ht="34.200000000000003" x14ac:dyDescent="0.25">
      <c r="A54" s="6">
        <v>18</v>
      </c>
      <c r="B54" s="26" t="s">
        <v>331</v>
      </c>
      <c r="C54" s="113" t="s">
        <v>689</v>
      </c>
      <c r="D54" s="6">
        <v>2</v>
      </c>
      <c r="E54" s="21">
        <v>552.42999999999995</v>
      </c>
      <c r="F54" s="21"/>
      <c r="G54" s="25">
        <v>1105</v>
      </c>
      <c r="H54" s="21"/>
      <c r="I54" s="21"/>
      <c r="J54" s="21"/>
      <c r="K54" s="21"/>
    </row>
    <row r="55" spans="1:11" ht="35.4" x14ac:dyDescent="0.25">
      <c r="A55" s="6">
        <v>19</v>
      </c>
      <c r="B55" s="26" t="s">
        <v>162</v>
      </c>
      <c r="C55" s="113" t="s">
        <v>688</v>
      </c>
      <c r="D55" s="6">
        <v>2</v>
      </c>
      <c r="E55" s="21">
        <v>89.68</v>
      </c>
      <c r="F55" s="21"/>
      <c r="G55" s="25">
        <v>179</v>
      </c>
      <c r="H55" s="21"/>
      <c r="I55" s="21"/>
      <c r="J55" s="21"/>
      <c r="K55" s="21"/>
    </row>
    <row r="56" spans="1:11" ht="22.8" x14ac:dyDescent="0.25">
      <c r="A56" s="6">
        <v>20</v>
      </c>
      <c r="B56" s="26" t="s">
        <v>315</v>
      </c>
      <c r="C56" s="113" t="s">
        <v>314</v>
      </c>
      <c r="D56" s="6">
        <v>2</v>
      </c>
      <c r="E56" s="21" t="s">
        <v>386</v>
      </c>
      <c r="F56" s="21">
        <v>0.37</v>
      </c>
      <c r="G56" s="25">
        <v>124</v>
      </c>
      <c r="H56" s="24">
        <v>108</v>
      </c>
      <c r="I56" s="24">
        <v>1</v>
      </c>
      <c r="J56" s="24">
        <v>3.6</v>
      </c>
      <c r="K56" s="24">
        <v>7.2</v>
      </c>
    </row>
    <row r="57" spans="1:11" ht="34.200000000000003" x14ac:dyDescent="0.25">
      <c r="A57" s="6">
        <v>21</v>
      </c>
      <c r="B57" s="26" t="s">
        <v>331</v>
      </c>
      <c r="C57" s="113" t="s">
        <v>687</v>
      </c>
      <c r="D57" s="6">
        <v>2</v>
      </c>
      <c r="E57" s="21">
        <v>719.02</v>
      </c>
      <c r="F57" s="21"/>
      <c r="G57" s="25">
        <v>1438</v>
      </c>
      <c r="H57" s="21"/>
      <c r="I57" s="21"/>
      <c r="J57" s="21"/>
      <c r="K57" s="21"/>
    </row>
    <row r="58" spans="1:11" ht="35.4" x14ac:dyDescent="0.25">
      <c r="A58" s="6">
        <v>22</v>
      </c>
      <c r="B58" s="26" t="s">
        <v>162</v>
      </c>
      <c r="C58" s="113" t="s">
        <v>686</v>
      </c>
      <c r="D58" s="6">
        <v>2</v>
      </c>
      <c r="E58" s="21">
        <v>264.56</v>
      </c>
      <c r="F58" s="21"/>
      <c r="G58" s="25">
        <v>529</v>
      </c>
      <c r="H58" s="21"/>
      <c r="I58" s="21"/>
      <c r="J58" s="21"/>
      <c r="K58" s="21"/>
    </row>
    <row r="59" spans="1:11" ht="22.8" x14ac:dyDescent="0.25">
      <c r="A59" s="6">
        <v>23</v>
      </c>
      <c r="B59" s="26" t="s">
        <v>315</v>
      </c>
      <c r="C59" s="113" t="s">
        <v>314</v>
      </c>
      <c r="D59" s="6">
        <v>2</v>
      </c>
      <c r="E59" s="21" t="s">
        <v>386</v>
      </c>
      <c r="F59" s="21">
        <v>0.37</v>
      </c>
      <c r="G59" s="25">
        <v>124</v>
      </c>
      <c r="H59" s="24">
        <v>108</v>
      </c>
      <c r="I59" s="24">
        <v>1</v>
      </c>
      <c r="J59" s="24">
        <v>3.6</v>
      </c>
      <c r="K59" s="24">
        <v>7.2</v>
      </c>
    </row>
    <row r="60" spans="1:11" ht="35.4" x14ac:dyDescent="0.25">
      <c r="A60" s="6">
        <v>24</v>
      </c>
      <c r="B60" s="26" t="s">
        <v>162</v>
      </c>
      <c r="C60" s="113" t="s">
        <v>685</v>
      </c>
      <c r="D60" s="6">
        <v>3</v>
      </c>
      <c r="E60" s="21">
        <v>71.88</v>
      </c>
      <c r="F60" s="21"/>
      <c r="G60" s="25">
        <v>216</v>
      </c>
      <c r="H60" s="21"/>
      <c r="I60" s="21"/>
      <c r="J60" s="21"/>
      <c r="K60" s="21"/>
    </row>
    <row r="61" spans="1:11" ht="23.4" x14ac:dyDescent="0.25">
      <c r="A61" s="6">
        <v>25</v>
      </c>
      <c r="B61" s="26" t="s">
        <v>684</v>
      </c>
      <c r="C61" s="113" t="s">
        <v>683</v>
      </c>
      <c r="D61" s="6">
        <v>3</v>
      </c>
      <c r="E61" s="21" t="s">
        <v>682</v>
      </c>
      <c r="F61" s="21">
        <v>0.37</v>
      </c>
      <c r="G61" s="25">
        <v>101</v>
      </c>
      <c r="H61" s="24">
        <v>78</v>
      </c>
      <c r="I61" s="24">
        <v>1</v>
      </c>
      <c r="J61" s="24">
        <v>1.8</v>
      </c>
      <c r="K61" s="24">
        <v>5.4</v>
      </c>
    </row>
    <row r="62" spans="1:11" ht="57" x14ac:dyDescent="0.25">
      <c r="A62" s="6">
        <v>26</v>
      </c>
      <c r="B62" s="26" t="s">
        <v>482</v>
      </c>
      <c r="C62" s="113" t="s">
        <v>481</v>
      </c>
      <c r="D62" s="6">
        <v>26</v>
      </c>
      <c r="E62" s="21" t="s">
        <v>480</v>
      </c>
      <c r="F62" s="21">
        <v>0.46</v>
      </c>
      <c r="G62" s="25">
        <v>764</v>
      </c>
      <c r="H62" s="24">
        <v>618</v>
      </c>
      <c r="I62" s="24">
        <v>12</v>
      </c>
      <c r="J62" s="24">
        <v>1.68</v>
      </c>
      <c r="K62" s="24">
        <v>43.68</v>
      </c>
    </row>
    <row r="63" spans="1:11" ht="34.200000000000003" x14ac:dyDescent="0.25">
      <c r="A63" s="6">
        <v>27</v>
      </c>
      <c r="B63" s="26" t="s">
        <v>681</v>
      </c>
      <c r="C63" s="113" t="s">
        <v>680</v>
      </c>
      <c r="D63" s="6">
        <v>1</v>
      </c>
      <c r="E63" s="21">
        <v>19057.169999999998</v>
      </c>
      <c r="F63" s="21"/>
      <c r="G63" s="25">
        <v>19057</v>
      </c>
      <c r="H63" s="21"/>
      <c r="I63" s="21"/>
      <c r="J63" s="21"/>
      <c r="K63" s="21"/>
    </row>
    <row r="64" spans="1:11" ht="34.200000000000003" x14ac:dyDescent="0.25">
      <c r="A64" s="6">
        <v>28</v>
      </c>
      <c r="B64" s="26" t="s">
        <v>186</v>
      </c>
      <c r="C64" s="113" t="s">
        <v>185</v>
      </c>
      <c r="D64" s="10" t="s">
        <v>679</v>
      </c>
      <c r="E64" s="21" t="s">
        <v>183</v>
      </c>
      <c r="F64" s="21" t="s">
        <v>182</v>
      </c>
      <c r="G64" s="25">
        <v>7520</v>
      </c>
      <c r="H64" s="24">
        <v>1630</v>
      </c>
      <c r="I64" s="21" t="s">
        <v>678</v>
      </c>
      <c r="J64" s="24">
        <v>12.4</v>
      </c>
      <c r="K64" s="24">
        <v>115.32</v>
      </c>
    </row>
    <row r="65" spans="1:11" ht="34.200000000000003" x14ac:dyDescent="0.25">
      <c r="A65" s="6">
        <v>29</v>
      </c>
      <c r="B65" s="26" t="s">
        <v>677</v>
      </c>
      <c r="C65" s="113" t="s">
        <v>676</v>
      </c>
      <c r="D65" s="10" t="s">
        <v>581</v>
      </c>
      <c r="E65" s="21" t="s">
        <v>675</v>
      </c>
      <c r="F65" s="21" t="s">
        <v>674</v>
      </c>
      <c r="G65" s="25">
        <v>5014</v>
      </c>
      <c r="H65" s="24">
        <v>266</v>
      </c>
      <c r="I65" s="21" t="s">
        <v>673</v>
      </c>
      <c r="J65" s="24">
        <v>17.100000000000001</v>
      </c>
      <c r="K65" s="24">
        <v>18.809999999999999</v>
      </c>
    </row>
    <row r="66" spans="1:11" ht="45.6" x14ac:dyDescent="0.25">
      <c r="A66" s="6">
        <v>30</v>
      </c>
      <c r="B66" s="26" t="s">
        <v>226</v>
      </c>
      <c r="C66" s="113" t="s">
        <v>225</v>
      </c>
      <c r="D66" s="10" t="s">
        <v>422</v>
      </c>
      <c r="E66" s="21" t="s">
        <v>223</v>
      </c>
      <c r="F66" s="21" t="s">
        <v>222</v>
      </c>
      <c r="G66" s="25">
        <v>512</v>
      </c>
      <c r="H66" s="24">
        <v>85</v>
      </c>
      <c r="I66" s="21" t="s">
        <v>672</v>
      </c>
      <c r="J66" s="24">
        <v>30.8</v>
      </c>
      <c r="K66" s="24">
        <v>6.16</v>
      </c>
    </row>
    <row r="67" spans="1:11" ht="45.6" x14ac:dyDescent="0.25">
      <c r="A67" s="6">
        <v>31</v>
      </c>
      <c r="B67" s="26" t="s">
        <v>379</v>
      </c>
      <c r="C67" s="113" t="s">
        <v>378</v>
      </c>
      <c r="D67" s="10" t="s">
        <v>224</v>
      </c>
      <c r="E67" s="21" t="s">
        <v>377</v>
      </c>
      <c r="F67" s="21" t="s">
        <v>376</v>
      </c>
      <c r="G67" s="25">
        <v>390</v>
      </c>
      <c r="H67" s="24">
        <v>93</v>
      </c>
      <c r="I67" s="21" t="s">
        <v>375</v>
      </c>
      <c r="J67" s="24">
        <v>67.5</v>
      </c>
      <c r="K67" s="24">
        <v>6.75</v>
      </c>
    </row>
    <row r="68" spans="1:11" ht="34.200000000000003" x14ac:dyDescent="0.25">
      <c r="A68" s="6">
        <v>32</v>
      </c>
      <c r="B68" s="26" t="s">
        <v>671</v>
      </c>
      <c r="C68" s="113" t="s">
        <v>670</v>
      </c>
      <c r="D68" s="10" t="s">
        <v>669</v>
      </c>
      <c r="E68" s="21" t="s">
        <v>668</v>
      </c>
      <c r="F68" s="21" t="s">
        <v>667</v>
      </c>
      <c r="G68" s="25">
        <v>8860</v>
      </c>
      <c r="H68" s="24">
        <v>2231</v>
      </c>
      <c r="I68" s="21" t="s">
        <v>666</v>
      </c>
      <c r="J68" s="24">
        <v>29.4</v>
      </c>
      <c r="K68" s="24">
        <v>161.41</v>
      </c>
    </row>
    <row r="69" spans="1:11" ht="34.200000000000003" x14ac:dyDescent="0.25">
      <c r="A69" s="6">
        <v>33</v>
      </c>
      <c r="B69" s="26" t="s">
        <v>235</v>
      </c>
      <c r="C69" s="113" t="s">
        <v>371</v>
      </c>
      <c r="D69" s="10" t="s">
        <v>370</v>
      </c>
      <c r="E69" s="21" t="s">
        <v>232</v>
      </c>
      <c r="F69" s="21" t="s">
        <v>231</v>
      </c>
      <c r="G69" s="25">
        <v>24</v>
      </c>
      <c r="H69" s="24">
        <v>1</v>
      </c>
      <c r="I69" s="24">
        <v>1</v>
      </c>
      <c r="J69" s="24">
        <v>62.2</v>
      </c>
      <c r="K69" s="24">
        <v>0.08</v>
      </c>
    </row>
    <row r="70" spans="1:11" ht="34.200000000000003" x14ac:dyDescent="0.25">
      <c r="A70" s="6">
        <v>34</v>
      </c>
      <c r="B70" s="26" t="s">
        <v>665</v>
      </c>
      <c r="C70" s="113" t="s">
        <v>664</v>
      </c>
      <c r="D70" s="10" t="s">
        <v>663</v>
      </c>
      <c r="E70" s="21" t="s">
        <v>172</v>
      </c>
      <c r="F70" s="21" t="s">
        <v>171</v>
      </c>
      <c r="G70" s="25">
        <v>1587</v>
      </c>
      <c r="H70" s="24">
        <v>192</v>
      </c>
      <c r="I70" s="21" t="s">
        <v>662</v>
      </c>
      <c r="J70" s="24">
        <v>34.700000000000003</v>
      </c>
      <c r="K70" s="24">
        <v>13.88</v>
      </c>
    </row>
    <row r="71" spans="1:11" ht="19.2" customHeight="1" x14ac:dyDescent="0.25">
      <c r="A71" s="147" t="s">
        <v>333</v>
      </c>
      <c r="B71" s="148"/>
      <c r="C71" s="148"/>
      <c r="D71" s="148"/>
      <c r="E71" s="148"/>
      <c r="F71" s="148"/>
      <c r="G71" s="148"/>
      <c r="H71" s="148"/>
      <c r="I71" s="148"/>
      <c r="J71" s="148"/>
      <c r="K71" s="148"/>
    </row>
    <row r="72" spans="1:11" ht="34.200000000000003" x14ac:dyDescent="0.25">
      <c r="A72" s="6">
        <v>35</v>
      </c>
      <c r="B72" s="26" t="s">
        <v>331</v>
      </c>
      <c r="C72" s="113" t="s">
        <v>661</v>
      </c>
      <c r="D72" s="6">
        <v>1</v>
      </c>
      <c r="E72" s="21">
        <v>552.42999999999995</v>
      </c>
      <c r="F72" s="21"/>
      <c r="G72" s="25">
        <v>552</v>
      </c>
      <c r="H72" s="21"/>
      <c r="I72" s="21"/>
      <c r="J72" s="21"/>
      <c r="K72" s="21"/>
    </row>
    <row r="73" spans="1:11" ht="45.6" x14ac:dyDescent="0.25">
      <c r="A73" s="6">
        <v>36</v>
      </c>
      <c r="B73" s="26" t="s">
        <v>397</v>
      </c>
      <c r="C73" s="113" t="s">
        <v>320</v>
      </c>
      <c r="D73" s="6">
        <v>1</v>
      </c>
      <c r="E73" s="21" t="s">
        <v>396</v>
      </c>
      <c r="F73" s="21">
        <v>0.46</v>
      </c>
      <c r="G73" s="25">
        <v>122</v>
      </c>
      <c r="H73" s="24">
        <v>106</v>
      </c>
      <c r="I73" s="21"/>
      <c r="J73" s="24">
        <v>7.2</v>
      </c>
      <c r="K73" s="24">
        <v>7.2</v>
      </c>
    </row>
    <row r="74" spans="1:11" ht="68.400000000000006" x14ac:dyDescent="0.25">
      <c r="A74" s="6">
        <v>37</v>
      </c>
      <c r="B74" s="26" t="s">
        <v>548</v>
      </c>
      <c r="C74" s="113" t="s">
        <v>368</v>
      </c>
      <c r="D74" s="6">
        <v>18</v>
      </c>
      <c r="E74" s="21" t="s">
        <v>366</v>
      </c>
      <c r="F74" s="21" t="s">
        <v>365</v>
      </c>
      <c r="G74" s="25">
        <v>549</v>
      </c>
      <c r="H74" s="24">
        <v>287</v>
      </c>
      <c r="I74" s="21" t="s">
        <v>660</v>
      </c>
      <c r="J74" s="24">
        <v>1.1299999999999999</v>
      </c>
      <c r="K74" s="24">
        <v>20.34</v>
      </c>
    </row>
    <row r="75" spans="1:11" ht="23.4" x14ac:dyDescent="0.25">
      <c r="A75" s="6">
        <v>38</v>
      </c>
      <c r="B75" s="26" t="s">
        <v>485</v>
      </c>
      <c r="C75" s="113" t="s">
        <v>546</v>
      </c>
      <c r="D75" s="10" t="s">
        <v>659</v>
      </c>
      <c r="E75" s="21" t="s">
        <v>191</v>
      </c>
      <c r="F75" s="21"/>
      <c r="G75" s="25">
        <v>505</v>
      </c>
      <c r="H75" s="24">
        <v>467</v>
      </c>
      <c r="I75" s="21"/>
      <c r="J75" s="24">
        <v>1</v>
      </c>
      <c r="K75" s="24">
        <v>35</v>
      </c>
    </row>
    <row r="76" spans="1:11" ht="34.200000000000003" x14ac:dyDescent="0.25">
      <c r="A76" s="6">
        <v>39</v>
      </c>
      <c r="B76" s="26" t="s">
        <v>308</v>
      </c>
      <c r="C76" s="113" t="s">
        <v>185</v>
      </c>
      <c r="D76" s="10" t="s">
        <v>658</v>
      </c>
      <c r="E76" s="21" t="s">
        <v>183</v>
      </c>
      <c r="F76" s="21" t="s">
        <v>182</v>
      </c>
      <c r="G76" s="25">
        <v>6065</v>
      </c>
      <c r="H76" s="24">
        <v>1315</v>
      </c>
      <c r="I76" s="21" t="s">
        <v>657</v>
      </c>
      <c r="J76" s="24">
        <v>12.4</v>
      </c>
      <c r="K76" s="24">
        <v>93</v>
      </c>
    </row>
    <row r="77" spans="1:11" ht="22.8" x14ac:dyDescent="0.25">
      <c r="A77" s="6">
        <v>40</v>
      </c>
      <c r="B77" s="26" t="s">
        <v>360</v>
      </c>
      <c r="C77" s="113" t="s">
        <v>359</v>
      </c>
      <c r="D77" s="6">
        <v>48</v>
      </c>
      <c r="E77" s="21" t="s">
        <v>358</v>
      </c>
      <c r="F77" s="21"/>
      <c r="G77" s="25">
        <v>366</v>
      </c>
      <c r="H77" s="24">
        <v>345</v>
      </c>
      <c r="I77" s="21"/>
      <c r="J77" s="24">
        <v>0.5</v>
      </c>
      <c r="K77" s="24">
        <v>24</v>
      </c>
    </row>
    <row r="78" spans="1:11" ht="34.200000000000003" x14ac:dyDescent="0.25">
      <c r="A78" s="6">
        <v>41</v>
      </c>
      <c r="B78" s="26" t="s">
        <v>374</v>
      </c>
      <c r="C78" s="113" t="s">
        <v>356</v>
      </c>
      <c r="D78" s="10" t="s">
        <v>656</v>
      </c>
      <c r="E78" s="21" t="s">
        <v>354</v>
      </c>
      <c r="F78" s="21" t="s">
        <v>353</v>
      </c>
      <c r="G78" s="25">
        <v>14965</v>
      </c>
      <c r="H78" s="24">
        <v>4159</v>
      </c>
      <c r="I78" s="21" t="s">
        <v>655</v>
      </c>
      <c r="J78" s="24">
        <v>37.6</v>
      </c>
      <c r="K78" s="24">
        <v>300.8</v>
      </c>
    </row>
    <row r="79" spans="1:11" ht="20.399999999999999" x14ac:dyDescent="0.25">
      <c r="A79" s="147" t="s">
        <v>43</v>
      </c>
      <c r="B79" s="148"/>
      <c r="C79" s="148"/>
      <c r="D79" s="148"/>
      <c r="E79" s="148"/>
      <c r="F79" s="148"/>
      <c r="G79" s="23">
        <v>79617</v>
      </c>
      <c r="H79" s="21">
        <v>14599</v>
      </c>
      <c r="I79" s="21" t="s">
        <v>654</v>
      </c>
      <c r="J79" s="21"/>
      <c r="K79" s="21">
        <v>1036.8399999999999</v>
      </c>
    </row>
    <row r="80" spans="1:11" x14ac:dyDescent="0.25">
      <c r="A80" s="147" t="s">
        <v>9</v>
      </c>
      <c r="B80" s="148"/>
      <c r="C80" s="148"/>
      <c r="D80" s="148"/>
      <c r="E80" s="148"/>
      <c r="F80" s="148"/>
      <c r="G80" s="23">
        <v>17214</v>
      </c>
      <c r="H80" s="21"/>
      <c r="I80" s="21"/>
      <c r="J80" s="21"/>
      <c r="K80" s="21"/>
    </row>
    <row r="81" spans="1:11" x14ac:dyDescent="0.25">
      <c r="A81" s="147" t="s">
        <v>10</v>
      </c>
      <c r="B81" s="148"/>
      <c r="C81" s="148"/>
      <c r="D81" s="148"/>
      <c r="E81" s="148"/>
      <c r="F81" s="148"/>
      <c r="G81" s="23">
        <v>11984</v>
      </c>
      <c r="H81" s="21"/>
      <c r="I81" s="21"/>
      <c r="J81" s="21"/>
      <c r="K81" s="21"/>
    </row>
    <row r="82" spans="1:11" x14ac:dyDescent="0.25">
      <c r="A82" s="149" t="s">
        <v>68</v>
      </c>
      <c r="B82" s="148"/>
      <c r="C82" s="148"/>
      <c r="D82" s="148"/>
      <c r="E82" s="148"/>
      <c r="F82" s="148"/>
      <c r="G82" s="23"/>
      <c r="H82" s="21"/>
      <c r="I82" s="21"/>
      <c r="J82" s="21"/>
      <c r="K82" s="21"/>
    </row>
    <row r="83" spans="1:11" x14ac:dyDescent="0.25">
      <c r="A83" s="147" t="s">
        <v>30</v>
      </c>
      <c r="B83" s="148"/>
      <c r="C83" s="148"/>
      <c r="D83" s="148"/>
      <c r="E83" s="148"/>
      <c r="F83" s="148"/>
      <c r="G83" s="23">
        <v>79846</v>
      </c>
      <c r="H83" s="21"/>
      <c r="I83" s="21"/>
      <c r="J83" s="21"/>
      <c r="K83" s="21">
        <v>1036.8399999999999</v>
      </c>
    </row>
    <row r="84" spans="1:11" x14ac:dyDescent="0.25">
      <c r="A84" s="147" t="s">
        <v>29</v>
      </c>
      <c r="B84" s="148"/>
      <c r="C84" s="148"/>
      <c r="D84" s="148"/>
      <c r="E84" s="148"/>
      <c r="F84" s="148"/>
      <c r="G84" s="23">
        <v>28969</v>
      </c>
      <c r="H84" s="21"/>
      <c r="I84" s="21"/>
      <c r="J84" s="21"/>
      <c r="K84" s="21"/>
    </row>
    <row r="85" spans="1:11" x14ac:dyDescent="0.25">
      <c r="A85" s="147" t="s">
        <v>12</v>
      </c>
      <c r="B85" s="148"/>
      <c r="C85" s="148"/>
      <c r="D85" s="148"/>
      <c r="E85" s="148"/>
      <c r="F85" s="148"/>
      <c r="G85" s="23">
        <v>108815</v>
      </c>
      <c r="H85" s="21"/>
      <c r="I85" s="21"/>
      <c r="J85" s="21"/>
      <c r="K85" s="21">
        <v>1036.8399999999999</v>
      </c>
    </row>
    <row r="86" spans="1:11" x14ac:dyDescent="0.25">
      <c r="A86" s="147" t="s">
        <v>13</v>
      </c>
      <c r="B86" s="148"/>
      <c r="C86" s="148"/>
      <c r="D86" s="148"/>
      <c r="E86" s="148"/>
      <c r="F86" s="148"/>
      <c r="G86" s="23"/>
      <c r="H86" s="21"/>
      <c r="I86" s="21"/>
      <c r="J86" s="21"/>
      <c r="K86" s="21"/>
    </row>
    <row r="87" spans="1:11" x14ac:dyDescent="0.25">
      <c r="A87" s="147" t="s">
        <v>14</v>
      </c>
      <c r="B87" s="148"/>
      <c r="C87" s="148"/>
      <c r="D87" s="148"/>
      <c r="E87" s="148"/>
      <c r="F87" s="148"/>
      <c r="G87" s="23">
        <v>13319</v>
      </c>
      <c r="H87" s="21"/>
      <c r="I87" s="21"/>
      <c r="J87" s="21"/>
      <c r="K87" s="21"/>
    </row>
    <row r="88" spans="1:11" x14ac:dyDescent="0.25">
      <c r="A88" s="147" t="s">
        <v>15</v>
      </c>
      <c r="B88" s="148"/>
      <c r="C88" s="148"/>
      <c r="D88" s="148"/>
      <c r="E88" s="148"/>
      <c r="F88" s="148"/>
      <c r="G88" s="23">
        <v>22730</v>
      </c>
      <c r="H88" s="21"/>
      <c r="I88" s="21"/>
      <c r="J88" s="21"/>
      <c r="K88" s="21"/>
    </row>
    <row r="89" spans="1:11" x14ac:dyDescent="0.25">
      <c r="A89" s="147" t="s">
        <v>16</v>
      </c>
      <c r="B89" s="148"/>
      <c r="C89" s="148"/>
      <c r="D89" s="148"/>
      <c r="E89" s="148"/>
      <c r="F89" s="148"/>
      <c r="G89" s="23">
        <v>18717</v>
      </c>
      <c r="H89" s="21"/>
      <c r="I89" s="21"/>
      <c r="J89" s="21"/>
      <c r="K89" s="21"/>
    </row>
    <row r="90" spans="1:11" x14ac:dyDescent="0.25">
      <c r="A90" s="147" t="s">
        <v>0</v>
      </c>
      <c r="B90" s="148"/>
      <c r="C90" s="148"/>
      <c r="D90" s="148"/>
      <c r="E90" s="148"/>
      <c r="F90" s="148"/>
      <c r="G90" s="23">
        <v>28969</v>
      </c>
      <c r="H90" s="21"/>
      <c r="I90" s="21"/>
      <c r="J90" s="21"/>
      <c r="K90" s="21"/>
    </row>
    <row r="91" spans="1:11" x14ac:dyDescent="0.25">
      <c r="A91" s="147" t="s">
        <v>17</v>
      </c>
      <c r="B91" s="148"/>
      <c r="C91" s="148"/>
      <c r="D91" s="148"/>
      <c r="E91" s="148"/>
      <c r="F91" s="148"/>
      <c r="G91" s="23">
        <v>17214</v>
      </c>
      <c r="H91" s="21"/>
      <c r="I91" s="21"/>
      <c r="J91" s="21"/>
      <c r="K91" s="21"/>
    </row>
    <row r="92" spans="1:11" x14ac:dyDescent="0.25">
      <c r="A92" s="147" t="s">
        <v>18</v>
      </c>
      <c r="B92" s="148"/>
      <c r="C92" s="148"/>
      <c r="D92" s="148"/>
      <c r="E92" s="148"/>
      <c r="F92" s="148"/>
      <c r="G92" s="23">
        <v>11984</v>
      </c>
      <c r="H92" s="21"/>
      <c r="I92" s="21"/>
      <c r="J92" s="21"/>
      <c r="K92" s="21"/>
    </row>
    <row r="93" spans="1:11" x14ac:dyDescent="0.25">
      <c r="A93" s="149" t="s">
        <v>67</v>
      </c>
      <c r="B93" s="148"/>
      <c r="C93" s="148"/>
      <c r="D93" s="148"/>
      <c r="E93" s="148"/>
      <c r="F93" s="148"/>
      <c r="G93" s="22">
        <v>108815</v>
      </c>
      <c r="H93" s="21"/>
      <c r="I93" s="21"/>
      <c r="J93" s="21"/>
      <c r="K93" s="20">
        <v>1036.8399999999999</v>
      </c>
    </row>
    <row r="94" spans="1:11" ht="19.2" customHeight="1" x14ac:dyDescent="0.25">
      <c r="A94" s="154" t="s">
        <v>166</v>
      </c>
      <c r="B94" s="148"/>
      <c r="C94" s="148"/>
      <c r="D94" s="148"/>
      <c r="E94" s="148"/>
      <c r="F94" s="148"/>
      <c r="G94" s="148"/>
      <c r="H94" s="148"/>
      <c r="I94" s="148"/>
      <c r="J94" s="148"/>
      <c r="K94" s="148"/>
    </row>
    <row r="95" spans="1:11" ht="19.2" customHeight="1" x14ac:dyDescent="0.25">
      <c r="A95" s="147" t="s">
        <v>165</v>
      </c>
      <c r="B95" s="148"/>
      <c r="C95" s="148"/>
      <c r="D95" s="148"/>
      <c r="E95" s="148"/>
      <c r="F95" s="148"/>
      <c r="G95" s="148"/>
      <c r="H95" s="148"/>
      <c r="I95" s="148"/>
      <c r="J95" s="148"/>
      <c r="K95" s="148"/>
    </row>
    <row r="96" spans="1:11" ht="34.200000000000003" x14ac:dyDescent="0.25">
      <c r="A96" s="6">
        <v>42</v>
      </c>
      <c r="B96" s="26" t="s">
        <v>331</v>
      </c>
      <c r="C96" s="113" t="s">
        <v>653</v>
      </c>
      <c r="D96" s="6">
        <v>56</v>
      </c>
      <c r="E96" s="21">
        <v>101.3</v>
      </c>
      <c r="F96" s="21"/>
      <c r="G96" s="25">
        <v>5673</v>
      </c>
      <c r="H96" s="21"/>
      <c r="I96" s="21"/>
      <c r="J96" s="21"/>
      <c r="K96" s="21"/>
    </row>
    <row r="97" spans="1:11" ht="35.4" x14ac:dyDescent="0.25">
      <c r="A97" s="6">
        <v>43</v>
      </c>
      <c r="B97" s="26" t="s">
        <v>348</v>
      </c>
      <c r="C97" s="113" t="s">
        <v>652</v>
      </c>
      <c r="D97" s="6">
        <v>9</v>
      </c>
      <c r="E97" s="21">
        <v>78.94</v>
      </c>
      <c r="F97" s="21"/>
      <c r="G97" s="25">
        <v>710</v>
      </c>
      <c r="H97" s="21"/>
      <c r="I97" s="21"/>
      <c r="J97" s="21"/>
      <c r="K97" s="21"/>
    </row>
    <row r="98" spans="1:11" ht="57" x14ac:dyDescent="0.25">
      <c r="A98" s="6">
        <v>44</v>
      </c>
      <c r="B98" s="26" t="s">
        <v>164</v>
      </c>
      <c r="C98" s="113" t="s">
        <v>651</v>
      </c>
      <c r="D98" s="6">
        <v>15</v>
      </c>
      <c r="E98" s="21">
        <v>435.45</v>
      </c>
      <c r="F98" s="21"/>
      <c r="G98" s="25">
        <v>6532</v>
      </c>
      <c r="H98" s="21"/>
      <c r="I98" s="21"/>
      <c r="J98" s="21"/>
      <c r="K98" s="21"/>
    </row>
    <row r="99" spans="1:11" ht="35.4" x14ac:dyDescent="0.25">
      <c r="A99" s="6">
        <v>45</v>
      </c>
      <c r="B99" s="26" t="s">
        <v>164</v>
      </c>
      <c r="C99" s="113" t="s">
        <v>650</v>
      </c>
      <c r="D99" s="6">
        <v>26</v>
      </c>
      <c r="E99" s="21">
        <v>41.57</v>
      </c>
      <c r="F99" s="21"/>
      <c r="G99" s="25">
        <v>1081</v>
      </c>
      <c r="H99" s="21"/>
      <c r="I99" s="21"/>
      <c r="J99" s="21"/>
      <c r="K99" s="21"/>
    </row>
    <row r="100" spans="1:11" ht="35.4" x14ac:dyDescent="0.25">
      <c r="A100" s="6">
        <v>46</v>
      </c>
      <c r="B100" s="26" t="s">
        <v>338</v>
      </c>
      <c r="C100" s="113" t="s">
        <v>649</v>
      </c>
      <c r="D100" s="10" t="s">
        <v>648</v>
      </c>
      <c r="E100" s="21">
        <v>8223.14</v>
      </c>
      <c r="F100" s="21"/>
      <c r="G100" s="25">
        <v>7812</v>
      </c>
      <c r="H100" s="21"/>
      <c r="I100" s="21"/>
      <c r="J100" s="21"/>
      <c r="K100" s="21"/>
    </row>
    <row r="101" spans="1:11" ht="35.4" x14ac:dyDescent="0.25">
      <c r="A101" s="6">
        <v>47</v>
      </c>
      <c r="B101" s="26" t="s">
        <v>221</v>
      </c>
      <c r="C101" s="113" t="s">
        <v>342</v>
      </c>
      <c r="D101" s="10" t="s">
        <v>341</v>
      </c>
      <c r="E101" s="21">
        <v>10162.06</v>
      </c>
      <c r="F101" s="21"/>
      <c r="G101" s="25">
        <v>508</v>
      </c>
      <c r="H101" s="21"/>
      <c r="I101" s="21"/>
      <c r="J101" s="21"/>
      <c r="K101" s="21"/>
    </row>
    <row r="102" spans="1:11" ht="35.4" x14ac:dyDescent="0.25">
      <c r="A102" s="6">
        <v>48</v>
      </c>
      <c r="B102" s="26" t="s">
        <v>221</v>
      </c>
      <c r="C102" s="113" t="s">
        <v>220</v>
      </c>
      <c r="D102" s="10" t="s">
        <v>336</v>
      </c>
      <c r="E102" s="21">
        <v>12477.52</v>
      </c>
      <c r="F102" s="21"/>
      <c r="G102" s="25">
        <v>125</v>
      </c>
      <c r="H102" s="21"/>
      <c r="I102" s="21"/>
      <c r="J102" s="21"/>
      <c r="K102" s="21"/>
    </row>
    <row r="103" spans="1:11" ht="35.4" x14ac:dyDescent="0.25">
      <c r="A103" s="6">
        <v>49</v>
      </c>
      <c r="B103" s="26" t="s">
        <v>162</v>
      </c>
      <c r="C103" s="113" t="s">
        <v>339</v>
      </c>
      <c r="D103" s="6">
        <v>30</v>
      </c>
      <c r="E103" s="21">
        <v>15.84</v>
      </c>
      <c r="F103" s="21"/>
      <c r="G103" s="25">
        <v>475</v>
      </c>
      <c r="H103" s="21"/>
      <c r="I103" s="21"/>
      <c r="J103" s="21"/>
      <c r="K103" s="21"/>
    </row>
    <row r="104" spans="1:11" ht="57" x14ac:dyDescent="0.25">
      <c r="A104" s="6">
        <v>50</v>
      </c>
      <c r="B104" s="26" t="s">
        <v>454</v>
      </c>
      <c r="C104" s="113" t="s">
        <v>453</v>
      </c>
      <c r="D104" s="6">
        <v>20</v>
      </c>
      <c r="E104" s="21">
        <v>7.76</v>
      </c>
      <c r="F104" s="21"/>
      <c r="G104" s="25">
        <v>155</v>
      </c>
      <c r="H104" s="21"/>
      <c r="I104" s="21"/>
      <c r="J104" s="21"/>
      <c r="K104" s="21"/>
    </row>
    <row r="105" spans="1:11" ht="57" x14ac:dyDescent="0.25">
      <c r="A105" s="6">
        <v>51</v>
      </c>
      <c r="B105" s="26" t="s">
        <v>335</v>
      </c>
      <c r="C105" s="113" t="s">
        <v>334</v>
      </c>
      <c r="D105" s="6">
        <v>10</v>
      </c>
      <c r="E105" s="21">
        <v>30.89</v>
      </c>
      <c r="F105" s="21"/>
      <c r="G105" s="25">
        <v>309</v>
      </c>
      <c r="H105" s="21"/>
      <c r="I105" s="21"/>
      <c r="J105" s="21"/>
      <c r="K105" s="21"/>
    </row>
    <row r="106" spans="1:11" ht="35.4" x14ac:dyDescent="0.25">
      <c r="A106" s="6">
        <v>52</v>
      </c>
      <c r="B106" s="26" t="s">
        <v>646</v>
      </c>
      <c r="C106" s="113" t="s">
        <v>647</v>
      </c>
      <c r="D106" s="6">
        <v>50</v>
      </c>
      <c r="E106" s="21">
        <v>21.58</v>
      </c>
      <c r="F106" s="21"/>
      <c r="G106" s="25">
        <v>1079</v>
      </c>
      <c r="H106" s="21"/>
      <c r="I106" s="21"/>
      <c r="J106" s="21"/>
      <c r="K106" s="21"/>
    </row>
    <row r="107" spans="1:11" ht="35.4" x14ac:dyDescent="0.25">
      <c r="A107" s="6">
        <v>53</v>
      </c>
      <c r="B107" s="26" t="s">
        <v>646</v>
      </c>
      <c r="C107" s="113" t="s">
        <v>645</v>
      </c>
      <c r="D107" s="6">
        <v>50</v>
      </c>
      <c r="E107" s="21">
        <v>19.43</v>
      </c>
      <c r="F107" s="21"/>
      <c r="G107" s="25">
        <v>972</v>
      </c>
      <c r="H107" s="21"/>
      <c r="I107" s="21"/>
      <c r="J107" s="21"/>
      <c r="K107" s="21"/>
    </row>
    <row r="108" spans="1:11" ht="35.4" x14ac:dyDescent="0.25">
      <c r="A108" s="6">
        <v>54</v>
      </c>
      <c r="B108" s="26" t="s">
        <v>643</v>
      </c>
      <c r="C108" s="113" t="s">
        <v>644</v>
      </c>
      <c r="D108" s="6">
        <v>100</v>
      </c>
      <c r="E108" s="21">
        <v>18.170000000000002</v>
      </c>
      <c r="F108" s="21"/>
      <c r="G108" s="25">
        <v>1817</v>
      </c>
      <c r="H108" s="21"/>
      <c r="I108" s="21"/>
      <c r="J108" s="21"/>
      <c r="K108" s="21"/>
    </row>
    <row r="109" spans="1:11" ht="35.4" x14ac:dyDescent="0.25">
      <c r="A109" s="6">
        <v>55</v>
      </c>
      <c r="B109" s="26" t="s">
        <v>643</v>
      </c>
      <c r="C109" s="113" t="s">
        <v>642</v>
      </c>
      <c r="D109" s="6">
        <v>100</v>
      </c>
      <c r="E109" s="21">
        <v>11.84</v>
      </c>
      <c r="F109" s="21"/>
      <c r="G109" s="25">
        <v>1184</v>
      </c>
      <c r="H109" s="21"/>
      <c r="I109" s="21"/>
      <c r="J109" s="21"/>
      <c r="K109" s="21"/>
    </row>
    <row r="110" spans="1:11" ht="23.4" x14ac:dyDescent="0.25">
      <c r="A110" s="6">
        <v>56</v>
      </c>
      <c r="B110" s="26" t="s">
        <v>641</v>
      </c>
      <c r="C110" s="113" t="s">
        <v>640</v>
      </c>
      <c r="D110" s="6">
        <v>330</v>
      </c>
      <c r="E110" s="21">
        <v>0.48</v>
      </c>
      <c r="F110" s="21"/>
      <c r="G110" s="25">
        <v>158</v>
      </c>
      <c r="H110" s="21"/>
      <c r="I110" s="21"/>
      <c r="J110" s="21"/>
      <c r="K110" s="21"/>
    </row>
    <row r="111" spans="1:11" ht="23.4" x14ac:dyDescent="0.25">
      <c r="A111" s="6">
        <v>57</v>
      </c>
      <c r="B111" s="26" t="s">
        <v>639</v>
      </c>
      <c r="C111" s="113" t="s">
        <v>638</v>
      </c>
      <c r="D111" s="10" t="s">
        <v>637</v>
      </c>
      <c r="E111" s="21">
        <v>6307</v>
      </c>
      <c r="F111" s="21"/>
      <c r="G111" s="25">
        <v>39</v>
      </c>
      <c r="H111" s="21"/>
      <c r="I111" s="21"/>
      <c r="J111" s="21"/>
      <c r="K111" s="21"/>
    </row>
    <row r="112" spans="1:11" ht="34.200000000000003" x14ac:dyDescent="0.25">
      <c r="A112" s="6">
        <v>58</v>
      </c>
      <c r="B112" s="26" t="s">
        <v>636</v>
      </c>
      <c r="C112" s="113" t="s">
        <v>635</v>
      </c>
      <c r="D112" s="6">
        <v>40</v>
      </c>
      <c r="E112" s="21">
        <v>1.34</v>
      </c>
      <c r="F112" s="21"/>
      <c r="G112" s="25">
        <v>54</v>
      </c>
      <c r="H112" s="21"/>
      <c r="I112" s="21"/>
      <c r="J112" s="21"/>
      <c r="K112" s="21"/>
    </row>
    <row r="113" spans="1:11" ht="19.2" customHeight="1" x14ac:dyDescent="0.25">
      <c r="A113" s="147" t="s">
        <v>333</v>
      </c>
      <c r="B113" s="148"/>
      <c r="C113" s="148"/>
      <c r="D113" s="148"/>
      <c r="E113" s="148"/>
      <c r="F113" s="148"/>
      <c r="G113" s="148"/>
      <c r="H113" s="148"/>
      <c r="I113" s="148"/>
      <c r="J113" s="148"/>
      <c r="K113" s="148"/>
    </row>
    <row r="114" spans="1:11" ht="45.6" x14ac:dyDescent="0.25">
      <c r="A114" s="6">
        <v>59</v>
      </c>
      <c r="B114" s="26" t="s">
        <v>331</v>
      </c>
      <c r="C114" s="113" t="s">
        <v>634</v>
      </c>
      <c r="D114" s="6">
        <v>18</v>
      </c>
      <c r="E114" s="21">
        <v>17.52</v>
      </c>
      <c r="F114" s="21"/>
      <c r="G114" s="25">
        <v>315</v>
      </c>
      <c r="H114" s="21"/>
      <c r="I114" s="21"/>
      <c r="J114" s="21"/>
      <c r="K114" s="21"/>
    </row>
    <row r="115" spans="1:11" ht="35.4" x14ac:dyDescent="0.25">
      <c r="A115" s="6">
        <v>60</v>
      </c>
      <c r="B115" s="26" t="s">
        <v>162</v>
      </c>
      <c r="C115" s="113" t="s">
        <v>633</v>
      </c>
      <c r="D115" s="6">
        <v>34</v>
      </c>
      <c r="E115" s="21">
        <v>73.569999999999993</v>
      </c>
      <c r="F115" s="21"/>
      <c r="G115" s="25">
        <v>2501</v>
      </c>
      <c r="H115" s="21"/>
      <c r="I115" s="21"/>
      <c r="J115" s="21"/>
      <c r="K115" s="21"/>
    </row>
    <row r="116" spans="1:11" ht="35.4" x14ac:dyDescent="0.25">
      <c r="A116" s="6">
        <v>61</v>
      </c>
      <c r="B116" s="26" t="s">
        <v>162</v>
      </c>
      <c r="C116" s="113" t="s">
        <v>632</v>
      </c>
      <c r="D116" s="6">
        <v>1</v>
      </c>
      <c r="E116" s="21">
        <v>50.97</v>
      </c>
      <c r="F116" s="21"/>
      <c r="G116" s="25">
        <v>51</v>
      </c>
      <c r="H116" s="21"/>
      <c r="I116" s="21"/>
      <c r="J116" s="21"/>
      <c r="K116" s="21"/>
    </row>
    <row r="117" spans="1:11" ht="35.4" x14ac:dyDescent="0.25">
      <c r="A117" s="6">
        <v>62</v>
      </c>
      <c r="B117" s="26" t="s">
        <v>338</v>
      </c>
      <c r="C117" s="113" t="s">
        <v>631</v>
      </c>
      <c r="D117" s="10" t="s">
        <v>630</v>
      </c>
      <c r="E117" s="21">
        <v>13184.18</v>
      </c>
      <c r="F117" s="21"/>
      <c r="G117" s="25">
        <v>9888</v>
      </c>
      <c r="H117" s="21"/>
      <c r="I117" s="21"/>
      <c r="J117" s="21"/>
      <c r="K117" s="21"/>
    </row>
    <row r="118" spans="1:11" ht="35.4" x14ac:dyDescent="0.25">
      <c r="A118" s="6">
        <v>63</v>
      </c>
      <c r="B118" s="26" t="s">
        <v>326</v>
      </c>
      <c r="C118" s="113" t="s">
        <v>325</v>
      </c>
      <c r="D118" s="6">
        <v>48</v>
      </c>
      <c r="E118" s="21">
        <v>51.76</v>
      </c>
      <c r="F118" s="21"/>
      <c r="G118" s="25">
        <v>2484</v>
      </c>
      <c r="H118" s="21"/>
      <c r="I118" s="21"/>
      <c r="J118" s="21"/>
      <c r="K118" s="21"/>
    </row>
    <row r="119" spans="1:11" ht="45.6" x14ac:dyDescent="0.25">
      <c r="A119" s="6">
        <v>64</v>
      </c>
      <c r="B119" s="26" t="s">
        <v>324</v>
      </c>
      <c r="C119" s="113" t="s">
        <v>323</v>
      </c>
      <c r="D119" s="6">
        <v>400</v>
      </c>
      <c r="E119" s="21">
        <v>7.96</v>
      </c>
      <c r="F119" s="21"/>
      <c r="G119" s="25">
        <v>3184</v>
      </c>
      <c r="H119" s="21"/>
      <c r="I119" s="21"/>
      <c r="J119" s="21"/>
      <c r="K119" s="21"/>
    </row>
    <row r="120" spans="1:11" x14ac:dyDescent="0.25">
      <c r="A120" s="147" t="s">
        <v>43</v>
      </c>
      <c r="B120" s="148"/>
      <c r="C120" s="148"/>
      <c r="D120" s="148"/>
      <c r="E120" s="148"/>
      <c r="F120" s="148"/>
      <c r="G120" s="23">
        <v>47106</v>
      </c>
      <c r="H120" s="21"/>
      <c r="I120" s="21"/>
      <c r="J120" s="21"/>
      <c r="K120" s="21"/>
    </row>
    <row r="121" spans="1:11" x14ac:dyDescent="0.25">
      <c r="A121" s="149" t="s">
        <v>150</v>
      </c>
      <c r="B121" s="148"/>
      <c r="C121" s="148"/>
      <c r="D121" s="148"/>
      <c r="E121" s="148"/>
      <c r="F121" s="148"/>
      <c r="G121" s="23"/>
      <c r="H121" s="21"/>
      <c r="I121" s="21"/>
      <c r="J121" s="21"/>
      <c r="K121" s="21"/>
    </row>
    <row r="122" spans="1:11" x14ac:dyDescent="0.25">
      <c r="A122" s="147" t="s">
        <v>74</v>
      </c>
      <c r="B122" s="148"/>
      <c r="C122" s="148"/>
      <c r="D122" s="148"/>
      <c r="E122" s="148"/>
      <c r="F122" s="148"/>
      <c r="G122" s="23">
        <v>47106</v>
      </c>
      <c r="H122" s="21"/>
      <c r="I122" s="21"/>
      <c r="J122" s="21"/>
      <c r="K122" s="21"/>
    </row>
    <row r="123" spans="1:11" x14ac:dyDescent="0.25">
      <c r="A123" s="147" t="s">
        <v>12</v>
      </c>
      <c r="B123" s="148"/>
      <c r="C123" s="148"/>
      <c r="D123" s="148"/>
      <c r="E123" s="148"/>
      <c r="F123" s="148"/>
      <c r="G123" s="23">
        <v>47106</v>
      </c>
      <c r="H123" s="21"/>
      <c r="I123" s="21"/>
      <c r="J123" s="21"/>
      <c r="K123" s="21"/>
    </row>
    <row r="124" spans="1:11" x14ac:dyDescent="0.25">
      <c r="A124" s="147" t="s">
        <v>13</v>
      </c>
      <c r="B124" s="148"/>
      <c r="C124" s="148"/>
      <c r="D124" s="148"/>
      <c r="E124" s="148"/>
      <c r="F124" s="148"/>
      <c r="G124" s="23"/>
      <c r="H124" s="21"/>
      <c r="I124" s="21"/>
      <c r="J124" s="21"/>
      <c r="K124" s="21"/>
    </row>
    <row r="125" spans="1:11" x14ac:dyDescent="0.25">
      <c r="A125" s="147" t="s">
        <v>14</v>
      </c>
      <c r="B125" s="148"/>
      <c r="C125" s="148"/>
      <c r="D125" s="148"/>
      <c r="E125" s="148"/>
      <c r="F125" s="148"/>
      <c r="G125" s="23">
        <v>47106</v>
      </c>
      <c r="H125" s="21"/>
      <c r="I125" s="21"/>
      <c r="J125" s="21"/>
      <c r="K125" s="21"/>
    </row>
    <row r="126" spans="1:11" x14ac:dyDescent="0.25">
      <c r="A126" s="149" t="s">
        <v>149</v>
      </c>
      <c r="B126" s="148"/>
      <c r="C126" s="148"/>
      <c r="D126" s="148"/>
      <c r="E126" s="148"/>
      <c r="F126" s="148"/>
      <c r="G126" s="22">
        <v>47106</v>
      </c>
      <c r="H126" s="21"/>
      <c r="I126" s="21"/>
      <c r="J126" s="21"/>
      <c r="K126" s="21"/>
    </row>
    <row r="127" spans="1:11" ht="27.9" customHeight="1" x14ac:dyDescent="0.25">
      <c r="A127" s="154" t="s">
        <v>629</v>
      </c>
      <c r="B127" s="148"/>
      <c r="C127" s="148"/>
      <c r="D127" s="148"/>
      <c r="E127" s="148"/>
      <c r="F127" s="148"/>
      <c r="G127" s="148"/>
      <c r="H127" s="148"/>
      <c r="I127" s="148"/>
      <c r="J127" s="148"/>
      <c r="K127" s="148"/>
    </row>
    <row r="128" spans="1:11" ht="34.200000000000003" x14ac:dyDescent="0.25">
      <c r="A128" s="6">
        <v>65</v>
      </c>
      <c r="B128" s="26" t="s">
        <v>628</v>
      </c>
      <c r="C128" s="113" t="s">
        <v>627</v>
      </c>
      <c r="D128" s="6">
        <v>44</v>
      </c>
      <c r="E128" s="21" t="s">
        <v>626</v>
      </c>
      <c r="F128" s="21" t="s">
        <v>625</v>
      </c>
      <c r="G128" s="25">
        <v>1411</v>
      </c>
      <c r="H128" s="24">
        <v>851</v>
      </c>
      <c r="I128" s="21" t="s">
        <v>589</v>
      </c>
      <c r="J128" s="24">
        <v>1.347</v>
      </c>
      <c r="K128" s="24">
        <v>59.27</v>
      </c>
    </row>
    <row r="129" spans="1:11" ht="45.6" x14ac:dyDescent="0.25">
      <c r="A129" s="6">
        <v>66</v>
      </c>
      <c r="B129" s="26" t="s">
        <v>624</v>
      </c>
      <c r="C129" s="113" t="s">
        <v>623</v>
      </c>
      <c r="D129" s="6">
        <v>45</v>
      </c>
      <c r="E129" s="21" t="s">
        <v>622</v>
      </c>
      <c r="F129" s="21"/>
      <c r="G129" s="25">
        <v>102</v>
      </c>
      <c r="H129" s="24">
        <v>102</v>
      </c>
      <c r="I129" s="21"/>
      <c r="J129" s="24">
        <v>0.156</v>
      </c>
      <c r="K129" s="24">
        <v>7.02</v>
      </c>
    </row>
    <row r="130" spans="1:11" ht="23.4" x14ac:dyDescent="0.25">
      <c r="A130" s="6">
        <v>67</v>
      </c>
      <c r="B130" s="26" t="s">
        <v>298</v>
      </c>
      <c r="C130" s="113" t="s">
        <v>312</v>
      </c>
      <c r="D130" s="10" t="s">
        <v>621</v>
      </c>
      <c r="E130" s="21" t="s">
        <v>296</v>
      </c>
      <c r="F130" s="21"/>
      <c r="G130" s="25">
        <v>9</v>
      </c>
      <c r="H130" s="24">
        <v>9</v>
      </c>
      <c r="I130" s="21"/>
      <c r="J130" s="24">
        <v>0.15</v>
      </c>
      <c r="K130" s="24">
        <v>0.6</v>
      </c>
    </row>
    <row r="131" spans="1:11" ht="34.200000000000003" x14ac:dyDescent="0.25">
      <c r="A131" s="6">
        <v>68</v>
      </c>
      <c r="B131" s="26" t="s">
        <v>308</v>
      </c>
      <c r="C131" s="113" t="s">
        <v>243</v>
      </c>
      <c r="D131" s="10" t="s">
        <v>620</v>
      </c>
      <c r="E131" s="21" t="s">
        <v>306</v>
      </c>
      <c r="F131" s="21" t="s">
        <v>305</v>
      </c>
      <c r="G131" s="25">
        <v>5</v>
      </c>
      <c r="H131" s="24">
        <v>1</v>
      </c>
      <c r="I131" s="24">
        <v>4</v>
      </c>
      <c r="J131" s="24">
        <v>3.72</v>
      </c>
      <c r="K131" s="24">
        <v>0.09</v>
      </c>
    </row>
    <row r="132" spans="1:11" ht="34.200000000000003" x14ac:dyDescent="0.25">
      <c r="A132" s="6">
        <v>69</v>
      </c>
      <c r="B132" s="26" t="s">
        <v>303</v>
      </c>
      <c r="C132" s="113" t="s">
        <v>302</v>
      </c>
      <c r="D132" s="10" t="s">
        <v>619</v>
      </c>
      <c r="E132" s="21" t="s">
        <v>286</v>
      </c>
      <c r="F132" s="21" t="s">
        <v>285</v>
      </c>
      <c r="G132" s="25">
        <v>2</v>
      </c>
      <c r="H132" s="24">
        <v>2</v>
      </c>
      <c r="I132" s="21"/>
      <c r="J132" s="24">
        <v>1.6830000000000001</v>
      </c>
      <c r="K132" s="24">
        <v>0.15</v>
      </c>
    </row>
    <row r="133" spans="1:11" ht="34.200000000000003" x14ac:dyDescent="0.25">
      <c r="A133" s="6">
        <v>70</v>
      </c>
      <c r="B133" s="26" t="s">
        <v>618</v>
      </c>
      <c r="C133" s="113" t="s">
        <v>617</v>
      </c>
      <c r="D133" s="6">
        <v>1</v>
      </c>
      <c r="E133" s="21" t="s">
        <v>616</v>
      </c>
      <c r="F133" s="21" t="s">
        <v>615</v>
      </c>
      <c r="G133" s="25">
        <v>8</v>
      </c>
      <c r="H133" s="24">
        <v>5</v>
      </c>
      <c r="I133" s="24">
        <v>3</v>
      </c>
      <c r="J133" s="24">
        <v>0.33900000000000002</v>
      </c>
      <c r="K133" s="24">
        <v>0.34</v>
      </c>
    </row>
    <row r="134" spans="1:11" ht="45.6" x14ac:dyDescent="0.25">
      <c r="A134" s="6">
        <v>71</v>
      </c>
      <c r="B134" s="26" t="s">
        <v>425</v>
      </c>
      <c r="C134" s="113" t="s">
        <v>424</v>
      </c>
      <c r="D134" s="6">
        <v>1</v>
      </c>
      <c r="E134" s="21" t="s">
        <v>614</v>
      </c>
      <c r="F134" s="21" t="s">
        <v>613</v>
      </c>
      <c r="G134" s="25">
        <v>11</v>
      </c>
      <c r="H134" s="24">
        <v>10</v>
      </c>
      <c r="I134" s="24">
        <v>1</v>
      </c>
      <c r="J134" s="24">
        <v>0.69599999999999995</v>
      </c>
      <c r="K134" s="24">
        <v>0.7</v>
      </c>
    </row>
    <row r="135" spans="1:11" ht="20.399999999999999" x14ac:dyDescent="0.25">
      <c r="A135" s="147" t="s">
        <v>43</v>
      </c>
      <c r="B135" s="148"/>
      <c r="C135" s="148"/>
      <c r="D135" s="148"/>
      <c r="E135" s="148"/>
      <c r="F135" s="148"/>
      <c r="G135" s="23">
        <v>1548</v>
      </c>
      <c r="H135" s="21">
        <v>980</v>
      </c>
      <c r="I135" s="21" t="s">
        <v>612</v>
      </c>
      <c r="J135" s="21"/>
      <c r="K135" s="21">
        <v>68.17</v>
      </c>
    </row>
    <row r="136" spans="1:11" x14ac:dyDescent="0.25">
      <c r="A136" s="147" t="s">
        <v>9</v>
      </c>
      <c r="B136" s="148"/>
      <c r="C136" s="148"/>
      <c r="D136" s="148"/>
      <c r="E136" s="148"/>
      <c r="F136" s="148"/>
      <c r="G136" s="23">
        <v>816</v>
      </c>
      <c r="H136" s="21"/>
      <c r="I136" s="21"/>
      <c r="J136" s="21"/>
      <c r="K136" s="21"/>
    </row>
    <row r="137" spans="1:11" x14ac:dyDescent="0.25">
      <c r="A137" s="147" t="s">
        <v>10</v>
      </c>
      <c r="B137" s="148"/>
      <c r="C137" s="148"/>
      <c r="D137" s="148"/>
      <c r="E137" s="148"/>
      <c r="F137" s="148"/>
      <c r="G137" s="23">
        <v>611</v>
      </c>
      <c r="H137" s="21"/>
      <c r="I137" s="21"/>
      <c r="J137" s="21"/>
      <c r="K137" s="21"/>
    </row>
    <row r="138" spans="1:11" ht="26.1" customHeight="1" x14ac:dyDescent="0.25">
      <c r="A138" s="149" t="s">
        <v>611</v>
      </c>
      <c r="B138" s="148"/>
      <c r="C138" s="148"/>
      <c r="D138" s="148"/>
      <c r="E138" s="148"/>
      <c r="F138" s="148"/>
      <c r="G138" s="23"/>
      <c r="H138" s="21"/>
      <c r="I138" s="21"/>
      <c r="J138" s="21"/>
      <c r="K138" s="21"/>
    </row>
    <row r="139" spans="1:11" x14ac:dyDescent="0.25">
      <c r="A139" s="147" t="s">
        <v>281</v>
      </c>
      <c r="B139" s="148"/>
      <c r="C139" s="148"/>
      <c r="D139" s="148"/>
      <c r="E139" s="148"/>
      <c r="F139" s="148"/>
      <c r="G139" s="23">
        <v>2920</v>
      </c>
      <c r="H139" s="21"/>
      <c r="I139" s="21"/>
      <c r="J139" s="21"/>
      <c r="K139" s="21">
        <v>66.89</v>
      </c>
    </row>
    <row r="140" spans="1:11" x14ac:dyDescent="0.25">
      <c r="A140" s="147" t="s">
        <v>279</v>
      </c>
      <c r="B140" s="148"/>
      <c r="C140" s="148"/>
      <c r="D140" s="148"/>
      <c r="E140" s="148"/>
      <c r="F140" s="148"/>
      <c r="G140" s="23">
        <v>55</v>
      </c>
      <c r="H140" s="21"/>
      <c r="I140" s="21"/>
      <c r="J140" s="21"/>
      <c r="K140" s="21">
        <v>1.28</v>
      </c>
    </row>
    <row r="141" spans="1:11" x14ac:dyDescent="0.25">
      <c r="A141" s="147" t="s">
        <v>12</v>
      </c>
      <c r="B141" s="148"/>
      <c r="C141" s="148"/>
      <c r="D141" s="148"/>
      <c r="E141" s="148"/>
      <c r="F141" s="148"/>
      <c r="G141" s="23">
        <v>2975</v>
      </c>
      <c r="H141" s="21"/>
      <c r="I141" s="21"/>
      <c r="J141" s="21"/>
      <c r="K141" s="21">
        <v>68.17</v>
      </c>
    </row>
    <row r="142" spans="1:11" x14ac:dyDescent="0.25">
      <c r="A142" s="147" t="s">
        <v>13</v>
      </c>
      <c r="B142" s="148"/>
      <c r="C142" s="148"/>
      <c r="D142" s="148"/>
      <c r="E142" s="148"/>
      <c r="F142" s="148"/>
      <c r="G142" s="23"/>
      <c r="H142" s="21"/>
      <c r="I142" s="21"/>
      <c r="J142" s="21"/>
      <c r="K142" s="21"/>
    </row>
    <row r="143" spans="1:11" x14ac:dyDescent="0.25">
      <c r="A143" s="147" t="s">
        <v>15</v>
      </c>
      <c r="B143" s="148"/>
      <c r="C143" s="148"/>
      <c r="D143" s="148"/>
      <c r="E143" s="148"/>
      <c r="F143" s="148"/>
      <c r="G143" s="23">
        <v>568</v>
      </c>
      <c r="H143" s="21"/>
      <c r="I143" s="21"/>
      <c r="J143" s="21"/>
      <c r="K143" s="21"/>
    </row>
    <row r="144" spans="1:11" x14ac:dyDescent="0.25">
      <c r="A144" s="147" t="s">
        <v>16</v>
      </c>
      <c r="B144" s="148"/>
      <c r="C144" s="148"/>
      <c r="D144" s="148"/>
      <c r="E144" s="148"/>
      <c r="F144" s="148"/>
      <c r="G144" s="23">
        <v>1017</v>
      </c>
      <c r="H144" s="21"/>
      <c r="I144" s="21"/>
      <c r="J144" s="21"/>
      <c r="K144" s="21"/>
    </row>
    <row r="145" spans="1:11" x14ac:dyDescent="0.25">
      <c r="A145" s="147" t="s">
        <v>17</v>
      </c>
      <c r="B145" s="148"/>
      <c r="C145" s="148"/>
      <c r="D145" s="148"/>
      <c r="E145" s="148"/>
      <c r="F145" s="148"/>
      <c r="G145" s="23">
        <v>816</v>
      </c>
      <c r="H145" s="21"/>
      <c r="I145" s="21"/>
      <c r="J145" s="21"/>
      <c r="K145" s="21"/>
    </row>
    <row r="146" spans="1:11" x14ac:dyDescent="0.25">
      <c r="A146" s="147" t="s">
        <v>18</v>
      </c>
      <c r="B146" s="148"/>
      <c r="C146" s="148"/>
      <c r="D146" s="148"/>
      <c r="E146" s="148"/>
      <c r="F146" s="148"/>
      <c r="G146" s="23">
        <v>611</v>
      </c>
      <c r="H146" s="21"/>
      <c r="I146" s="21"/>
      <c r="J146" s="21"/>
      <c r="K146" s="21"/>
    </row>
    <row r="147" spans="1:11" ht="26.1" customHeight="1" x14ac:dyDescent="0.25">
      <c r="A147" s="149" t="s">
        <v>610</v>
      </c>
      <c r="B147" s="148"/>
      <c r="C147" s="148"/>
      <c r="D147" s="148"/>
      <c r="E147" s="148"/>
      <c r="F147" s="148"/>
      <c r="G147" s="22">
        <v>2975</v>
      </c>
      <c r="H147" s="21"/>
      <c r="I147" s="21"/>
      <c r="J147" s="21"/>
      <c r="K147" s="20">
        <v>68.17</v>
      </c>
    </row>
    <row r="148" spans="1:11" x14ac:dyDescent="0.25">
      <c r="A148" s="152" t="s">
        <v>42</v>
      </c>
      <c r="B148" s="153"/>
      <c r="C148" s="153"/>
      <c r="D148" s="153"/>
      <c r="E148" s="153"/>
      <c r="F148" s="153"/>
      <c r="G148" s="153"/>
      <c r="H148" s="153"/>
      <c r="I148" s="153"/>
      <c r="J148" s="153"/>
      <c r="K148" s="153"/>
    </row>
    <row r="149" spans="1:11" ht="20.399999999999999" x14ac:dyDescent="0.25">
      <c r="A149" s="147" t="s">
        <v>8</v>
      </c>
      <c r="B149" s="148"/>
      <c r="C149" s="148"/>
      <c r="D149" s="148"/>
      <c r="E149" s="148"/>
      <c r="F149" s="148"/>
      <c r="G149" s="23">
        <v>128271</v>
      </c>
      <c r="H149" s="21">
        <v>15579</v>
      </c>
      <c r="I149" s="21" t="s">
        <v>609</v>
      </c>
      <c r="J149" s="21"/>
      <c r="K149" s="21">
        <v>1105.01</v>
      </c>
    </row>
    <row r="150" spans="1:11" x14ac:dyDescent="0.25">
      <c r="A150" s="147" t="s">
        <v>9</v>
      </c>
      <c r="B150" s="148"/>
      <c r="C150" s="148"/>
      <c r="D150" s="148"/>
      <c r="E150" s="148"/>
      <c r="F150" s="148"/>
      <c r="G150" s="23">
        <v>18030</v>
      </c>
      <c r="H150" s="21"/>
      <c r="I150" s="21"/>
      <c r="J150" s="21"/>
      <c r="K150" s="21"/>
    </row>
    <row r="151" spans="1:11" x14ac:dyDescent="0.25">
      <c r="A151" s="147" t="s">
        <v>31</v>
      </c>
      <c r="B151" s="148"/>
      <c r="C151" s="148"/>
      <c r="D151" s="148"/>
      <c r="E151" s="148"/>
      <c r="F151" s="148"/>
      <c r="G151" s="23"/>
      <c r="H151" s="21"/>
      <c r="I151" s="21"/>
      <c r="J151" s="21"/>
      <c r="K151" s="21"/>
    </row>
    <row r="152" spans="1:11" x14ac:dyDescent="0.25">
      <c r="A152" s="147" t="s">
        <v>608</v>
      </c>
      <c r="B152" s="148"/>
      <c r="C152" s="148"/>
      <c r="D152" s="148"/>
      <c r="E152" s="148"/>
      <c r="F152" s="148"/>
      <c r="G152" s="23">
        <v>3711</v>
      </c>
      <c r="H152" s="21"/>
      <c r="I152" s="21"/>
      <c r="J152" s="21"/>
      <c r="K152" s="21"/>
    </row>
    <row r="153" spans="1:11" x14ac:dyDescent="0.25">
      <c r="A153" s="147" t="s">
        <v>607</v>
      </c>
      <c r="B153" s="148"/>
      <c r="C153" s="148"/>
      <c r="D153" s="148"/>
      <c r="E153" s="148"/>
      <c r="F153" s="148"/>
      <c r="G153" s="23">
        <v>644</v>
      </c>
      <c r="H153" s="21"/>
      <c r="I153" s="21"/>
      <c r="J153" s="21"/>
      <c r="K153" s="21"/>
    </row>
    <row r="154" spans="1:11" x14ac:dyDescent="0.25">
      <c r="A154" s="147" t="s">
        <v>606</v>
      </c>
      <c r="B154" s="148"/>
      <c r="C154" s="148"/>
      <c r="D154" s="148"/>
      <c r="E154" s="148"/>
      <c r="F154" s="148"/>
      <c r="G154" s="23">
        <v>13675</v>
      </c>
      <c r="H154" s="21"/>
      <c r="I154" s="21"/>
      <c r="J154" s="21"/>
      <c r="K154" s="21"/>
    </row>
    <row r="155" spans="1:11" x14ac:dyDescent="0.25">
      <c r="A155" s="147" t="s">
        <v>10</v>
      </c>
      <c r="B155" s="148"/>
      <c r="C155" s="148"/>
      <c r="D155" s="148"/>
      <c r="E155" s="148"/>
      <c r="F155" s="148"/>
      <c r="G155" s="23">
        <v>12595</v>
      </c>
      <c r="H155" s="21"/>
      <c r="I155" s="21"/>
      <c r="J155" s="21"/>
      <c r="K155" s="21"/>
    </row>
    <row r="156" spans="1:11" x14ac:dyDescent="0.25">
      <c r="A156" s="147" t="s">
        <v>31</v>
      </c>
      <c r="B156" s="148"/>
      <c r="C156" s="148"/>
      <c r="D156" s="148"/>
      <c r="E156" s="148"/>
      <c r="F156" s="148"/>
      <c r="G156" s="23"/>
      <c r="H156" s="21"/>
      <c r="I156" s="21"/>
      <c r="J156" s="21"/>
      <c r="K156" s="21"/>
    </row>
    <row r="157" spans="1:11" x14ac:dyDescent="0.25">
      <c r="A157" s="147" t="s">
        <v>605</v>
      </c>
      <c r="B157" s="148"/>
      <c r="C157" s="148"/>
      <c r="D157" s="148"/>
      <c r="E157" s="148"/>
      <c r="F157" s="148"/>
      <c r="G157" s="23">
        <v>2783</v>
      </c>
      <c r="H157" s="21"/>
      <c r="I157" s="21"/>
      <c r="J157" s="21"/>
      <c r="K157" s="21"/>
    </row>
    <row r="158" spans="1:11" x14ac:dyDescent="0.25">
      <c r="A158" s="147" t="s">
        <v>604</v>
      </c>
      <c r="B158" s="148"/>
      <c r="C158" s="148"/>
      <c r="D158" s="148"/>
      <c r="E158" s="148"/>
      <c r="F158" s="148"/>
      <c r="G158" s="23">
        <v>9812</v>
      </c>
      <c r="H158" s="21"/>
      <c r="I158" s="21"/>
      <c r="J158" s="21"/>
      <c r="K158" s="21"/>
    </row>
    <row r="159" spans="1:11" x14ac:dyDescent="0.25">
      <c r="A159" s="149" t="s">
        <v>11</v>
      </c>
      <c r="B159" s="148"/>
      <c r="C159" s="148"/>
      <c r="D159" s="148"/>
      <c r="E159" s="148"/>
      <c r="F159" s="148"/>
      <c r="G159" s="23"/>
      <c r="H159" s="21"/>
      <c r="I159" s="21"/>
      <c r="J159" s="21"/>
      <c r="K159" s="21"/>
    </row>
    <row r="160" spans="1:11" x14ac:dyDescent="0.25">
      <c r="A160" s="147" t="s">
        <v>66</v>
      </c>
      <c r="B160" s="148"/>
      <c r="C160" s="148"/>
      <c r="D160" s="148"/>
      <c r="E160" s="148"/>
      <c r="F160" s="148"/>
      <c r="G160" s="23"/>
      <c r="H160" s="21"/>
      <c r="I160" s="21"/>
      <c r="J160" s="21"/>
      <c r="K160" s="21"/>
    </row>
    <row r="161" spans="1:11" x14ac:dyDescent="0.25">
      <c r="A161" s="147" t="s">
        <v>65</v>
      </c>
      <c r="B161" s="148"/>
      <c r="C161" s="148"/>
      <c r="D161" s="148"/>
      <c r="E161" s="148"/>
      <c r="F161" s="148"/>
      <c r="G161" s="23"/>
      <c r="H161" s="21"/>
      <c r="I161" s="21"/>
      <c r="J161" s="21"/>
      <c r="K161" s="21"/>
    </row>
    <row r="162" spans="1:11" x14ac:dyDescent="0.25">
      <c r="A162" s="147" t="s">
        <v>72</v>
      </c>
      <c r="B162" s="148"/>
      <c r="C162" s="148"/>
      <c r="D162" s="148"/>
      <c r="E162" s="148"/>
      <c r="F162" s="148"/>
      <c r="G162" s="23"/>
      <c r="H162" s="21"/>
      <c r="I162" s="21"/>
      <c r="J162" s="21"/>
      <c r="K162" s="21"/>
    </row>
    <row r="163" spans="1:11" x14ac:dyDescent="0.25">
      <c r="A163" s="147" t="s">
        <v>603</v>
      </c>
      <c r="B163" s="148"/>
      <c r="C163" s="148"/>
      <c r="D163" s="148"/>
      <c r="E163" s="148"/>
      <c r="F163" s="148"/>
      <c r="G163" s="23">
        <v>4376</v>
      </c>
      <c r="H163" s="21">
        <v>3640</v>
      </c>
      <c r="I163" s="21">
        <v>51</v>
      </c>
      <c r="J163" s="21"/>
      <c r="K163" s="21">
        <v>248.29</v>
      </c>
    </row>
    <row r="164" spans="1:11" x14ac:dyDescent="0.25">
      <c r="A164" s="147" t="s">
        <v>602</v>
      </c>
      <c r="B164" s="148"/>
      <c r="C164" s="148"/>
      <c r="D164" s="148"/>
      <c r="E164" s="148"/>
      <c r="F164" s="148"/>
      <c r="G164" s="23">
        <v>2912</v>
      </c>
      <c r="H164" s="21"/>
      <c r="I164" s="21"/>
      <c r="J164" s="21"/>
      <c r="K164" s="21"/>
    </row>
    <row r="165" spans="1:11" x14ac:dyDescent="0.25">
      <c r="A165" s="147" t="s">
        <v>601</v>
      </c>
      <c r="B165" s="148"/>
      <c r="C165" s="148"/>
      <c r="D165" s="148"/>
      <c r="E165" s="148"/>
      <c r="F165" s="148"/>
      <c r="G165" s="23">
        <v>2184</v>
      </c>
      <c r="H165" s="21"/>
      <c r="I165" s="21"/>
      <c r="J165" s="21"/>
      <c r="K165" s="21"/>
    </row>
    <row r="166" spans="1:11" x14ac:dyDescent="0.25">
      <c r="A166" s="147" t="s">
        <v>63</v>
      </c>
      <c r="B166" s="148"/>
      <c r="C166" s="148"/>
      <c r="D166" s="148"/>
      <c r="E166" s="148"/>
      <c r="F166" s="148"/>
      <c r="G166" s="23">
        <v>9472</v>
      </c>
      <c r="H166" s="21"/>
      <c r="I166" s="21"/>
      <c r="J166" s="21"/>
      <c r="K166" s="21">
        <v>248.29</v>
      </c>
    </row>
    <row r="167" spans="1:11" x14ac:dyDescent="0.25">
      <c r="A167" s="147" t="s">
        <v>71</v>
      </c>
      <c r="B167" s="148"/>
      <c r="C167" s="148"/>
      <c r="D167" s="148"/>
      <c r="E167" s="148"/>
      <c r="F167" s="148"/>
      <c r="G167" s="23"/>
      <c r="H167" s="21"/>
      <c r="I167" s="21"/>
      <c r="J167" s="21"/>
      <c r="K167" s="21"/>
    </row>
    <row r="168" spans="1:11" x14ac:dyDescent="0.25">
      <c r="A168" s="147" t="s">
        <v>600</v>
      </c>
      <c r="B168" s="148"/>
      <c r="C168" s="148"/>
      <c r="D168" s="148"/>
      <c r="E168" s="148"/>
      <c r="F168" s="148"/>
      <c r="G168" s="23">
        <v>786</v>
      </c>
      <c r="H168" s="21">
        <v>700</v>
      </c>
      <c r="I168" s="21"/>
      <c r="J168" s="21"/>
      <c r="K168" s="21">
        <v>52</v>
      </c>
    </row>
    <row r="169" spans="1:11" x14ac:dyDescent="0.25">
      <c r="A169" s="147" t="s">
        <v>599</v>
      </c>
      <c r="B169" s="148"/>
      <c r="C169" s="148"/>
      <c r="D169" s="148"/>
      <c r="E169" s="148"/>
      <c r="F169" s="148"/>
      <c r="G169" s="23">
        <v>644</v>
      </c>
      <c r="H169" s="21"/>
      <c r="I169" s="21"/>
      <c r="J169" s="21"/>
      <c r="K169" s="21"/>
    </row>
    <row r="170" spans="1:11" x14ac:dyDescent="0.25">
      <c r="A170" s="147" t="s">
        <v>598</v>
      </c>
      <c r="B170" s="148"/>
      <c r="C170" s="148"/>
      <c r="D170" s="148"/>
      <c r="E170" s="148"/>
      <c r="F170" s="148"/>
      <c r="G170" s="23">
        <v>455</v>
      </c>
      <c r="H170" s="21"/>
      <c r="I170" s="21"/>
      <c r="J170" s="21"/>
      <c r="K170" s="21"/>
    </row>
    <row r="171" spans="1:11" x14ac:dyDescent="0.25">
      <c r="A171" s="147" t="s">
        <v>63</v>
      </c>
      <c r="B171" s="148"/>
      <c r="C171" s="148"/>
      <c r="D171" s="148"/>
      <c r="E171" s="148"/>
      <c r="F171" s="148"/>
      <c r="G171" s="23">
        <v>1885</v>
      </c>
      <c r="H171" s="21"/>
      <c r="I171" s="21"/>
      <c r="J171" s="21"/>
      <c r="K171" s="21">
        <v>52</v>
      </c>
    </row>
    <row r="172" spans="1:11" x14ac:dyDescent="0.25">
      <c r="A172" s="147" t="s">
        <v>64</v>
      </c>
      <c r="B172" s="148"/>
      <c r="C172" s="148"/>
      <c r="D172" s="148"/>
      <c r="E172" s="148"/>
      <c r="F172" s="148"/>
      <c r="G172" s="23"/>
      <c r="H172" s="21"/>
      <c r="I172" s="21"/>
      <c r="J172" s="21"/>
      <c r="K172" s="21"/>
    </row>
    <row r="173" spans="1:11" ht="20.399999999999999" x14ac:dyDescent="0.25">
      <c r="A173" s="147" t="s">
        <v>597</v>
      </c>
      <c r="B173" s="148"/>
      <c r="C173" s="148"/>
      <c r="D173" s="148"/>
      <c r="E173" s="148"/>
      <c r="F173" s="148"/>
      <c r="G173" s="23">
        <v>45486</v>
      </c>
      <c r="H173" s="21">
        <v>10259</v>
      </c>
      <c r="I173" s="21" t="s">
        <v>596</v>
      </c>
      <c r="J173" s="21"/>
      <c r="K173" s="21">
        <v>736.55</v>
      </c>
    </row>
    <row r="174" spans="1:11" x14ac:dyDescent="0.25">
      <c r="A174" s="147" t="s">
        <v>595</v>
      </c>
      <c r="B174" s="148"/>
      <c r="C174" s="148"/>
      <c r="D174" s="148"/>
      <c r="E174" s="148"/>
      <c r="F174" s="148"/>
      <c r="G174" s="23">
        <v>13658</v>
      </c>
      <c r="H174" s="21"/>
      <c r="I174" s="21"/>
      <c r="J174" s="21"/>
      <c r="K174" s="21"/>
    </row>
    <row r="175" spans="1:11" x14ac:dyDescent="0.25">
      <c r="A175" s="147" t="s">
        <v>594</v>
      </c>
      <c r="B175" s="148"/>
      <c r="C175" s="148"/>
      <c r="D175" s="148"/>
      <c r="E175" s="148"/>
      <c r="F175" s="148"/>
      <c r="G175" s="23">
        <v>9345</v>
      </c>
      <c r="H175" s="21"/>
      <c r="I175" s="21"/>
      <c r="J175" s="21"/>
      <c r="K175" s="21"/>
    </row>
    <row r="176" spans="1:11" x14ac:dyDescent="0.25">
      <c r="A176" s="147" t="s">
        <v>63</v>
      </c>
      <c r="B176" s="148"/>
      <c r="C176" s="148"/>
      <c r="D176" s="148"/>
      <c r="E176" s="148"/>
      <c r="F176" s="148"/>
      <c r="G176" s="23">
        <v>68489</v>
      </c>
      <c r="H176" s="21"/>
      <c r="I176" s="21"/>
      <c r="J176" s="21"/>
      <c r="K176" s="21">
        <v>736.55</v>
      </c>
    </row>
    <row r="177" spans="1:11" x14ac:dyDescent="0.25">
      <c r="A177" s="147" t="s">
        <v>60</v>
      </c>
      <c r="B177" s="148"/>
      <c r="C177" s="148"/>
      <c r="D177" s="148"/>
      <c r="E177" s="148"/>
      <c r="F177" s="148"/>
      <c r="G177" s="23">
        <v>79846</v>
      </c>
      <c r="H177" s="21"/>
      <c r="I177" s="21"/>
      <c r="J177" s="21"/>
      <c r="K177" s="21">
        <v>1036.8399999999999</v>
      </c>
    </row>
    <row r="178" spans="1:11" x14ac:dyDescent="0.25">
      <c r="A178" s="147" t="s">
        <v>62</v>
      </c>
      <c r="B178" s="148"/>
      <c r="C178" s="148"/>
      <c r="D178" s="148"/>
      <c r="E178" s="148"/>
      <c r="F178" s="148"/>
      <c r="G178" s="23"/>
      <c r="H178" s="21"/>
      <c r="I178" s="21"/>
      <c r="J178" s="21"/>
      <c r="K178" s="21"/>
    </row>
    <row r="179" spans="1:11" x14ac:dyDescent="0.25">
      <c r="A179" s="147" t="s">
        <v>61</v>
      </c>
      <c r="B179" s="148"/>
      <c r="C179" s="148"/>
      <c r="D179" s="148"/>
      <c r="E179" s="148"/>
      <c r="F179" s="148"/>
      <c r="G179" s="23"/>
      <c r="H179" s="21"/>
      <c r="I179" s="21"/>
      <c r="J179" s="21"/>
      <c r="K179" s="21"/>
    </row>
    <row r="180" spans="1:11" x14ac:dyDescent="0.25">
      <c r="A180" s="147" t="s">
        <v>593</v>
      </c>
      <c r="B180" s="148"/>
      <c r="C180" s="148"/>
      <c r="D180" s="148"/>
      <c r="E180" s="148"/>
      <c r="F180" s="148"/>
      <c r="G180" s="23">
        <v>28969</v>
      </c>
      <c r="H180" s="21"/>
      <c r="I180" s="21"/>
      <c r="J180" s="21"/>
      <c r="K180" s="21"/>
    </row>
    <row r="181" spans="1:11" x14ac:dyDescent="0.25">
      <c r="A181" s="147" t="s">
        <v>60</v>
      </c>
      <c r="B181" s="148"/>
      <c r="C181" s="148"/>
      <c r="D181" s="148"/>
      <c r="E181" s="148"/>
      <c r="F181" s="148"/>
      <c r="G181" s="23">
        <v>28969</v>
      </c>
      <c r="H181" s="21"/>
      <c r="I181" s="21"/>
      <c r="J181" s="21"/>
      <c r="K181" s="21"/>
    </row>
    <row r="182" spans="1:11" x14ac:dyDescent="0.25">
      <c r="A182" s="147" t="s">
        <v>56</v>
      </c>
      <c r="B182" s="148"/>
      <c r="C182" s="148"/>
      <c r="D182" s="148"/>
      <c r="E182" s="148"/>
      <c r="F182" s="148"/>
      <c r="G182" s="23">
        <v>108815</v>
      </c>
      <c r="H182" s="21"/>
      <c r="I182" s="21"/>
      <c r="J182" s="21"/>
      <c r="K182" s="21">
        <v>1036.8399999999999</v>
      </c>
    </row>
    <row r="183" spans="1:11" x14ac:dyDescent="0.25">
      <c r="A183" s="149" t="s">
        <v>59</v>
      </c>
      <c r="B183" s="148"/>
      <c r="C183" s="148"/>
      <c r="D183" s="148"/>
      <c r="E183" s="148"/>
      <c r="F183" s="148"/>
      <c r="G183" s="22">
        <v>108815</v>
      </c>
      <c r="H183" s="21"/>
      <c r="I183" s="21"/>
      <c r="J183" s="21"/>
      <c r="K183" s="20">
        <v>1036.8399999999999</v>
      </c>
    </row>
    <row r="184" spans="1:11" x14ac:dyDescent="0.25">
      <c r="A184" s="147" t="s">
        <v>121</v>
      </c>
      <c r="B184" s="148"/>
      <c r="C184" s="148"/>
      <c r="D184" s="148"/>
      <c r="E184" s="148"/>
      <c r="F184" s="148"/>
      <c r="G184" s="23"/>
      <c r="H184" s="21"/>
      <c r="I184" s="21"/>
      <c r="J184" s="21"/>
      <c r="K184" s="21"/>
    </row>
    <row r="185" spans="1:11" x14ac:dyDescent="0.25">
      <c r="A185" s="147" t="s">
        <v>57</v>
      </c>
      <c r="B185" s="148"/>
      <c r="C185" s="148"/>
      <c r="D185" s="148"/>
      <c r="E185" s="148"/>
      <c r="F185" s="148"/>
      <c r="G185" s="23"/>
      <c r="H185" s="21"/>
      <c r="I185" s="21"/>
      <c r="J185" s="21"/>
      <c r="K185" s="21"/>
    </row>
    <row r="186" spans="1:11" x14ac:dyDescent="0.25">
      <c r="A186" s="147" t="s">
        <v>592</v>
      </c>
      <c r="B186" s="148"/>
      <c r="C186" s="148"/>
      <c r="D186" s="148"/>
      <c r="E186" s="148"/>
      <c r="F186" s="148"/>
      <c r="G186" s="23">
        <v>47106</v>
      </c>
      <c r="H186" s="21"/>
      <c r="I186" s="21"/>
      <c r="J186" s="21"/>
      <c r="K186" s="21"/>
    </row>
    <row r="187" spans="1:11" x14ac:dyDescent="0.25">
      <c r="A187" s="147" t="s">
        <v>56</v>
      </c>
      <c r="B187" s="148"/>
      <c r="C187" s="148"/>
      <c r="D187" s="148"/>
      <c r="E187" s="148"/>
      <c r="F187" s="148"/>
      <c r="G187" s="23">
        <v>47106</v>
      </c>
      <c r="H187" s="21"/>
      <c r="I187" s="21"/>
      <c r="J187" s="21"/>
      <c r="K187" s="21"/>
    </row>
    <row r="188" spans="1:11" x14ac:dyDescent="0.25">
      <c r="A188" s="149" t="s">
        <v>119</v>
      </c>
      <c r="B188" s="148"/>
      <c r="C188" s="148"/>
      <c r="D188" s="148"/>
      <c r="E188" s="148"/>
      <c r="F188" s="148"/>
      <c r="G188" s="22">
        <v>47106</v>
      </c>
      <c r="H188" s="21"/>
      <c r="I188" s="21"/>
      <c r="J188" s="21"/>
      <c r="K188" s="21"/>
    </row>
    <row r="189" spans="1:11" ht="26.1" customHeight="1" x14ac:dyDescent="0.25">
      <c r="A189" s="147" t="s">
        <v>591</v>
      </c>
      <c r="B189" s="148"/>
      <c r="C189" s="148"/>
      <c r="D189" s="148"/>
      <c r="E189" s="148"/>
      <c r="F189" s="148"/>
      <c r="G189" s="23"/>
      <c r="H189" s="21"/>
      <c r="I189" s="21"/>
      <c r="J189" s="21"/>
      <c r="K189" s="21"/>
    </row>
    <row r="190" spans="1:11" x14ac:dyDescent="0.25">
      <c r="A190" s="147" t="s">
        <v>258</v>
      </c>
      <c r="B190" s="148"/>
      <c r="C190" s="148"/>
      <c r="D190" s="148"/>
      <c r="E190" s="148"/>
      <c r="F190" s="148"/>
      <c r="G190" s="23"/>
      <c r="H190" s="21"/>
      <c r="I190" s="21"/>
      <c r="J190" s="21"/>
      <c r="K190" s="21"/>
    </row>
    <row r="191" spans="1:11" ht="20.399999999999999" x14ac:dyDescent="0.25">
      <c r="A191" s="147" t="s">
        <v>590</v>
      </c>
      <c r="B191" s="148"/>
      <c r="C191" s="148"/>
      <c r="D191" s="148"/>
      <c r="E191" s="148"/>
      <c r="F191" s="148"/>
      <c r="G191" s="23">
        <v>1522</v>
      </c>
      <c r="H191" s="21">
        <v>962</v>
      </c>
      <c r="I191" s="21" t="s">
        <v>589</v>
      </c>
      <c r="J191" s="21"/>
      <c r="K191" s="21">
        <v>66.89</v>
      </c>
    </row>
    <row r="192" spans="1:11" x14ac:dyDescent="0.25">
      <c r="A192" s="147" t="s">
        <v>588</v>
      </c>
      <c r="B192" s="148"/>
      <c r="C192" s="148"/>
      <c r="D192" s="148"/>
      <c r="E192" s="148"/>
      <c r="F192" s="148"/>
      <c r="G192" s="23">
        <v>799</v>
      </c>
      <c r="H192" s="21"/>
      <c r="I192" s="21"/>
      <c r="J192" s="21"/>
      <c r="K192" s="21"/>
    </row>
    <row r="193" spans="1:11" x14ac:dyDescent="0.25">
      <c r="A193" s="147" t="s">
        <v>587</v>
      </c>
      <c r="B193" s="148"/>
      <c r="C193" s="148"/>
      <c r="D193" s="148"/>
      <c r="E193" s="148"/>
      <c r="F193" s="148"/>
      <c r="G193" s="23">
        <v>599</v>
      </c>
      <c r="H193" s="21"/>
      <c r="I193" s="21"/>
      <c r="J193" s="21"/>
      <c r="K193" s="21"/>
    </row>
    <row r="194" spans="1:11" x14ac:dyDescent="0.25">
      <c r="A194" s="147" t="s">
        <v>58</v>
      </c>
      <c r="B194" s="148"/>
      <c r="C194" s="148"/>
      <c r="D194" s="148"/>
      <c r="E194" s="148"/>
      <c r="F194" s="148"/>
      <c r="G194" s="23">
        <v>2920</v>
      </c>
      <c r="H194" s="21"/>
      <c r="I194" s="21"/>
      <c r="J194" s="21"/>
      <c r="K194" s="21">
        <v>66.89</v>
      </c>
    </row>
    <row r="195" spans="1:11" x14ac:dyDescent="0.25">
      <c r="A195" s="147" t="s">
        <v>250</v>
      </c>
      <c r="B195" s="148"/>
      <c r="C195" s="148"/>
      <c r="D195" s="148"/>
      <c r="E195" s="148"/>
      <c r="F195" s="148"/>
      <c r="G195" s="23"/>
      <c r="H195" s="21"/>
      <c r="I195" s="21"/>
      <c r="J195" s="21"/>
      <c r="K195" s="21"/>
    </row>
    <row r="196" spans="1:11" x14ac:dyDescent="0.25">
      <c r="A196" s="147" t="s">
        <v>586</v>
      </c>
      <c r="B196" s="148"/>
      <c r="C196" s="148"/>
      <c r="D196" s="148"/>
      <c r="E196" s="148"/>
      <c r="F196" s="148"/>
      <c r="G196" s="23">
        <v>26</v>
      </c>
      <c r="H196" s="21">
        <v>18</v>
      </c>
      <c r="I196" s="21">
        <v>8</v>
      </c>
      <c r="J196" s="21"/>
      <c r="K196" s="21">
        <v>1.28</v>
      </c>
    </row>
    <row r="197" spans="1:11" x14ac:dyDescent="0.25">
      <c r="A197" s="147" t="s">
        <v>585</v>
      </c>
      <c r="B197" s="148"/>
      <c r="C197" s="148"/>
      <c r="D197" s="148"/>
      <c r="E197" s="148"/>
      <c r="F197" s="148"/>
      <c r="G197" s="23">
        <v>17</v>
      </c>
      <c r="H197" s="21"/>
      <c r="I197" s="21"/>
      <c r="J197" s="21"/>
      <c r="K197" s="21"/>
    </row>
    <row r="198" spans="1:11" x14ac:dyDescent="0.25">
      <c r="A198" s="147" t="s">
        <v>584</v>
      </c>
      <c r="B198" s="148"/>
      <c r="C198" s="148"/>
      <c r="D198" s="148"/>
      <c r="E198" s="148"/>
      <c r="F198" s="148"/>
      <c r="G198" s="23">
        <v>12</v>
      </c>
      <c r="H198" s="21"/>
      <c r="I198" s="21"/>
      <c r="J198" s="21"/>
      <c r="K198" s="21"/>
    </row>
    <row r="199" spans="1:11" x14ac:dyDescent="0.25">
      <c r="A199" s="147" t="s">
        <v>58</v>
      </c>
      <c r="B199" s="148"/>
      <c r="C199" s="148"/>
      <c r="D199" s="148"/>
      <c r="E199" s="148"/>
      <c r="F199" s="148"/>
      <c r="G199" s="23">
        <v>55</v>
      </c>
      <c r="H199" s="21"/>
      <c r="I199" s="21"/>
      <c r="J199" s="21"/>
      <c r="K199" s="21">
        <v>1.28</v>
      </c>
    </row>
    <row r="200" spans="1:11" x14ac:dyDescent="0.25">
      <c r="A200" s="147" t="s">
        <v>56</v>
      </c>
      <c r="B200" s="148"/>
      <c r="C200" s="148"/>
      <c r="D200" s="148"/>
      <c r="E200" s="148"/>
      <c r="F200" s="148"/>
      <c r="G200" s="23">
        <v>2975</v>
      </c>
      <c r="H200" s="21"/>
      <c r="I200" s="21"/>
      <c r="J200" s="21"/>
      <c r="K200" s="21">
        <v>68.17</v>
      </c>
    </row>
    <row r="201" spans="1:11" ht="26.1" customHeight="1" x14ac:dyDescent="0.25">
      <c r="A201" s="149" t="s">
        <v>583</v>
      </c>
      <c r="B201" s="148"/>
      <c r="C201" s="148"/>
      <c r="D201" s="148"/>
      <c r="E201" s="148"/>
      <c r="F201" s="148"/>
      <c r="G201" s="22">
        <v>2975</v>
      </c>
      <c r="H201" s="21"/>
      <c r="I201" s="21"/>
      <c r="J201" s="21"/>
      <c r="K201" s="20">
        <v>68.17</v>
      </c>
    </row>
    <row r="202" spans="1:11" x14ac:dyDescent="0.25">
      <c r="A202" s="147" t="s">
        <v>12</v>
      </c>
      <c r="B202" s="148"/>
      <c r="C202" s="148"/>
      <c r="D202" s="148"/>
      <c r="E202" s="148"/>
      <c r="F202" s="148"/>
      <c r="G202" s="23">
        <v>158896</v>
      </c>
      <c r="H202" s="21"/>
      <c r="I202" s="21"/>
      <c r="J202" s="21"/>
      <c r="K202" s="21">
        <v>1105.01</v>
      </c>
    </row>
    <row r="203" spans="1:11" x14ac:dyDescent="0.25">
      <c r="A203" s="147" t="s">
        <v>13</v>
      </c>
      <c r="B203" s="148"/>
      <c r="C203" s="148"/>
      <c r="D203" s="148"/>
      <c r="E203" s="148"/>
      <c r="F203" s="148"/>
      <c r="G203" s="23"/>
      <c r="H203" s="21"/>
      <c r="I203" s="21"/>
      <c r="J203" s="21"/>
      <c r="K203" s="21"/>
    </row>
    <row r="204" spans="1:11" x14ac:dyDescent="0.25">
      <c r="A204" s="147" t="s">
        <v>14</v>
      </c>
      <c r="B204" s="148"/>
      <c r="C204" s="148"/>
      <c r="D204" s="148"/>
      <c r="E204" s="148"/>
      <c r="F204" s="148"/>
      <c r="G204" s="23">
        <v>60425</v>
      </c>
      <c r="H204" s="21"/>
      <c r="I204" s="21"/>
      <c r="J204" s="21"/>
      <c r="K204" s="21"/>
    </row>
    <row r="205" spans="1:11" x14ac:dyDescent="0.25">
      <c r="A205" s="147" t="s">
        <v>15</v>
      </c>
      <c r="B205" s="148"/>
      <c r="C205" s="148"/>
      <c r="D205" s="148"/>
      <c r="E205" s="148"/>
      <c r="F205" s="148"/>
      <c r="G205" s="23">
        <v>23298</v>
      </c>
      <c r="H205" s="21"/>
      <c r="I205" s="21"/>
      <c r="J205" s="21"/>
      <c r="K205" s="21"/>
    </row>
    <row r="206" spans="1:11" x14ac:dyDescent="0.25">
      <c r="A206" s="147" t="s">
        <v>16</v>
      </c>
      <c r="B206" s="148"/>
      <c r="C206" s="148"/>
      <c r="D206" s="148"/>
      <c r="E206" s="148"/>
      <c r="F206" s="148"/>
      <c r="G206" s="23">
        <v>19734</v>
      </c>
      <c r="H206" s="21"/>
      <c r="I206" s="21"/>
      <c r="J206" s="21"/>
      <c r="K206" s="21"/>
    </row>
    <row r="207" spans="1:11" x14ac:dyDescent="0.25">
      <c r="A207" s="147" t="s">
        <v>0</v>
      </c>
      <c r="B207" s="148"/>
      <c r="C207" s="148"/>
      <c r="D207" s="148"/>
      <c r="E207" s="148"/>
      <c r="F207" s="148"/>
      <c r="G207" s="23">
        <v>28969</v>
      </c>
      <c r="H207" s="21"/>
      <c r="I207" s="21"/>
      <c r="J207" s="21"/>
      <c r="K207" s="21"/>
    </row>
    <row r="208" spans="1:11" x14ac:dyDescent="0.25">
      <c r="A208" s="147" t="s">
        <v>17</v>
      </c>
      <c r="B208" s="148"/>
      <c r="C208" s="148"/>
      <c r="D208" s="148"/>
      <c r="E208" s="148"/>
      <c r="F208" s="148"/>
      <c r="G208" s="23">
        <v>18030</v>
      </c>
      <c r="H208" s="21"/>
      <c r="I208" s="21"/>
      <c r="J208" s="21"/>
      <c r="K208" s="21"/>
    </row>
    <row r="209" spans="1:11" x14ac:dyDescent="0.25">
      <c r="A209" s="147" t="s">
        <v>18</v>
      </c>
      <c r="B209" s="148"/>
      <c r="C209" s="148"/>
      <c r="D209" s="148"/>
      <c r="E209" s="148"/>
      <c r="F209" s="148"/>
      <c r="G209" s="23">
        <v>12595</v>
      </c>
      <c r="H209" s="21"/>
      <c r="I209" s="21"/>
      <c r="J209" s="21"/>
      <c r="K209" s="21"/>
    </row>
    <row r="210" spans="1:11" x14ac:dyDescent="0.25">
      <c r="A210" s="149" t="s">
        <v>19</v>
      </c>
      <c r="B210" s="148"/>
      <c r="C210" s="148"/>
      <c r="D210" s="148"/>
      <c r="E210" s="148"/>
      <c r="F210" s="148"/>
      <c r="G210" s="22">
        <v>158896</v>
      </c>
      <c r="H210" s="21"/>
      <c r="I210" s="21"/>
      <c r="J210" s="21"/>
      <c r="K210" s="20">
        <v>1105.01</v>
      </c>
    </row>
    <row r="211" spans="1:11" x14ac:dyDescent="0.25">
      <c r="A211" s="99"/>
      <c r="B211" s="19"/>
      <c r="F211" s="16"/>
      <c r="G211" s="18"/>
      <c r="H211" s="16"/>
      <c r="I211" s="16"/>
      <c r="J211" s="16"/>
      <c r="K211" s="16"/>
    </row>
    <row r="212" spans="1:11" x14ac:dyDescent="0.25">
      <c r="A212" s="99"/>
      <c r="B212" s="19"/>
      <c r="F212" s="16"/>
      <c r="G212" s="18"/>
      <c r="H212" s="16"/>
      <c r="I212" s="16"/>
      <c r="J212" s="16"/>
      <c r="K212" s="16"/>
    </row>
  </sheetData>
  <mergeCells count="126">
    <mergeCell ref="A183:F183"/>
    <mergeCell ref="A172:F172"/>
    <mergeCell ref="A173:F173"/>
    <mergeCell ref="A174:F174"/>
    <mergeCell ref="A175:F175"/>
    <mergeCell ref="A176:F176"/>
    <mergeCell ref="D18:E18"/>
    <mergeCell ref="A208:F208"/>
    <mergeCell ref="A209:F209"/>
    <mergeCell ref="D20:E20"/>
    <mergeCell ref="D21:E21"/>
    <mergeCell ref="A150:F150"/>
    <mergeCell ref="A151:F151"/>
    <mergeCell ref="A152:F152"/>
    <mergeCell ref="A153:F153"/>
    <mergeCell ref="A154:F154"/>
    <mergeCell ref="A155:F155"/>
    <mergeCell ref="A156:F156"/>
    <mergeCell ref="A157:F157"/>
    <mergeCell ref="A158:F158"/>
    <mergeCell ref="A159:F159"/>
    <mergeCell ref="A136:F136"/>
    <mergeCell ref="A137:F137"/>
    <mergeCell ref="A138:F138"/>
    <mergeCell ref="A210:F210"/>
    <mergeCell ref="A186:F186"/>
    <mergeCell ref="A187:F187"/>
    <mergeCell ref="A188:F188"/>
    <mergeCell ref="A189:F189"/>
    <mergeCell ref="A178:F178"/>
    <mergeCell ref="A179:F179"/>
    <mergeCell ref="A184:F184"/>
    <mergeCell ref="A185:F185"/>
    <mergeCell ref="A180:F180"/>
    <mergeCell ref="A181:F181"/>
    <mergeCell ref="A182:F182"/>
    <mergeCell ref="A190:F190"/>
    <mergeCell ref="A191:F191"/>
    <mergeCell ref="A192:F192"/>
    <mergeCell ref="A193:F193"/>
    <mergeCell ref="A194:F194"/>
    <mergeCell ref="A195:F195"/>
    <mergeCell ref="A196:F196"/>
    <mergeCell ref="A197:F197"/>
    <mergeCell ref="A198:F198"/>
    <mergeCell ref="A199:F199"/>
    <mergeCell ref="A200:F200"/>
    <mergeCell ref="A201:F201"/>
    <mergeCell ref="D16:E16"/>
    <mergeCell ref="D19:E19"/>
    <mergeCell ref="D17:E17"/>
    <mergeCell ref="A202:F202"/>
    <mergeCell ref="A203:F203"/>
    <mergeCell ref="A204:F204"/>
    <mergeCell ref="A205:F205"/>
    <mergeCell ref="A206:F206"/>
    <mergeCell ref="A207:F207"/>
    <mergeCell ref="A160:F160"/>
    <mergeCell ref="A161:F161"/>
    <mergeCell ref="A162:F162"/>
    <mergeCell ref="A163:F163"/>
    <mergeCell ref="A164:F164"/>
    <mergeCell ref="A165:F165"/>
    <mergeCell ref="A177:F177"/>
    <mergeCell ref="A166:F166"/>
    <mergeCell ref="A167:F167"/>
    <mergeCell ref="A168:F168"/>
    <mergeCell ref="A169:F169"/>
    <mergeCell ref="A170:F170"/>
    <mergeCell ref="A171:F171"/>
    <mergeCell ref="A148:K148"/>
    <mergeCell ref="A149:F149"/>
    <mergeCell ref="A139:F139"/>
    <mergeCell ref="A140:F140"/>
    <mergeCell ref="A141:F141"/>
    <mergeCell ref="A142:F142"/>
    <mergeCell ref="A143:F143"/>
    <mergeCell ref="A144:F144"/>
    <mergeCell ref="A145:F145"/>
    <mergeCell ref="A146:F146"/>
    <mergeCell ref="A147:F147"/>
    <mergeCell ref="A126:F126"/>
    <mergeCell ref="A127:K127"/>
    <mergeCell ref="A135:F135"/>
    <mergeCell ref="A82:F82"/>
    <mergeCell ref="A83:F83"/>
    <mergeCell ref="A84:F84"/>
    <mergeCell ref="A85:F85"/>
    <mergeCell ref="A86:F86"/>
    <mergeCell ref="A87:F87"/>
    <mergeCell ref="A88:F88"/>
    <mergeCell ref="A89:F89"/>
    <mergeCell ref="A90:F90"/>
    <mergeCell ref="A91:F91"/>
    <mergeCell ref="A92:F92"/>
    <mergeCell ref="A93:F93"/>
    <mergeCell ref="A94:K94"/>
    <mergeCell ref="A95:K95"/>
    <mergeCell ref="A113:K113"/>
    <mergeCell ref="A120:F120"/>
    <mergeCell ref="A121:F121"/>
    <mergeCell ref="A122:F122"/>
    <mergeCell ref="A123:F123"/>
    <mergeCell ref="A124:F124"/>
    <mergeCell ref="A125:F125"/>
    <mergeCell ref="A79:F79"/>
    <mergeCell ref="A80:F80"/>
    <mergeCell ref="A81:F81"/>
    <mergeCell ref="J25:K26"/>
    <mergeCell ref="H26:H27"/>
    <mergeCell ref="G26:G27"/>
    <mergeCell ref="A25:A27"/>
    <mergeCell ref="C25:C27"/>
    <mergeCell ref="B25:B27"/>
    <mergeCell ref="D25:D27"/>
    <mergeCell ref="E25:F25"/>
    <mergeCell ref="G25:I25"/>
    <mergeCell ref="A29:K29"/>
    <mergeCell ref="A30:K30"/>
    <mergeCell ref="A31:K31"/>
    <mergeCell ref="A32:K32"/>
    <mergeCell ref="A33:K33"/>
    <mergeCell ref="A34:K34"/>
    <mergeCell ref="A35:K35"/>
    <mergeCell ref="A36:K36"/>
    <mergeCell ref="A71:K71"/>
  </mergeCells>
  <pageMargins left="0.23622047244094491" right="0.19685039370078741" top="0.51181102362204722" bottom="0.62992125984251968" header="0.31496062992125984" footer="0.23622047244094491"/>
  <pageSetup paperSize="9" scale="97" fitToHeight="10000" orientation="landscape" r:id="rId1"/>
  <headerFooter alignWithMargins="0">
    <oddFooter>&amp;L0503.014.0000 - СМ.ЛС
313-2331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P161"/>
  <sheetViews>
    <sheetView showGridLines="0" zoomScaleSheetLayoutView="75" workbookViewId="0">
      <selection activeCell="D9" sqref="D9"/>
    </sheetView>
  </sheetViews>
  <sheetFormatPr defaultColWidth="9.109375" defaultRowHeight="13.2" outlineLevelRow="2" x14ac:dyDescent="0.25"/>
  <cols>
    <col min="1" max="1" width="4.6640625" style="9" customWidth="1"/>
    <col min="2" max="2" width="20.33203125" style="17" customWidth="1"/>
    <col min="3" max="3" width="37.109375" style="7" customWidth="1"/>
    <col min="4" max="4" width="17.109375" style="99" customWidth="1"/>
    <col min="5" max="5" width="11.6640625" style="16" customWidth="1"/>
    <col min="6" max="6" width="10.5546875" style="3" customWidth="1"/>
    <col min="7" max="7" width="10.5546875" style="14" customWidth="1"/>
    <col min="8" max="8" width="11" style="3" customWidth="1"/>
    <col min="9" max="9" width="10.6640625" style="3" customWidth="1"/>
    <col min="10" max="10" width="8.33203125" style="3" customWidth="1"/>
    <col min="11" max="11" width="8.109375" style="3" customWidth="1"/>
    <col min="12" max="14" width="7.109375" style="3" customWidth="1"/>
    <col min="15" max="16" width="6.33203125" style="3" customWidth="1"/>
    <col min="17" max="16384" width="9.109375" style="4"/>
  </cols>
  <sheetData>
    <row r="1" spans="1:16" outlineLevel="2" x14ac:dyDescent="0.25">
      <c r="A1" s="2" t="s">
        <v>6</v>
      </c>
      <c r="B1" s="1"/>
      <c r="I1" s="2" t="s">
        <v>7</v>
      </c>
    </row>
    <row r="2" spans="1:16" outlineLevel="1" x14ac:dyDescent="0.25">
      <c r="A2" s="5"/>
      <c r="B2" s="1"/>
      <c r="I2" s="5"/>
    </row>
    <row r="3" spans="1:16" outlineLevel="1" x14ac:dyDescent="0.25">
      <c r="A3" s="5"/>
      <c r="B3" s="1"/>
      <c r="I3" s="5"/>
    </row>
    <row r="4" spans="1:16" outlineLevel="1" x14ac:dyDescent="0.25">
      <c r="A4" s="5" t="s">
        <v>54</v>
      </c>
      <c r="B4" s="1"/>
      <c r="I4" s="5" t="s">
        <v>53</v>
      </c>
    </row>
    <row r="5" spans="1:16" outlineLevel="1" x14ac:dyDescent="0.25">
      <c r="A5" s="60" t="s">
        <v>110</v>
      </c>
      <c r="B5" s="1"/>
      <c r="I5" s="60" t="s">
        <v>109</v>
      </c>
    </row>
    <row r="6" spans="1:16" ht="13.8" x14ac:dyDescent="0.25">
      <c r="A6" s="99"/>
      <c r="B6" s="1"/>
      <c r="C6" s="3"/>
      <c r="D6" s="36" t="s">
        <v>218</v>
      </c>
      <c r="E6" s="3"/>
      <c r="F6" s="58"/>
      <c r="G6" s="59"/>
      <c r="H6" s="58"/>
      <c r="N6" s="4"/>
      <c r="O6" s="4"/>
      <c r="P6" s="4"/>
    </row>
    <row r="7" spans="1:16" x14ac:dyDescent="0.25">
      <c r="A7" s="99"/>
      <c r="B7" s="57"/>
      <c r="C7" s="42"/>
      <c r="D7" s="12" t="s">
        <v>2</v>
      </c>
      <c r="E7" s="56"/>
      <c r="F7" s="55"/>
      <c r="G7" s="54"/>
      <c r="N7" s="4"/>
      <c r="O7" s="4"/>
      <c r="P7" s="4"/>
    </row>
    <row r="8" spans="1:16" x14ac:dyDescent="0.25">
      <c r="A8" s="99"/>
      <c r="B8" s="49"/>
      <c r="C8" s="3"/>
      <c r="D8" s="3"/>
      <c r="E8" s="3"/>
      <c r="O8" s="4"/>
      <c r="P8" s="4"/>
    </row>
    <row r="9" spans="1:16" ht="15.6" x14ac:dyDescent="0.25">
      <c r="A9" s="99"/>
      <c r="B9" s="49"/>
      <c r="C9" s="3"/>
      <c r="D9" s="114" t="s">
        <v>775</v>
      </c>
      <c r="F9" s="52"/>
      <c r="G9" s="51"/>
      <c r="O9" s="4"/>
      <c r="P9" s="4"/>
    </row>
    <row r="10" spans="1:16" x14ac:dyDescent="0.25">
      <c r="A10" s="99"/>
      <c r="B10" s="49"/>
      <c r="C10" s="3"/>
      <c r="D10" s="11" t="s">
        <v>38</v>
      </c>
      <c r="F10" s="8"/>
      <c r="G10" s="50"/>
      <c r="O10" s="4"/>
      <c r="P10" s="4"/>
    </row>
    <row r="11" spans="1:16" x14ac:dyDescent="0.25">
      <c r="A11" s="99"/>
      <c r="B11" s="49"/>
      <c r="C11" s="3"/>
      <c r="D11" s="3"/>
      <c r="E11" s="3"/>
      <c r="O11" s="4"/>
      <c r="P11" s="4"/>
    </row>
    <row r="12" spans="1:16" ht="13.8" x14ac:dyDescent="0.25">
      <c r="A12" s="48" t="s">
        <v>3</v>
      </c>
      <c r="B12" s="35" t="s">
        <v>774</v>
      </c>
      <c r="C12" s="13"/>
      <c r="D12" s="36"/>
      <c r="E12" s="47"/>
      <c r="F12" s="13"/>
      <c r="G12" s="46"/>
      <c r="N12" s="4"/>
      <c r="O12" s="4"/>
      <c r="P12" s="4"/>
    </row>
    <row r="13" spans="1:16" x14ac:dyDescent="0.25">
      <c r="A13" s="99"/>
      <c r="B13" s="45"/>
      <c r="C13" s="42"/>
      <c r="D13" s="12" t="s">
        <v>36</v>
      </c>
      <c r="F13" s="44"/>
      <c r="G13" s="43"/>
      <c r="H13" s="42"/>
      <c r="I13" s="38"/>
      <c r="O13" s="4"/>
      <c r="P13" s="4"/>
    </row>
    <row r="14" spans="1:16" x14ac:dyDescent="0.25">
      <c r="A14" s="41"/>
      <c r="B14" s="40"/>
      <c r="C14" s="3"/>
      <c r="D14" s="3"/>
      <c r="E14" s="3"/>
      <c r="N14" s="4"/>
      <c r="O14" s="4"/>
      <c r="P14" s="4"/>
    </row>
    <row r="15" spans="1:16" ht="13.8" x14ac:dyDescent="0.25">
      <c r="B15" s="35" t="s">
        <v>773</v>
      </c>
      <c r="C15" s="39"/>
      <c r="D15" s="38"/>
      <c r="E15" s="38"/>
      <c r="F15" s="37"/>
      <c r="G15" s="32"/>
      <c r="H15" s="31"/>
      <c r="O15" s="13"/>
      <c r="P15" s="4"/>
    </row>
    <row r="16" spans="1:16" s="30" customFormat="1" ht="13.8" x14ac:dyDescent="0.25">
      <c r="A16" s="36"/>
      <c r="B16" s="35" t="s">
        <v>22</v>
      </c>
      <c r="C16" s="34"/>
      <c r="D16" s="150" t="s">
        <v>772</v>
      </c>
      <c r="E16" s="151"/>
      <c r="F16" s="33" t="s">
        <v>34</v>
      </c>
      <c r="G16" s="32"/>
      <c r="H16" s="31"/>
      <c r="I16" s="13"/>
      <c r="J16" s="13"/>
      <c r="K16" s="13"/>
      <c r="L16" s="13"/>
      <c r="M16" s="13"/>
      <c r="N16" s="13"/>
    </row>
    <row r="17" spans="1:16" s="30" customFormat="1" ht="13.8" outlineLevel="1" x14ac:dyDescent="0.25">
      <c r="A17" s="36"/>
      <c r="B17" s="35" t="s">
        <v>23</v>
      </c>
      <c r="C17" s="34"/>
      <c r="D17" s="150" t="s">
        <v>771</v>
      </c>
      <c r="E17" s="151"/>
      <c r="F17" s="33" t="s">
        <v>34</v>
      </c>
      <c r="G17" s="32"/>
      <c r="H17" s="31"/>
      <c r="I17" s="13"/>
      <c r="J17" s="13"/>
      <c r="K17" s="13"/>
      <c r="L17" s="13"/>
      <c r="M17" s="13"/>
      <c r="N17" s="13"/>
    </row>
    <row r="18" spans="1:16" s="30" customFormat="1" ht="13.8" outlineLevel="1" x14ac:dyDescent="0.25">
      <c r="A18" s="36"/>
      <c r="B18" s="35" t="s">
        <v>1</v>
      </c>
      <c r="C18" s="34"/>
      <c r="D18" s="150" t="s">
        <v>770</v>
      </c>
      <c r="E18" s="151"/>
      <c r="F18" s="33" t="s">
        <v>34</v>
      </c>
      <c r="G18" s="32"/>
      <c r="H18" s="31"/>
      <c r="I18" s="13"/>
      <c r="J18" s="13"/>
      <c r="K18" s="13"/>
      <c r="L18" s="13"/>
      <c r="M18" s="13"/>
      <c r="N18" s="13"/>
    </row>
    <row r="19" spans="1:16" s="30" customFormat="1" ht="13.8" x14ac:dyDescent="0.25">
      <c r="A19" s="36"/>
      <c r="B19" s="35" t="s">
        <v>35</v>
      </c>
      <c r="C19" s="34"/>
      <c r="D19" s="150" t="s">
        <v>769</v>
      </c>
      <c r="E19" s="151"/>
      <c r="F19" s="33" t="s">
        <v>34</v>
      </c>
      <c r="G19" s="32"/>
      <c r="H19" s="31"/>
      <c r="I19" s="13"/>
      <c r="J19" s="13"/>
      <c r="K19" s="13"/>
      <c r="L19" s="13"/>
      <c r="M19" s="13"/>
      <c r="N19" s="13"/>
    </row>
    <row r="20" spans="1:16" s="30" customFormat="1" ht="13.8" outlineLevel="1" x14ac:dyDescent="0.25">
      <c r="A20" s="36"/>
      <c r="B20" s="35" t="s">
        <v>20</v>
      </c>
      <c r="C20" s="34"/>
      <c r="D20" s="150" t="s">
        <v>768</v>
      </c>
      <c r="E20" s="151"/>
      <c r="F20" s="33" t="s">
        <v>21</v>
      </c>
      <c r="G20" s="32"/>
      <c r="H20" s="31"/>
      <c r="I20" s="13"/>
      <c r="J20" s="13"/>
      <c r="K20" s="13"/>
      <c r="L20" s="13"/>
      <c r="M20" s="13"/>
      <c r="N20" s="13"/>
    </row>
    <row r="21" spans="1:16" s="30" customFormat="1" ht="13.8" outlineLevel="2" x14ac:dyDescent="0.25">
      <c r="A21" s="36"/>
      <c r="B21" s="35" t="s">
        <v>52</v>
      </c>
      <c r="C21" s="34"/>
      <c r="D21" s="150" t="s">
        <v>767</v>
      </c>
      <c r="E21" s="151"/>
      <c r="F21" s="33" t="s">
        <v>21</v>
      </c>
      <c r="G21" s="32"/>
      <c r="H21" s="31"/>
      <c r="I21" s="13"/>
      <c r="J21" s="13"/>
      <c r="K21" s="13"/>
      <c r="L21" s="13"/>
      <c r="M21" s="13"/>
      <c r="N21" s="13"/>
    </row>
    <row r="22" spans="1:16" ht="13.8" x14ac:dyDescent="0.25">
      <c r="B22" s="100" t="s">
        <v>565</v>
      </c>
      <c r="D22" s="3"/>
      <c r="E22" s="3"/>
      <c r="O22" s="4"/>
      <c r="P22" s="4"/>
    </row>
    <row r="23" spans="1:16" x14ac:dyDescent="0.25">
      <c r="B23" s="29"/>
      <c r="C23" s="99"/>
      <c r="D23" s="8"/>
      <c r="E23" s="3"/>
      <c r="P23" s="4"/>
    </row>
    <row r="24" spans="1:16" x14ac:dyDescent="0.25">
      <c r="B24" s="1"/>
      <c r="E24" s="3"/>
    </row>
    <row r="25" spans="1:16" s="27" customFormat="1" ht="48" customHeight="1" x14ac:dyDescent="0.2">
      <c r="A25" s="155" t="s">
        <v>4</v>
      </c>
      <c r="B25" s="157" t="s">
        <v>51</v>
      </c>
      <c r="C25" s="155" t="s">
        <v>50</v>
      </c>
      <c r="D25" s="155" t="s">
        <v>49</v>
      </c>
      <c r="E25" s="155" t="s">
        <v>33</v>
      </c>
      <c r="F25" s="155"/>
      <c r="G25" s="155" t="s">
        <v>32</v>
      </c>
      <c r="H25" s="155"/>
      <c r="I25" s="155"/>
      <c r="J25" s="155" t="s">
        <v>48</v>
      </c>
      <c r="K25" s="155"/>
      <c r="L25" s="28"/>
      <c r="M25" s="28"/>
      <c r="N25" s="28"/>
      <c r="O25" s="28"/>
      <c r="P25" s="28"/>
    </row>
    <row r="26" spans="1:16" s="27" customFormat="1" ht="22.8" x14ac:dyDescent="0.2">
      <c r="A26" s="155"/>
      <c r="B26" s="157"/>
      <c r="C26" s="155"/>
      <c r="D26" s="155"/>
      <c r="E26" s="112" t="s">
        <v>44</v>
      </c>
      <c r="F26" s="112" t="s">
        <v>108</v>
      </c>
      <c r="G26" s="156" t="s">
        <v>5</v>
      </c>
      <c r="H26" s="155" t="s">
        <v>47</v>
      </c>
      <c r="I26" s="112" t="s">
        <v>107</v>
      </c>
      <c r="J26" s="155"/>
      <c r="K26" s="155"/>
      <c r="L26" s="28"/>
      <c r="M26" s="28"/>
      <c r="N26" s="28"/>
      <c r="O26" s="28"/>
      <c r="P26" s="28"/>
    </row>
    <row r="27" spans="1:16" s="27" customFormat="1" ht="34.200000000000003" x14ac:dyDescent="0.2">
      <c r="A27" s="155"/>
      <c r="B27" s="157"/>
      <c r="C27" s="155"/>
      <c r="D27" s="155"/>
      <c r="E27" s="112" t="s">
        <v>47</v>
      </c>
      <c r="F27" s="112" t="s">
        <v>46</v>
      </c>
      <c r="G27" s="156"/>
      <c r="H27" s="155"/>
      <c r="I27" s="112" t="s">
        <v>46</v>
      </c>
      <c r="J27" s="112" t="s">
        <v>45</v>
      </c>
      <c r="K27" s="112" t="s">
        <v>44</v>
      </c>
      <c r="L27" s="28"/>
      <c r="M27" s="28"/>
      <c r="N27" s="28"/>
      <c r="O27" s="28"/>
      <c r="P27" s="28"/>
    </row>
    <row r="28" spans="1:16" x14ac:dyDescent="0.25">
      <c r="A28" s="101">
        <v>1</v>
      </c>
      <c r="B28" s="102">
        <v>2</v>
      </c>
      <c r="C28" s="112">
        <v>3</v>
      </c>
      <c r="D28" s="112">
        <v>4</v>
      </c>
      <c r="E28" s="112">
        <v>5</v>
      </c>
      <c r="F28" s="101">
        <v>6</v>
      </c>
      <c r="G28" s="15">
        <v>7</v>
      </c>
      <c r="H28" s="101">
        <v>8</v>
      </c>
      <c r="I28" s="101">
        <v>9</v>
      </c>
      <c r="J28" s="101">
        <v>10</v>
      </c>
      <c r="K28" s="101">
        <v>11</v>
      </c>
      <c r="L28" s="4"/>
      <c r="M28" s="4"/>
      <c r="N28" s="4"/>
      <c r="O28" s="4"/>
      <c r="P28" s="4"/>
    </row>
    <row r="29" spans="1:16" ht="19.2" customHeight="1" x14ac:dyDescent="0.25">
      <c r="A29" s="154" t="s">
        <v>69</v>
      </c>
      <c r="B29" s="148"/>
      <c r="C29" s="148"/>
      <c r="D29" s="148"/>
      <c r="E29" s="148"/>
      <c r="F29" s="148"/>
      <c r="G29" s="148"/>
      <c r="H29" s="148"/>
      <c r="I29" s="148"/>
      <c r="J29" s="148"/>
      <c r="K29" s="148"/>
    </row>
    <row r="30" spans="1:16" ht="19.2" customHeight="1" x14ac:dyDescent="0.25">
      <c r="A30" s="147" t="s">
        <v>206</v>
      </c>
      <c r="B30" s="148"/>
      <c r="C30" s="148"/>
      <c r="D30" s="148"/>
      <c r="E30" s="148"/>
      <c r="F30" s="148"/>
      <c r="G30" s="148"/>
      <c r="H30" s="148"/>
      <c r="I30" s="148"/>
      <c r="J30" s="148"/>
      <c r="K30" s="148"/>
    </row>
    <row r="31" spans="1:16" ht="19.2" customHeight="1" x14ac:dyDescent="0.25">
      <c r="A31" s="147" t="s">
        <v>205</v>
      </c>
      <c r="B31" s="148"/>
      <c r="C31" s="148"/>
      <c r="D31" s="148"/>
      <c r="E31" s="148"/>
      <c r="F31" s="148"/>
      <c r="G31" s="148"/>
      <c r="H31" s="148"/>
      <c r="I31" s="148"/>
      <c r="J31" s="148"/>
      <c r="K31" s="148"/>
    </row>
    <row r="32" spans="1:16" ht="26.1" customHeight="1" x14ac:dyDescent="0.25">
      <c r="A32" s="147" t="s">
        <v>577</v>
      </c>
      <c r="B32" s="148"/>
      <c r="C32" s="148"/>
      <c r="D32" s="148"/>
      <c r="E32" s="148"/>
      <c r="F32" s="148"/>
      <c r="G32" s="148"/>
      <c r="H32" s="148"/>
      <c r="I32" s="148"/>
      <c r="J32" s="148"/>
      <c r="K32" s="148"/>
    </row>
    <row r="33" spans="1:11" ht="26.1" customHeight="1" x14ac:dyDescent="0.25">
      <c r="A33" s="147" t="s">
        <v>579</v>
      </c>
      <c r="B33" s="148"/>
      <c r="C33" s="148"/>
      <c r="D33" s="148"/>
      <c r="E33" s="148"/>
      <c r="F33" s="148"/>
      <c r="G33" s="148"/>
      <c r="H33" s="148"/>
      <c r="I33" s="148"/>
      <c r="J33" s="148"/>
      <c r="K33" s="148"/>
    </row>
    <row r="34" spans="1:11" ht="19.2" customHeight="1" x14ac:dyDescent="0.25">
      <c r="A34" s="147" t="s">
        <v>408</v>
      </c>
      <c r="B34" s="148"/>
      <c r="C34" s="148"/>
      <c r="D34" s="148"/>
      <c r="E34" s="148"/>
      <c r="F34" s="148"/>
      <c r="G34" s="148"/>
      <c r="H34" s="148"/>
      <c r="I34" s="148"/>
      <c r="J34" s="148"/>
      <c r="K34" s="148"/>
    </row>
    <row r="35" spans="1:11" ht="19.2" customHeight="1" x14ac:dyDescent="0.25">
      <c r="A35" s="147" t="s">
        <v>80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</row>
    <row r="36" spans="1:11" ht="19.2" customHeight="1" x14ac:dyDescent="0.25">
      <c r="A36" s="147" t="s">
        <v>165</v>
      </c>
      <c r="B36" s="148"/>
      <c r="C36" s="148"/>
      <c r="D36" s="148"/>
      <c r="E36" s="148"/>
      <c r="F36" s="148"/>
      <c r="G36" s="148"/>
      <c r="H36" s="148"/>
      <c r="I36" s="148"/>
      <c r="J36" s="148"/>
      <c r="K36" s="148"/>
    </row>
    <row r="37" spans="1:11" ht="45.6" x14ac:dyDescent="0.25">
      <c r="A37" s="6">
        <v>1</v>
      </c>
      <c r="B37" s="26" t="s">
        <v>403</v>
      </c>
      <c r="C37" s="113" t="s">
        <v>407</v>
      </c>
      <c r="D37" s="6">
        <v>1</v>
      </c>
      <c r="E37" s="21">
        <v>934.92</v>
      </c>
      <c r="F37" s="21"/>
      <c r="G37" s="25">
        <v>935</v>
      </c>
      <c r="H37" s="21"/>
      <c r="I37" s="21"/>
      <c r="J37" s="21"/>
      <c r="K37" s="21"/>
    </row>
    <row r="38" spans="1:11" ht="22.8" x14ac:dyDescent="0.25">
      <c r="A38" s="6">
        <v>2</v>
      </c>
      <c r="B38" s="26" t="s">
        <v>406</v>
      </c>
      <c r="C38" s="113" t="s">
        <v>405</v>
      </c>
      <c r="D38" s="6">
        <v>1</v>
      </c>
      <c r="E38" s="21" t="s">
        <v>404</v>
      </c>
      <c r="F38" s="21">
        <v>0.37</v>
      </c>
      <c r="G38" s="25">
        <v>45</v>
      </c>
      <c r="H38" s="24">
        <v>37</v>
      </c>
      <c r="I38" s="21"/>
      <c r="J38" s="24">
        <v>2.4</v>
      </c>
      <c r="K38" s="24">
        <v>2.4</v>
      </c>
    </row>
    <row r="39" spans="1:11" ht="45.6" x14ac:dyDescent="0.25">
      <c r="A39" s="6">
        <v>3</v>
      </c>
      <c r="B39" s="26" t="s">
        <v>403</v>
      </c>
      <c r="C39" s="113" t="s">
        <v>766</v>
      </c>
      <c r="D39" s="6">
        <v>1</v>
      </c>
      <c r="E39" s="21">
        <v>510.06</v>
      </c>
      <c r="F39" s="21"/>
      <c r="G39" s="25">
        <v>510</v>
      </c>
      <c r="H39" s="21"/>
      <c r="I39" s="21"/>
      <c r="J39" s="21"/>
      <c r="K39" s="21"/>
    </row>
    <row r="40" spans="1:11" ht="22.8" x14ac:dyDescent="0.25">
      <c r="A40" s="6">
        <v>4</v>
      </c>
      <c r="B40" s="26" t="s">
        <v>401</v>
      </c>
      <c r="C40" s="113" t="s">
        <v>400</v>
      </c>
      <c r="D40" s="6">
        <v>1</v>
      </c>
      <c r="E40" s="21" t="s">
        <v>399</v>
      </c>
      <c r="F40" s="21"/>
      <c r="G40" s="25">
        <v>151</v>
      </c>
      <c r="H40" s="24">
        <v>113</v>
      </c>
      <c r="I40" s="21"/>
      <c r="J40" s="24">
        <v>8</v>
      </c>
      <c r="K40" s="24">
        <v>8</v>
      </c>
    </row>
    <row r="41" spans="1:11" ht="35.4" x14ac:dyDescent="0.25">
      <c r="A41" s="6">
        <v>5</v>
      </c>
      <c r="B41" s="26" t="s">
        <v>693</v>
      </c>
      <c r="C41" s="113" t="s">
        <v>703</v>
      </c>
      <c r="D41" s="6">
        <v>1</v>
      </c>
      <c r="E41" s="21">
        <v>1329.52</v>
      </c>
      <c r="F41" s="21"/>
      <c r="G41" s="25">
        <v>1330</v>
      </c>
      <c r="H41" s="21"/>
      <c r="I41" s="21"/>
      <c r="J41" s="21"/>
      <c r="K41" s="21"/>
    </row>
    <row r="42" spans="1:11" ht="34.200000000000003" x14ac:dyDescent="0.25">
      <c r="A42" s="6">
        <v>6</v>
      </c>
      <c r="B42" s="26" t="s">
        <v>397</v>
      </c>
      <c r="C42" s="113" t="s">
        <v>320</v>
      </c>
      <c r="D42" s="6">
        <v>1</v>
      </c>
      <c r="E42" s="21" t="s">
        <v>396</v>
      </c>
      <c r="F42" s="21">
        <v>0.46</v>
      </c>
      <c r="G42" s="25">
        <v>122</v>
      </c>
      <c r="H42" s="24">
        <v>106</v>
      </c>
      <c r="I42" s="21"/>
      <c r="J42" s="24">
        <v>7.2</v>
      </c>
      <c r="K42" s="24">
        <v>7.2</v>
      </c>
    </row>
    <row r="43" spans="1:11" ht="45.6" x14ac:dyDescent="0.25">
      <c r="A43" s="6">
        <v>7</v>
      </c>
      <c r="B43" s="26" t="s">
        <v>693</v>
      </c>
      <c r="C43" s="113" t="s">
        <v>765</v>
      </c>
      <c r="D43" s="6">
        <v>1</v>
      </c>
      <c r="E43" s="21">
        <v>441.95</v>
      </c>
      <c r="F43" s="21"/>
      <c r="G43" s="25">
        <v>442</v>
      </c>
      <c r="H43" s="21"/>
      <c r="I43" s="21"/>
      <c r="J43" s="21"/>
      <c r="K43" s="21"/>
    </row>
    <row r="44" spans="1:11" ht="45.6" x14ac:dyDescent="0.25">
      <c r="A44" s="6">
        <v>8</v>
      </c>
      <c r="B44" s="26" t="s">
        <v>701</v>
      </c>
      <c r="C44" s="113" t="s">
        <v>700</v>
      </c>
      <c r="D44" s="6">
        <v>1</v>
      </c>
      <c r="E44" s="21" t="s">
        <v>699</v>
      </c>
      <c r="F44" s="21"/>
      <c r="G44" s="25">
        <v>18</v>
      </c>
      <c r="H44" s="24">
        <v>15</v>
      </c>
      <c r="I44" s="21"/>
      <c r="J44" s="24">
        <v>1.03</v>
      </c>
      <c r="K44" s="24">
        <v>1.03</v>
      </c>
    </row>
    <row r="45" spans="1:11" ht="35.4" x14ac:dyDescent="0.25">
      <c r="A45" s="6">
        <v>9</v>
      </c>
      <c r="B45" s="26" t="s">
        <v>693</v>
      </c>
      <c r="C45" s="113" t="s">
        <v>698</v>
      </c>
      <c r="D45" s="6">
        <v>2</v>
      </c>
      <c r="E45" s="21">
        <v>347.74</v>
      </c>
      <c r="F45" s="21"/>
      <c r="G45" s="25">
        <v>695</v>
      </c>
      <c r="H45" s="21"/>
      <c r="I45" s="21"/>
      <c r="J45" s="21"/>
      <c r="K45" s="21"/>
    </row>
    <row r="46" spans="1:11" ht="34.200000000000003" x14ac:dyDescent="0.25">
      <c r="A46" s="6">
        <v>10</v>
      </c>
      <c r="B46" s="26" t="s">
        <v>397</v>
      </c>
      <c r="C46" s="113" t="s">
        <v>320</v>
      </c>
      <c r="D46" s="6">
        <v>2</v>
      </c>
      <c r="E46" s="21" t="s">
        <v>396</v>
      </c>
      <c r="F46" s="21">
        <v>0.46</v>
      </c>
      <c r="G46" s="25">
        <v>244</v>
      </c>
      <c r="H46" s="24">
        <v>213</v>
      </c>
      <c r="I46" s="24">
        <v>1</v>
      </c>
      <c r="J46" s="24">
        <v>7.2</v>
      </c>
      <c r="K46" s="24">
        <v>14.4</v>
      </c>
    </row>
    <row r="47" spans="1:11" ht="35.4" x14ac:dyDescent="0.25">
      <c r="A47" s="6">
        <v>11</v>
      </c>
      <c r="B47" s="26" t="s">
        <v>693</v>
      </c>
      <c r="C47" s="113" t="s">
        <v>697</v>
      </c>
      <c r="D47" s="6">
        <v>3</v>
      </c>
      <c r="E47" s="21">
        <v>81.61</v>
      </c>
      <c r="F47" s="21"/>
      <c r="G47" s="25">
        <v>245</v>
      </c>
      <c r="H47" s="21"/>
      <c r="I47" s="21"/>
      <c r="J47" s="21"/>
      <c r="K47" s="21"/>
    </row>
    <row r="48" spans="1:11" ht="23.4" x14ac:dyDescent="0.25">
      <c r="A48" s="6">
        <v>12</v>
      </c>
      <c r="B48" s="26" t="s">
        <v>696</v>
      </c>
      <c r="C48" s="113" t="s">
        <v>695</v>
      </c>
      <c r="D48" s="6">
        <v>3</v>
      </c>
      <c r="E48" s="21" t="s">
        <v>694</v>
      </c>
      <c r="F48" s="21">
        <v>0.26</v>
      </c>
      <c r="G48" s="25">
        <v>42</v>
      </c>
      <c r="H48" s="24">
        <v>31</v>
      </c>
      <c r="I48" s="24">
        <v>1</v>
      </c>
      <c r="J48" s="24">
        <v>0.72</v>
      </c>
      <c r="K48" s="24">
        <v>2.16</v>
      </c>
    </row>
    <row r="49" spans="1:11" ht="57" x14ac:dyDescent="0.25">
      <c r="A49" s="6">
        <v>13</v>
      </c>
      <c r="B49" s="26" t="s">
        <v>482</v>
      </c>
      <c r="C49" s="113" t="s">
        <v>691</v>
      </c>
      <c r="D49" s="6">
        <v>26</v>
      </c>
      <c r="E49" s="21" t="s">
        <v>480</v>
      </c>
      <c r="F49" s="21">
        <v>0.46</v>
      </c>
      <c r="G49" s="25">
        <v>764</v>
      </c>
      <c r="H49" s="24">
        <v>618</v>
      </c>
      <c r="I49" s="24">
        <v>12</v>
      </c>
      <c r="J49" s="24">
        <v>1.68</v>
      </c>
      <c r="K49" s="24">
        <v>43.68</v>
      </c>
    </row>
    <row r="50" spans="1:11" ht="22.8" x14ac:dyDescent="0.25">
      <c r="A50" s="6">
        <v>14</v>
      </c>
      <c r="B50" s="26" t="s">
        <v>193</v>
      </c>
      <c r="C50" s="113" t="s">
        <v>690</v>
      </c>
      <c r="D50" s="6">
        <v>5</v>
      </c>
      <c r="E50" s="21" t="s">
        <v>191</v>
      </c>
      <c r="F50" s="21"/>
      <c r="G50" s="25">
        <v>72</v>
      </c>
      <c r="H50" s="24">
        <v>67</v>
      </c>
      <c r="I50" s="21"/>
      <c r="J50" s="24">
        <v>1</v>
      </c>
      <c r="K50" s="24">
        <v>5</v>
      </c>
    </row>
    <row r="51" spans="1:11" ht="45.6" x14ac:dyDescent="0.25">
      <c r="A51" s="6">
        <v>15</v>
      </c>
      <c r="B51" s="26" t="s">
        <v>331</v>
      </c>
      <c r="C51" s="113" t="s">
        <v>764</v>
      </c>
      <c r="D51" s="6">
        <v>3</v>
      </c>
      <c r="E51" s="21">
        <v>552.42999999999995</v>
      </c>
      <c r="F51" s="21"/>
      <c r="G51" s="25">
        <v>1657</v>
      </c>
      <c r="H51" s="21"/>
      <c r="I51" s="21"/>
      <c r="J51" s="21"/>
      <c r="K51" s="21"/>
    </row>
    <row r="52" spans="1:11" ht="45.6" x14ac:dyDescent="0.25">
      <c r="A52" s="6">
        <v>16</v>
      </c>
      <c r="B52" s="26" t="s">
        <v>162</v>
      </c>
      <c r="C52" s="113" t="s">
        <v>763</v>
      </c>
      <c r="D52" s="6">
        <v>3</v>
      </c>
      <c r="E52" s="21">
        <v>89.68</v>
      </c>
      <c r="F52" s="21"/>
      <c r="G52" s="25">
        <v>269</v>
      </c>
      <c r="H52" s="21"/>
      <c r="I52" s="21"/>
      <c r="J52" s="21"/>
      <c r="K52" s="21"/>
    </row>
    <row r="53" spans="1:11" ht="22.8" x14ac:dyDescent="0.25">
      <c r="A53" s="6">
        <v>17</v>
      </c>
      <c r="B53" s="26" t="s">
        <v>315</v>
      </c>
      <c r="C53" s="113" t="s">
        <v>314</v>
      </c>
      <c r="D53" s="6">
        <v>3</v>
      </c>
      <c r="E53" s="21" t="s">
        <v>386</v>
      </c>
      <c r="F53" s="21">
        <v>0.37</v>
      </c>
      <c r="G53" s="25">
        <v>187</v>
      </c>
      <c r="H53" s="24">
        <v>162</v>
      </c>
      <c r="I53" s="24">
        <v>1</v>
      </c>
      <c r="J53" s="24">
        <v>3.6</v>
      </c>
      <c r="K53" s="24">
        <v>10.8</v>
      </c>
    </row>
    <row r="54" spans="1:11" ht="45.6" x14ac:dyDescent="0.25">
      <c r="A54" s="6">
        <v>18</v>
      </c>
      <c r="B54" s="26" t="s">
        <v>331</v>
      </c>
      <c r="C54" s="113" t="s">
        <v>762</v>
      </c>
      <c r="D54" s="6">
        <v>2</v>
      </c>
      <c r="E54" s="21">
        <v>719.02</v>
      </c>
      <c r="F54" s="21"/>
      <c r="G54" s="25">
        <v>1438</v>
      </c>
      <c r="H54" s="21"/>
      <c r="I54" s="21"/>
      <c r="J54" s="21"/>
      <c r="K54" s="21"/>
    </row>
    <row r="55" spans="1:11" ht="45.6" x14ac:dyDescent="0.25">
      <c r="A55" s="6">
        <v>19</v>
      </c>
      <c r="B55" s="26" t="s">
        <v>162</v>
      </c>
      <c r="C55" s="113" t="s">
        <v>761</v>
      </c>
      <c r="D55" s="6">
        <v>2</v>
      </c>
      <c r="E55" s="21">
        <v>264.56</v>
      </c>
      <c r="F55" s="21"/>
      <c r="G55" s="25">
        <v>529</v>
      </c>
      <c r="H55" s="21"/>
      <c r="I55" s="21"/>
      <c r="J55" s="21"/>
      <c r="K55" s="21"/>
    </row>
    <row r="56" spans="1:11" ht="22.8" x14ac:dyDescent="0.25">
      <c r="A56" s="6">
        <v>20</v>
      </c>
      <c r="B56" s="26" t="s">
        <v>315</v>
      </c>
      <c r="C56" s="113" t="s">
        <v>314</v>
      </c>
      <c r="D56" s="6">
        <v>2</v>
      </c>
      <c r="E56" s="21" t="s">
        <v>386</v>
      </c>
      <c r="F56" s="21">
        <v>0.37</v>
      </c>
      <c r="G56" s="25">
        <v>124</v>
      </c>
      <c r="H56" s="24">
        <v>108</v>
      </c>
      <c r="I56" s="24">
        <v>1</v>
      </c>
      <c r="J56" s="24">
        <v>3.6</v>
      </c>
      <c r="K56" s="24">
        <v>7.2</v>
      </c>
    </row>
    <row r="57" spans="1:11" ht="35.4" x14ac:dyDescent="0.25">
      <c r="A57" s="6">
        <v>21</v>
      </c>
      <c r="B57" s="26" t="s">
        <v>162</v>
      </c>
      <c r="C57" s="113" t="s">
        <v>685</v>
      </c>
      <c r="D57" s="6">
        <v>1</v>
      </c>
      <c r="E57" s="21">
        <v>71.88</v>
      </c>
      <c r="F57" s="21"/>
      <c r="G57" s="25">
        <v>72</v>
      </c>
      <c r="H57" s="21"/>
      <c r="I57" s="21"/>
      <c r="J57" s="21"/>
      <c r="K57" s="21"/>
    </row>
    <row r="58" spans="1:11" ht="23.4" x14ac:dyDescent="0.25">
      <c r="A58" s="6">
        <v>22</v>
      </c>
      <c r="B58" s="26" t="s">
        <v>684</v>
      </c>
      <c r="C58" s="113" t="s">
        <v>683</v>
      </c>
      <c r="D58" s="6">
        <v>1</v>
      </c>
      <c r="E58" s="21" t="s">
        <v>682</v>
      </c>
      <c r="F58" s="21">
        <v>0.37</v>
      </c>
      <c r="G58" s="25">
        <v>34</v>
      </c>
      <c r="H58" s="24">
        <v>26</v>
      </c>
      <c r="I58" s="21"/>
      <c r="J58" s="24">
        <v>1.8</v>
      </c>
      <c r="K58" s="24">
        <v>1.8</v>
      </c>
    </row>
    <row r="59" spans="1:11" ht="57" x14ac:dyDescent="0.25">
      <c r="A59" s="6">
        <v>23</v>
      </c>
      <c r="B59" s="26" t="s">
        <v>482</v>
      </c>
      <c r="C59" s="113" t="s">
        <v>481</v>
      </c>
      <c r="D59" s="6">
        <v>15</v>
      </c>
      <c r="E59" s="21" t="s">
        <v>480</v>
      </c>
      <c r="F59" s="21">
        <v>0.46</v>
      </c>
      <c r="G59" s="25">
        <v>441</v>
      </c>
      <c r="H59" s="24">
        <v>356</v>
      </c>
      <c r="I59" s="24">
        <v>7</v>
      </c>
      <c r="J59" s="24">
        <v>1.68</v>
      </c>
      <c r="K59" s="24">
        <v>25.2</v>
      </c>
    </row>
    <row r="60" spans="1:11" ht="34.200000000000003" x14ac:dyDescent="0.25">
      <c r="A60" s="6">
        <v>24</v>
      </c>
      <c r="B60" s="26" t="s">
        <v>760</v>
      </c>
      <c r="C60" s="113" t="s">
        <v>759</v>
      </c>
      <c r="D60" s="6">
        <v>1</v>
      </c>
      <c r="E60" s="21">
        <v>19057.169999999998</v>
      </c>
      <c r="F60" s="21"/>
      <c r="G60" s="25">
        <v>19057</v>
      </c>
      <c r="H60" s="21"/>
      <c r="I60" s="21"/>
      <c r="J60" s="21"/>
      <c r="K60" s="21"/>
    </row>
    <row r="61" spans="1:11" ht="34.200000000000003" x14ac:dyDescent="0.25">
      <c r="A61" s="6">
        <v>25</v>
      </c>
      <c r="B61" s="26" t="s">
        <v>186</v>
      </c>
      <c r="C61" s="113" t="s">
        <v>185</v>
      </c>
      <c r="D61" s="10" t="s">
        <v>758</v>
      </c>
      <c r="E61" s="21" t="s">
        <v>183</v>
      </c>
      <c r="F61" s="21" t="s">
        <v>182</v>
      </c>
      <c r="G61" s="25">
        <v>3801</v>
      </c>
      <c r="H61" s="24">
        <v>824</v>
      </c>
      <c r="I61" s="21" t="s">
        <v>757</v>
      </c>
      <c r="J61" s="24">
        <v>12.4</v>
      </c>
      <c r="K61" s="24">
        <v>58.28</v>
      </c>
    </row>
    <row r="62" spans="1:11" ht="34.200000000000003" x14ac:dyDescent="0.25">
      <c r="A62" s="6">
        <v>26</v>
      </c>
      <c r="B62" s="26" t="s">
        <v>677</v>
      </c>
      <c r="C62" s="113" t="s">
        <v>676</v>
      </c>
      <c r="D62" s="10" t="s">
        <v>756</v>
      </c>
      <c r="E62" s="21" t="s">
        <v>675</v>
      </c>
      <c r="F62" s="21" t="s">
        <v>674</v>
      </c>
      <c r="G62" s="25">
        <v>4559</v>
      </c>
      <c r="H62" s="24">
        <v>242</v>
      </c>
      <c r="I62" s="21" t="s">
        <v>755</v>
      </c>
      <c r="J62" s="24">
        <v>17.100000000000001</v>
      </c>
      <c r="K62" s="24">
        <v>17.100000000000001</v>
      </c>
    </row>
    <row r="63" spans="1:11" ht="45.6" x14ac:dyDescent="0.25">
      <c r="A63" s="6">
        <v>27</v>
      </c>
      <c r="B63" s="26" t="s">
        <v>226</v>
      </c>
      <c r="C63" s="113" t="s">
        <v>225</v>
      </c>
      <c r="D63" s="10" t="s">
        <v>422</v>
      </c>
      <c r="E63" s="21" t="s">
        <v>223</v>
      </c>
      <c r="F63" s="21" t="s">
        <v>222</v>
      </c>
      <c r="G63" s="25">
        <v>512</v>
      </c>
      <c r="H63" s="24">
        <v>85</v>
      </c>
      <c r="I63" s="21" t="s">
        <v>672</v>
      </c>
      <c r="J63" s="24">
        <v>30.8</v>
      </c>
      <c r="K63" s="24">
        <v>6.16</v>
      </c>
    </row>
    <row r="64" spans="1:11" ht="45.6" x14ac:dyDescent="0.25">
      <c r="A64" s="6">
        <v>28</v>
      </c>
      <c r="B64" s="26" t="s">
        <v>379</v>
      </c>
      <c r="C64" s="113" t="s">
        <v>378</v>
      </c>
      <c r="D64" s="10" t="s">
        <v>224</v>
      </c>
      <c r="E64" s="21" t="s">
        <v>377</v>
      </c>
      <c r="F64" s="21" t="s">
        <v>376</v>
      </c>
      <c r="G64" s="25">
        <v>390</v>
      </c>
      <c r="H64" s="24">
        <v>93</v>
      </c>
      <c r="I64" s="21" t="s">
        <v>375</v>
      </c>
      <c r="J64" s="24">
        <v>67.5</v>
      </c>
      <c r="K64" s="24">
        <v>6.75</v>
      </c>
    </row>
    <row r="65" spans="1:11" ht="34.200000000000003" x14ac:dyDescent="0.25">
      <c r="A65" s="6">
        <v>29</v>
      </c>
      <c r="B65" s="26" t="s">
        <v>671</v>
      </c>
      <c r="C65" s="113" t="s">
        <v>670</v>
      </c>
      <c r="D65" s="10" t="s">
        <v>754</v>
      </c>
      <c r="E65" s="21" t="s">
        <v>668</v>
      </c>
      <c r="F65" s="21" t="s">
        <v>667</v>
      </c>
      <c r="G65" s="25">
        <v>4842</v>
      </c>
      <c r="H65" s="24">
        <v>1219</v>
      </c>
      <c r="I65" s="21" t="s">
        <v>753</v>
      </c>
      <c r="J65" s="24">
        <v>29.4</v>
      </c>
      <c r="K65" s="24">
        <v>88.2</v>
      </c>
    </row>
    <row r="66" spans="1:11" ht="34.200000000000003" x14ac:dyDescent="0.25">
      <c r="A66" s="6">
        <v>30</v>
      </c>
      <c r="B66" s="26" t="s">
        <v>235</v>
      </c>
      <c r="C66" s="113" t="s">
        <v>371</v>
      </c>
      <c r="D66" s="10" t="s">
        <v>370</v>
      </c>
      <c r="E66" s="21" t="s">
        <v>232</v>
      </c>
      <c r="F66" s="21" t="s">
        <v>231</v>
      </c>
      <c r="G66" s="25">
        <v>24</v>
      </c>
      <c r="H66" s="24">
        <v>1</v>
      </c>
      <c r="I66" s="24">
        <v>1</v>
      </c>
      <c r="J66" s="24">
        <v>62.2</v>
      </c>
      <c r="K66" s="24">
        <v>0.08</v>
      </c>
    </row>
    <row r="67" spans="1:11" ht="19.2" customHeight="1" x14ac:dyDescent="0.25">
      <c r="A67" s="147" t="s">
        <v>333</v>
      </c>
      <c r="B67" s="148"/>
      <c r="C67" s="148"/>
      <c r="D67" s="148"/>
      <c r="E67" s="148"/>
      <c r="F67" s="148"/>
      <c r="G67" s="148"/>
      <c r="H67" s="148"/>
      <c r="I67" s="148"/>
      <c r="J67" s="148"/>
      <c r="K67" s="148"/>
    </row>
    <row r="68" spans="1:11" ht="34.200000000000003" x14ac:dyDescent="0.25">
      <c r="A68" s="6">
        <v>31</v>
      </c>
      <c r="B68" s="26" t="s">
        <v>331</v>
      </c>
      <c r="C68" s="113" t="s">
        <v>661</v>
      </c>
      <c r="D68" s="6">
        <v>1</v>
      </c>
      <c r="E68" s="21">
        <v>552.42999999999995</v>
      </c>
      <c r="F68" s="21"/>
      <c r="G68" s="25">
        <v>552</v>
      </c>
      <c r="H68" s="21"/>
      <c r="I68" s="21"/>
      <c r="J68" s="21"/>
      <c r="K68" s="21"/>
    </row>
    <row r="69" spans="1:11" ht="34.200000000000003" x14ac:dyDescent="0.25">
      <c r="A69" s="6">
        <v>32</v>
      </c>
      <c r="B69" s="26" t="s">
        <v>397</v>
      </c>
      <c r="C69" s="113" t="s">
        <v>320</v>
      </c>
      <c r="D69" s="6">
        <v>1</v>
      </c>
      <c r="E69" s="21" t="s">
        <v>396</v>
      </c>
      <c r="F69" s="21">
        <v>0.46</v>
      </c>
      <c r="G69" s="25">
        <v>122</v>
      </c>
      <c r="H69" s="24">
        <v>106</v>
      </c>
      <c r="I69" s="21"/>
      <c r="J69" s="24">
        <v>7.2</v>
      </c>
      <c r="K69" s="24">
        <v>7.2</v>
      </c>
    </row>
    <row r="70" spans="1:11" ht="68.400000000000006" x14ac:dyDescent="0.25">
      <c r="A70" s="6">
        <v>33</v>
      </c>
      <c r="B70" s="26" t="s">
        <v>548</v>
      </c>
      <c r="C70" s="113" t="s">
        <v>368</v>
      </c>
      <c r="D70" s="6">
        <v>11</v>
      </c>
      <c r="E70" s="21" t="s">
        <v>366</v>
      </c>
      <c r="F70" s="21" t="s">
        <v>365</v>
      </c>
      <c r="G70" s="25">
        <v>336</v>
      </c>
      <c r="H70" s="24">
        <v>176</v>
      </c>
      <c r="I70" s="21" t="s">
        <v>752</v>
      </c>
      <c r="J70" s="24">
        <v>1.1299999999999999</v>
      </c>
      <c r="K70" s="24">
        <v>12.43</v>
      </c>
    </row>
    <row r="71" spans="1:11" ht="23.4" x14ac:dyDescent="0.25">
      <c r="A71" s="6">
        <v>34</v>
      </c>
      <c r="B71" s="26" t="s">
        <v>485</v>
      </c>
      <c r="C71" s="113" t="s">
        <v>546</v>
      </c>
      <c r="D71" s="10" t="s">
        <v>751</v>
      </c>
      <c r="E71" s="21" t="s">
        <v>191</v>
      </c>
      <c r="F71" s="21"/>
      <c r="G71" s="25">
        <v>332</v>
      </c>
      <c r="H71" s="24">
        <v>307</v>
      </c>
      <c r="I71" s="21"/>
      <c r="J71" s="24">
        <v>1</v>
      </c>
      <c r="K71" s="24">
        <v>23</v>
      </c>
    </row>
    <row r="72" spans="1:11" ht="34.200000000000003" x14ac:dyDescent="0.25">
      <c r="A72" s="6">
        <v>35</v>
      </c>
      <c r="B72" s="26" t="s">
        <v>308</v>
      </c>
      <c r="C72" s="113" t="s">
        <v>185</v>
      </c>
      <c r="D72" s="10" t="s">
        <v>750</v>
      </c>
      <c r="E72" s="21" t="s">
        <v>183</v>
      </c>
      <c r="F72" s="21" t="s">
        <v>182</v>
      </c>
      <c r="G72" s="25">
        <v>4043</v>
      </c>
      <c r="H72" s="24">
        <v>877</v>
      </c>
      <c r="I72" s="21" t="s">
        <v>749</v>
      </c>
      <c r="J72" s="24">
        <v>12.4</v>
      </c>
      <c r="K72" s="24">
        <v>62</v>
      </c>
    </row>
    <row r="73" spans="1:11" ht="22.8" x14ac:dyDescent="0.25">
      <c r="A73" s="6">
        <v>36</v>
      </c>
      <c r="B73" s="26" t="s">
        <v>360</v>
      </c>
      <c r="C73" s="113" t="s">
        <v>359</v>
      </c>
      <c r="D73" s="6">
        <v>30</v>
      </c>
      <c r="E73" s="21" t="s">
        <v>358</v>
      </c>
      <c r="F73" s="21"/>
      <c r="G73" s="25">
        <v>229</v>
      </c>
      <c r="H73" s="24">
        <v>215</v>
      </c>
      <c r="I73" s="21"/>
      <c r="J73" s="24">
        <v>0.5</v>
      </c>
      <c r="K73" s="24">
        <v>15</v>
      </c>
    </row>
    <row r="74" spans="1:11" ht="34.200000000000003" x14ac:dyDescent="0.25">
      <c r="A74" s="6">
        <v>37</v>
      </c>
      <c r="B74" s="26" t="s">
        <v>374</v>
      </c>
      <c r="C74" s="113" t="s">
        <v>356</v>
      </c>
      <c r="D74" s="10" t="s">
        <v>748</v>
      </c>
      <c r="E74" s="21" t="s">
        <v>354</v>
      </c>
      <c r="F74" s="21" t="s">
        <v>353</v>
      </c>
      <c r="G74" s="25">
        <v>10101</v>
      </c>
      <c r="H74" s="24">
        <v>2807</v>
      </c>
      <c r="I74" s="21" t="s">
        <v>747</v>
      </c>
      <c r="J74" s="24">
        <v>37.6</v>
      </c>
      <c r="K74" s="24">
        <v>203.04</v>
      </c>
    </row>
    <row r="75" spans="1:11" ht="20.399999999999999" x14ac:dyDescent="0.25">
      <c r="A75" s="147" t="s">
        <v>43</v>
      </c>
      <c r="B75" s="148"/>
      <c r="C75" s="148"/>
      <c r="D75" s="148"/>
      <c r="E75" s="148"/>
      <c r="F75" s="148"/>
      <c r="G75" s="23">
        <v>59266</v>
      </c>
      <c r="H75" s="21">
        <v>8804</v>
      </c>
      <c r="I75" s="21" t="s">
        <v>733</v>
      </c>
      <c r="J75" s="21"/>
      <c r="K75" s="21">
        <v>628.11</v>
      </c>
    </row>
    <row r="76" spans="1:11" x14ac:dyDescent="0.25">
      <c r="A76" s="147" t="s">
        <v>9</v>
      </c>
      <c r="B76" s="148"/>
      <c r="C76" s="148"/>
      <c r="D76" s="148"/>
      <c r="E76" s="148"/>
      <c r="F76" s="148"/>
      <c r="G76" s="23">
        <v>10595</v>
      </c>
      <c r="H76" s="21"/>
      <c r="I76" s="21"/>
      <c r="J76" s="21"/>
      <c r="K76" s="21"/>
    </row>
    <row r="77" spans="1:11" x14ac:dyDescent="0.25">
      <c r="A77" s="147" t="s">
        <v>31</v>
      </c>
      <c r="B77" s="148"/>
      <c r="C77" s="148"/>
      <c r="D77" s="148"/>
      <c r="E77" s="148"/>
      <c r="F77" s="148"/>
      <c r="G77" s="23"/>
      <c r="H77" s="21"/>
      <c r="I77" s="21"/>
      <c r="J77" s="21"/>
      <c r="K77" s="21"/>
    </row>
    <row r="78" spans="1:11" x14ac:dyDescent="0.25">
      <c r="A78" s="147" t="s">
        <v>732</v>
      </c>
      <c r="B78" s="148"/>
      <c r="C78" s="148"/>
      <c r="D78" s="148"/>
      <c r="E78" s="148"/>
      <c r="F78" s="148"/>
      <c r="G78" s="23">
        <v>1594</v>
      </c>
      <c r="H78" s="21"/>
      <c r="I78" s="21"/>
      <c r="J78" s="21"/>
      <c r="K78" s="21"/>
    </row>
    <row r="79" spans="1:11" x14ac:dyDescent="0.25">
      <c r="A79" s="147" t="s">
        <v>731</v>
      </c>
      <c r="B79" s="148"/>
      <c r="C79" s="148"/>
      <c r="D79" s="148"/>
      <c r="E79" s="148"/>
      <c r="F79" s="148"/>
      <c r="G79" s="23">
        <v>448</v>
      </c>
      <c r="H79" s="21"/>
      <c r="I79" s="21"/>
      <c r="J79" s="21"/>
      <c r="K79" s="21"/>
    </row>
    <row r="80" spans="1:11" x14ac:dyDescent="0.25">
      <c r="A80" s="147" t="s">
        <v>730</v>
      </c>
      <c r="B80" s="148"/>
      <c r="C80" s="148"/>
      <c r="D80" s="148"/>
      <c r="E80" s="148"/>
      <c r="F80" s="148"/>
      <c r="G80" s="23">
        <v>8553</v>
      </c>
      <c r="H80" s="21"/>
      <c r="I80" s="21"/>
      <c r="J80" s="21"/>
      <c r="K80" s="21"/>
    </row>
    <row r="81" spans="1:11" x14ac:dyDescent="0.25">
      <c r="A81" s="147" t="s">
        <v>10</v>
      </c>
      <c r="B81" s="148"/>
      <c r="C81" s="148"/>
      <c r="D81" s="148"/>
      <c r="E81" s="148"/>
      <c r="F81" s="148"/>
      <c r="G81" s="23">
        <v>7365</v>
      </c>
      <c r="H81" s="21"/>
      <c r="I81" s="21"/>
      <c r="J81" s="21"/>
      <c r="K81" s="21"/>
    </row>
    <row r="82" spans="1:11" x14ac:dyDescent="0.25">
      <c r="A82" s="147" t="s">
        <v>31</v>
      </c>
      <c r="B82" s="148"/>
      <c r="C82" s="148"/>
      <c r="D82" s="148"/>
      <c r="E82" s="148"/>
      <c r="F82" s="148"/>
      <c r="G82" s="23"/>
      <c r="H82" s="21"/>
      <c r="I82" s="21"/>
      <c r="J82" s="21"/>
      <c r="K82" s="21"/>
    </row>
    <row r="83" spans="1:11" x14ac:dyDescent="0.25">
      <c r="A83" s="147" t="s">
        <v>729</v>
      </c>
      <c r="B83" s="148"/>
      <c r="C83" s="148"/>
      <c r="D83" s="148"/>
      <c r="E83" s="148"/>
      <c r="F83" s="148"/>
      <c r="G83" s="23">
        <v>1196</v>
      </c>
      <c r="H83" s="21"/>
      <c r="I83" s="21"/>
      <c r="J83" s="21"/>
      <c r="K83" s="21"/>
    </row>
    <row r="84" spans="1:11" x14ac:dyDescent="0.25">
      <c r="A84" s="147" t="s">
        <v>728</v>
      </c>
      <c r="B84" s="148"/>
      <c r="C84" s="148"/>
      <c r="D84" s="148"/>
      <c r="E84" s="148"/>
      <c r="F84" s="148"/>
      <c r="G84" s="23">
        <v>6169</v>
      </c>
      <c r="H84" s="21"/>
      <c r="I84" s="21"/>
      <c r="J84" s="21"/>
      <c r="K84" s="21"/>
    </row>
    <row r="85" spans="1:11" x14ac:dyDescent="0.25">
      <c r="A85" s="149" t="s">
        <v>465</v>
      </c>
      <c r="B85" s="148"/>
      <c r="C85" s="148"/>
      <c r="D85" s="148"/>
      <c r="E85" s="148"/>
      <c r="F85" s="148"/>
      <c r="G85" s="22">
        <v>77226</v>
      </c>
      <c r="H85" s="21"/>
      <c r="I85" s="21"/>
      <c r="J85" s="21"/>
      <c r="K85" s="20">
        <v>628.11</v>
      </c>
    </row>
    <row r="86" spans="1:11" ht="19.2" customHeight="1" x14ac:dyDescent="0.25">
      <c r="A86" s="154" t="s">
        <v>166</v>
      </c>
      <c r="B86" s="148"/>
      <c r="C86" s="148"/>
      <c r="D86" s="148"/>
      <c r="E86" s="148"/>
      <c r="F86" s="148"/>
      <c r="G86" s="148"/>
      <c r="H86" s="148"/>
      <c r="I86" s="148"/>
      <c r="J86" s="148"/>
      <c r="K86" s="148"/>
    </row>
    <row r="87" spans="1:11" ht="19.2" customHeight="1" x14ac:dyDescent="0.25">
      <c r="A87" s="147" t="s">
        <v>165</v>
      </c>
      <c r="B87" s="148"/>
      <c r="C87" s="148"/>
      <c r="D87" s="148"/>
      <c r="E87" s="148"/>
      <c r="F87" s="148"/>
      <c r="G87" s="148"/>
      <c r="H87" s="148"/>
      <c r="I87" s="148"/>
      <c r="J87" s="148"/>
      <c r="K87" s="148"/>
    </row>
    <row r="88" spans="1:11" ht="45.6" x14ac:dyDescent="0.25">
      <c r="A88" s="6">
        <v>38</v>
      </c>
      <c r="B88" s="26" t="s">
        <v>331</v>
      </c>
      <c r="C88" s="113" t="s">
        <v>746</v>
      </c>
      <c r="D88" s="6">
        <v>26</v>
      </c>
      <c r="E88" s="21">
        <v>101.3</v>
      </c>
      <c r="F88" s="21"/>
      <c r="G88" s="25">
        <v>2634</v>
      </c>
      <c r="H88" s="21"/>
      <c r="I88" s="21"/>
      <c r="J88" s="21"/>
      <c r="K88" s="21"/>
    </row>
    <row r="89" spans="1:11" ht="35.4" x14ac:dyDescent="0.25">
      <c r="A89" s="6">
        <v>39</v>
      </c>
      <c r="B89" s="26" t="s">
        <v>348</v>
      </c>
      <c r="C89" s="113" t="s">
        <v>652</v>
      </c>
      <c r="D89" s="6">
        <v>5</v>
      </c>
      <c r="E89" s="21">
        <v>78.94</v>
      </c>
      <c r="F89" s="21"/>
      <c r="G89" s="25">
        <v>395</v>
      </c>
      <c r="H89" s="21"/>
      <c r="I89" s="21"/>
      <c r="J89" s="21"/>
      <c r="K89" s="21"/>
    </row>
    <row r="90" spans="1:11" ht="35.4" x14ac:dyDescent="0.25">
      <c r="A90" s="6">
        <v>40</v>
      </c>
      <c r="B90" s="26" t="s">
        <v>164</v>
      </c>
      <c r="C90" s="113" t="s">
        <v>745</v>
      </c>
      <c r="D90" s="6">
        <v>15</v>
      </c>
      <c r="E90" s="21">
        <v>41.57</v>
      </c>
      <c r="F90" s="21"/>
      <c r="G90" s="25">
        <v>624</v>
      </c>
      <c r="H90" s="21"/>
      <c r="I90" s="21"/>
      <c r="J90" s="21"/>
      <c r="K90" s="21"/>
    </row>
    <row r="91" spans="1:11" ht="35.4" x14ac:dyDescent="0.25">
      <c r="A91" s="6">
        <v>41</v>
      </c>
      <c r="B91" s="26" t="s">
        <v>338</v>
      </c>
      <c r="C91" s="113" t="s">
        <v>649</v>
      </c>
      <c r="D91" s="10" t="s">
        <v>734</v>
      </c>
      <c r="E91" s="21">
        <v>8223.14</v>
      </c>
      <c r="F91" s="21"/>
      <c r="G91" s="25">
        <v>4112</v>
      </c>
      <c r="H91" s="21"/>
      <c r="I91" s="21"/>
      <c r="J91" s="21"/>
      <c r="K91" s="21"/>
    </row>
    <row r="92" spans="1:11" ht="35.4" x14ac:dyDescent="0.25">
      <c r="A92" s="6">
        <v>42</v>
      </c>
      <c r="B92" s="26" t="s">
        <v>221</v>
      </c>
      <c r="C92" s="113" t="s">
        <v>744</v>
      </c>
      <c r="D92" s="10" t="s">
        <v>219</v>
      </c>
      <c r="E92" s="21">
        <v>10162.06</v>
      </c>
      <c r="F92" s="21"/>
      <c r="G92" s="25">
        <v>305</v>
      </c>
      <c r="H92" s="21"/>
      <c r="I92" s="21"/>
      <c r="J92" s="21"/>
      <c r="K92" s="21"/>
    </row>
    <row r="93" spans="1:11" ht="35.4" x14ac:dyDescent="0.25">
      <c r="A93" s="6">
        <v>43</v>
      </c>
      <c r="B93" s="26" t="s">
        <v>221</v>
      </c>
      <c r="C93" s="113" t="s">
        <v>743</v>
      </c>
      <c r="D93" s="10" t="s">
        <v>336</v>
      </c>
      <c r="E93" s="21">
        <v>12477.52</v>
      </c>
      <c r="F93" s="21"/>
      <c r="G93" s="25">
        <v>125</v>
      </c>
      <c r="H93" s="21"/>
      <c r="I93" s="21"/>
      <c r="J93" s="21"/>
      <c r="K93" s="21"/>
    </row>
    <row r="94" spans="1:11" ht="35.4" x14ac:dyDescent="0.25">
      <c r="A94" s="6">
        <v>44</v>
      </c>
      <c r="B94" s="26" t="s">
        <v>162</v>
      </c>
      <c r="C94" s="113" t="s">
        <v>742</v>
      </c>
      <c r="D94" s="6">
        <v>30</v>
      </c>
      <c r="E94" s="21">
        <v>15.84</v>
      </c>
      <c r="F94" s="21"/>
      <c r="G94" s="25">
        <v>475</v>
      </c>
      <c r="H94" s="21"/>
      <c r="I94" s="21"/>
      <c r="J94" s="21"/>
      <c r="K94" s="21"/>
    </row>
    <row r="95" spans="1:11" ht="57" x14ac:dyDescent="0.25">
      <c r="A95" s="6">
        <v>45</v>
      </c>
      <c r="B95" s="26" t="s">
        <v>454</v>
      </c>
      <c r="C95" s="113" t="s">
        <v>453</v>
      </c>
      <c r="D95" s="6">
        <v>20</v>
      </c>
      <c r="E95" s="21">
        <v>7.76</v>
      </c>
      <c r="F95" s="21"/>
      <c r="G95" s="25">
        <v>155</v>
      </c>
      <c r="H95" s="21"/>
      <c r="I95" s="21"/>
      <c r="J95" s="21"/>
      <c r="K95" s="21"/>
    </row>
    <row r="96" spans="1:11" ht="57" x14ac:dyDescent="0.25">
      <c r="A96" s="6">
        <v>46</v>
      </c>
      <c r="B96" s="26" t="s">
        <v>335</v>
      </c>
      <c r="C96" s="113" t="s">
        <v>334</v>
      </c>
      <c r="D96" s="6">
        <v>10</v>
      </c>
      <c r="E96" s="21">
        <v>30.89</v>
      </c>
      <c r="F96" s="21"/>
      <c r="G96" s="25">
        <v>309</v>
      </c>
      <c r="H96" s="21"/>
      <c r="I96" s="21"/>
      <c r="J96" s="21"/>
      <c r="K96" s="21"/>
    </row>
    <row r="97" spans="1:11" ht="45.6" x14ac:dyDescent="0.25">
      <c r="A97" s="6">
        <v>47</v>
      </c>
      <c r="B97" s="26" t="s">
        <v>643</v>
      </c>
      <c r="C97" s="113" t="s">
        <v>741</v>
      </c>
      <c r="D97" s="6">
        <v>100</v>
      </c>
      <c r="E97" s="21">
        <v>18.170000000000002</v>
      </c>
      <c r="F97" s="21"/>
      <c r="G97" s="25">
        <v>1817</v>
      </c>
      <c r="H97" s="21"/>
      <c r="I97" s="21"/>
      <c r="J97" s="21"/>
      <c r="K97" s="21"/>
    </row>
    <row r="98" spans="1:11" ht="45.6" x14ac:dyDescent="0.25">
      <c r="A98" s="6">
        <v>48</v>
      </c>
      <c r="B98" s="26" t="s">
        <v>643</v>
      </c>
      <c r="C98" s="113" t="s">
        <v>740</v>
      </c>
      <c r="D98" s="6">
        <v>100</v>
      </c>
      <c r="E98" s="21">
        <v>11.84</v>
      </c>
      <c r="F98" s="21"/>
      <c r="G98" s="25">
        <v>1184</v>
      </c>
      <c r="H98" s="21"/>
      <c r="I98" s="21"/>
      <c r="J98" s="21"/>
      <c r="K98" s="21"/>
    </row>
    <row r="99" spans="1:11" ht="34.200000000000003" x14ac:dyDescent="0.25">
      <c r="A99" s="6">
        <v>49</v>
      </c>
      <c r="B99" s="26" t="s">
        <v>641</v>
      </c>
      <c r="C99" s="113" t="s">
        <v>739</v>
      </c>
      <c r="D99" s="6">
        <v>270</v>
      </c>
      <c r="E99" s="21">
        <v>0.48</v>
      </c>
      <c r="F99" s="21"/>
      <c r="G99" s="25">
        <v>130</v>
      </c>
      <c r="H99" s="21"/>
      <c r="I99" s="21"/>
      <c r="J99" s="21"/>
      <c r="K99" s="21"/>
    </row>
    <row r="100" spans="1:11" ht="23.4" x14ac:dyDescent="0.25">
      <c r="A100" s="6">
        <v>50</v>
      </c>
      <c r="B100" s="26" t="s">
        <v>639</v>
      </c>
      <c r="C100" s="113" t="s">
        <v>638</v>
      </c>
      <c r="D100" s="10" t="s">
        <v>738</v>
      </c>
      <c r="E100" s="21">
        <v>6307</v>
      </c>
      <c r="F100" s="21"/>
      <c r="G100" s="25">
        <v>35</v>
      </c>
      <c r="H100" s="21"/>
      <c r="I100" s="21"/>
      <c r="J100" s="21"/>
      <c r="K100" s="21"/>
    </row>
    <row r="101" spans="1:11" ht="19.2" customHeight="1" x14ac:dyDescent="0.25">
      <c r="A101" s="147" t="s">
        <v>333</v>
      </c>
      <c r="B101" s="148"/>
      <c r="C101" s="148"/>
      <c r="D101" s="148"/>
      <c r="E101" s="148"/>
      <c r="F101" s="148"/>
      <c r="G101" s="148"/>
      <c r="H101" s="148"/>
      <c r="I101" s="148"/>
      <c r="J101" s="148"/>
      <c r="K101" s="148"/>
    </row>
    <row r="102" spans="1:11" ht="45.6" x14ac:dyDescent="0.25">
      <c r="A102" s="6">
        <v>51</v>
      </c>
      <c r="B102" s="26" t="s">
        <v>331</v>
      </c>
      <c r="C102" s="113" t="s">
        <v>737</v>
      </c>
      <c r="D102" s="6">
        <v>11</v>
      </c>
      <c r="E102" s="21">
        <v>17.52</v>
      </c>
      <c r="F102" s="21"/>
      <c r="G102" s="25">
        <v>193</v>
      </c>
      <c r="H102" s="21"/>
      <c r="I102" s="21"/>
      <c r="J102" s="21"/>
      <c r="K102" s="21"/>
    </row>
    <row r="103" spans="1:11" ht="35.4" x14ac:dyDescent="0.25">
      <c r="A103" s="6">
        <v>52</v>
      </c>
      <c r="B103" s="26" t="s">
        <v>162</v>
      </c>
      <c r="C103" s="113" t="s">
        <v>736</v>
      </c>
      <c r="D103" s="6">
        <v>22</v>
      </c>
      <c r="E103" s="21">
        <v>73.569999999999993</v>
      </c>
      <c r="F103" s="21"/>
      <c r="G103" s="25">
        <v>1619</v>
      </c>
      <c r="H103" s="21"/>
      <c r="I103" s="21"/>
      <c r="J103" s="21"/>
      <c r="K103" s="21"/>
    </row>
    <row r="104" spans="1:11" ht="35.4" x14ac:dyDescent="0.25">
      <c r="A104" s="6">
        <v>53</v>
      </c>
      <c r="B104" s="26" t="s">
        <v>162</v>
      </c>
      <c r="C104" s="113" t="s">
        <v>632</v>
      </c>
      <c r="D104" s="6">
        <v>1</v>
      </c>
      <c r="E104" s="21">
        <v>50.97</v>
      </c>
      <c r="F104" s="21"/>
      <c r="G104" s="25">
        <v>51</v>
      </c>
      <c r="H104" s="21"/>
      <c r="I104" s="21"/>
      <c r="J104" s="21"/>
      <c r="K104" s="21"/>
    </row>
    <row r="105" spans="1:11" ht="35.4" x14ac:dyDescent="0.25">
      <c r="A105" s="6">
        <v>54</v>
      </c>
      <c r="B105" s="26" t="s">
        <v>338</v>
      </c>
      <c r="C105" s="113" t="s">
        <v>735</v>
      </c>
      <c r="D105" s="10" t="s">
        <v>734</v>
      </c>
      <c r="E105" s="21">
        <v>13184.18</v>
      </c>
      <c r="F105" s="21"/>
      <c r="G105" s="25">
        <v>6592</v>
      </c>
      <c r="H105" s="21"/>
      <c r="I105" s="21"/>
      <c r="J105" s="21"/>
      <c r="K105" s="21"/>
    </row>
    <row r="106" spans="1:11" ht="35.4" x14ac:dyDescent="0.25">
      <c r="A106" s="6">
        <v>55</v>
      </c>
      <c r="B106" s="26" t="s">
        <v>326</v>
      </c>
      <c r="C106" s="113" t="s">
        <v>325</v>
      </c>
      <c r="D106" s="6">
        <v>30</v>
      </c>
      <c r="E106" s="21">
        <v>51.76</v>
      </c>
      <c r="F106" s="21"/>
      <c r="G106" s="25">
        <v>1553</v>
      </c>
      <c r="H106" s="21"/>
      <c r="I106" s="21"/>
      <c r="J106" s="21"/>
      <c r="K106" s="21"/>
    </row>
    <row r="107" spans="1:11" ht="45.6" x14ac:dyDescent="0.25">
      <c r="A107" s="6">
        <v>56</v>
      </c>
      <c r="B107" s="26" t="s">
        <v>324</v>
      </c>
      <c r="C107" s="113" t="s">
        <v>323</v>
      </c>
      <c r="D107" s="6">
        <v>270</v>
      </c>
      <c r="E107" s="21">
        <v>7.96</v>
      </c>
      <c r="F107" s="21"/>
      <c r="G107" s="25">
        <v>2149</v>
      </c>
      <c r="H107" s="21"/>
      <c r="I107" s="21"/>
      <c r="J107" s="21"/>
      <c r="K107" s="21"/>
    </row>
    <row r="108" spans="1:11" x14ac:dyDescent="0.25">
      <c r="A108" s="147" t="s">
        <v>43</v>
      </c>
      <c r="B108" s="148"/>
      <c r="C108" s="148"/>
      <c r="D108" s="148"/>
      <c r="E108" s="148"/>
      <c r="F108" s="148"/>
      <c r="G108" s="23">
        <v>24457</v>
      </c>
      <c r="H108" s="21"/>
      <c r="I108" s="21"/>
      <c r="J108" s="21"/>
      <c r="K108" s="21"/>
    </row>
    <row r="109" spans="1:11" x14ac:dyDescent="0.25">
      <c r="A109" s="149" t="s">
        <v>449</v>
      </c>
      <c r="B109" s="148"/>
      <c r="C109" s="148"/>
      <c r="D109" s="148"/>
      <c r="E109" s="148"/>
      <c r="F109" s="148"/>
      <c r="G109" s="22">
        <v>24457</v>
      </c>
      <c r="H109" s="21"/>
      <c r="I109" s="21"/>
      <c r="J109" s="21"/>
      <c r="K109" s="21"/>
    </row>
    <row r="110" spans="1:11" x14ac:dyDescent="0.25">
      <c r="A110" s="152" t="s">
        <v>42</v>
      </c>
      <c r="B110" s="153"/>
      <c r="C110" s="153"/>
      <c r="D110" s="153"/>
      <c r="E110" s="153"/>
      <c r="F110" s="153"/>
      <c r="G110" s="153"/>
      <c r="H110" s="153"/>
      <c r="I110" s="153"/>
      <c r="J110" s="153"/>
      <c r="K110" s="153"/>
    </row>
    <row r="111" spans="1:11" ht="20.399999999999999" x14ac:dyDescent="0.25">
      <c r="A111" s="147" t="s">
        <v>8</v>
      </c>
      <c r="B111" s="148"/>
      <c r="C111" s="148"/>
      <c r="D111" s="148"/>
      <c r="E111" s="148"/>
      <c r="F111" s="148"/>
      <c r="G111" s="23">
        <v>83723</v>
      </c>
      <c r="H111" s="21">
        <v>8804</v>
      </c>
      <c r="I111" s="21" t="s">
        <v>733</v>
      </c>
      <c r="J111" s="21"/>
      <c r="K111" s="21">
        <v>628.11</v>
      </c>
    </row>
    <row r="112" spans="1:11" x14ac:dyDescent="0.25">
      <c r="A112" s="147" t="s">
        <v>9</v>
      </c>
      <c r="B112" s="148"/>
      <c r="C112" s="148"/>
      <c r="D112" s="148"/>
      <c r="E112" s="148"/>
      <c r="F112" s="148"/>
      <c r="G112" s="23">
        <v>10595</v>
      </c>
      <c r="H112" s="21"/>
      <c r="I112" s="21"/>
      <c r="J112" s="21"/>
      <c r="K112" s="21"/>
    </row>
    <row r="113" spans="1:11" x14ac:dyDescent="0.25">
      <c r="A113" s="147" t="s">
        <v>31</v>
      </c>
      <c r="B113" s="148"/>
      <c r="C113" s="148"/>
      <c r="D113" s="148"/>
      <c r="E113" s="148"/>
      <c r="F113" s="148"/>
      <c r="G113" s="23"/>
      <c r="H113" s="21"/>
      <c r="I113" s="21"/>
      <c r="J113" s="21"/>
      <c r="K113" s="21"/>
    </row>
    <row r="114" spans="1:11" x14ac:dyDescent="0.25">
      <c r="A114" s="147" t="s">
        <v>732</v>
      </c>
      <c r="B114" s="148"/>
      <c r="C114" s="148"/>
      <c r="D114" s="148"/>
      <c r="E114" s="148"/>
      <c r="F114" s="148"/>
      <c r="G114" s="23">
        <v>1594</v>
      </c>
      <c r="H114" s="21"/>
      <c r="I114" s="21"/>
      <c r="J114" s="21"/>
      <c r="K114" s="21"/>
    </row>
    <row r="115" spans="1:11" x14ac:dyDescent="0.25">
      <c r="A115" s="147" t="s">
        <v>731</v>
      </c>
      <c r="B115" s="148"/>
      <c r="C115" s="148"/>
      <c r="D115" s="148"/>
      <c r="E115" s="148"/>
      <c r="F115" s="148"/>
      <c r="G115" s="23">
        <v>448</v>
      </c>
      <c r="H115" s="21"/>
      <c r="I115" s="21"/>
      <c r="J115" s="21"/>
      <c r="K115" s="21"/>
    </row>
    <row r="116" spans="1:11" x14ac:dyDescent="0.25">
      <c r="A116" s="147" t="s">
        <v>730</v>
      </c>
      <c r="B116" s="148"/>
      <c r="C116" s="148"/>
      <c r="D116" s="148"/>
      <c r="E116" s="148"/>
      <c r="F116" s="148"/>
      <c r="G116" s="23">
        <v>8553</v>
      </c>
      <c r="H116" s="21"/>
      <c r="I116" s="21"/>
      <c r="J116" s="21"/>
      <c r="K116" s="21"/>
    </row>
    <row r="117" spans="1:11" x14ac:dyDescent="0.25">
      <c r="A117" s="147" t="s">
        <v>10</v>
      </c>
      <c r="B117" s="148"/>
      <c r="C117" s="148"/>
      <c r="D117" s="148"/>
      <c r="E117" s="148"/>
      <c r="F117" s="148"/>
      <c r="G117" s="23">
        <v>7365</v>
      </c>
      <c r="H117" s="21"/>
      <c r="I117" s="21"/>
      <c r="J117" s="21"/>
      <c r="K117" s="21"/>
    </row>
    <row r="118" spans="1:11" x14ac:dyDescent="0.25">
      <c r="A118" s="147" t="s">
        <v>31</v>
      </c>
      <c r="B118" s="148"/>
      <c r="C118" s="148"/>
      <c r="D118" s="148"/>
      <c r="E118" s="148"/>
      <c r="F118" s="148"/>
      <c r="G118" s="23"/>
      <c r="H118" s="21"/>
      <c r="I118" s="21"/>
      <c r="J118" s="21"/>
      <c r="K118" s="21"/>
    </row>
    <row r="119" spans="1:11" x14ac:dyDescent="0.25">
      <c r="A119" s="147" t="s">
        <v>729</v>
      </c>
      <c r="B119" s="148"/>
      <c r="C119" s="148"/>
      <c r="D119" s="148"/>
      <c r="E119" s="148"/>
      <c r="F119" s="148"/>
      <c r="G119" s="23">
        <v>1196</v>
      </c>
      <c r="H119" s="21"/>
      <c r="I119" s="21"/>
      <c r="J119" s="21"/>
      <c r="K119" s="21"/>
    </row>
    <row r="120" spans="1:11" x14ac:dyDescent="0.25">
      <c r="A120" s="147" t="s">
        <v>728</v>
      </c>
      <c r="B120" s="148"/>
      <c r="C120" s="148"/>
      <c r="D120" s="148"/>
      <c r="E120" s="148"/>
      <c r="F120" s="148"/>
      <c r="G120" s="23">
        <v>6169</v>
      </c>
      <c r="H120" s="21"/>
      <c r="I120" s="21"/>
      <c r="J120" s="21"/>
      <c r="K120" s="21"/>
    </row>
    <row r="121" spans="1:11" x14ac:dyDescent="0.25">
      <c r="A121" s="149" t="s">
        <v>11</v>
      </c>
      <c r="B121" s="148"/>
      <c r="C121" s="148"/>
      <c r="D121" s="148"/>
      <c r="E121" s="148"/>
      <c r="F121" s="148"/>
      <c r="G121" s="23"/>
      <c r="H121" s="21"/>
      <c r="I121" s="21"/>
      <c r="J121" s="21"/>
      <c r="K121" s="21"/>
    </row>
    <row r="122" spans="1:11" x14ac:dyDescent="0.25">
      <c r="A122" s="147" t="s">
        <v>66</v>
      </c>
      <c r="B122" s="148"/>
      <c r="C122" s="148"/>
      <c r="D122" s="148"/>
      <c r="E122" s="148"/>
      <c r="F122" s="148"/>
      <c r="G122" s="23"/>
      <c r="H122" s="21"/>
      <c r="I122" s="21"/>
      <c r="J122" s="21"/>
      <c r="K122" s="21"/>
    </row>
    <row r="123" spans="1:11" x14ac:dyDescent="0.25">
      <c r="A123" s="147" t="s">
        <v>65</v>
      </c>
      <c r="B123" s="148"/>
      <c r="C123" s="148"/>
      <c r="D123" s="148"/>
      <c r="E123" s="148"/>
      <c r="F123" s="148"/>
      <c r="G123" s="23"/>
      <c r="H123" s="21"/>
      <c r="I123" s="21"/>
      <c r="J123" s="21"/>
      <c r="K123" s="21"/>
    </row>
    <row r="124" spans="1:11" x14ac:dyDescent="0.25">
      <c r="A124" s="147" t="s">
        <v>72</v>
      </c>
      <c r="B124" s="148"/>
      <c r="C124" s="148"/>
      <c r="D124" s="148"/>
      <c r="E124" s="148"/>
      <c r="F124" s="148"/>
      <c r="G124" s="23"/>
      <c r="H124" s="21"/>
      <c r="I124" s="21"/>
      <c r="J124" s="21"/>
      <c r="K124" s="21"/>
    </row>
    <row r="125" spans="1:11" x14ac:dyDescent="0.25">
      <c r="A125" s="147" t="s">
        <v>727</v>
      </c>
      <c r="B125" s="148"/>
      <c r="C125" s="148"/>
      <c r="D125" s="148"/>
      <c r="E125" s="148"/>
      <c r="F125" s="148"/>
      <c r="G125" s="23">
        <v>2372</v>
      </c>
      <c r="H125" s="21">
        <v>1993</v>
      </c>
      <c r="I125" s="21">
        <v>23</v>
      </c>
      <c r="J125" s="21"/>
      <c r="K125" s="21">
        <v>138.07</v>
      </c>
    </row>
    <row r="126" spans="1:11" x14ac:dyDescent="0.25">
      <c r="A126" s="147" t="s">
        <v>726</v>
      </c>
      <c r="B126" s="148"/>
      <c r="C126" s="148"/>
      <c r="D126" s="148"/>
      <c r="E126" s="148"/>
      <c r="F126" s="148"/>
      <c r="G126" s="23">
        <v>1594</v>
      </c>
      <c r="H126" s="21"/>
      <c r="I126" s="21"/>
      <c r="J126" s="21"/>
      <c r="K126" s="21"/>
    </row>
    <row r="127" spans="1:11" x14ac:dyDescent="0.25">
      <c r="A127" s="147" t="s">
        <v>725</v>
      </c>
      <c r="B127" s="148"/>
      <c r="C127" s="148"/>
      <c r="D127" s="148"/>
      <c r="E127" s="148"/>
      <c r="F127" s="148"/>
      <c r="G127" s="23">
        <v>1196</v>
      </c>
      <c r="H127" s="21"/>
      <c r="I127" s="21"/>
      <c r="J127" s="21"/>
      <c r="K127" s="21"/>
    </row>
    <row r="128" spans="1:11" x14ac:dyDescent="0.25">
      <c r="A128" s="147" t="s">
        <v>63</v>
      </c>
      <c r="B128" s="148"/>
      <c r="C128" s="148"/>
      <c r="D128" s="148"/>
      <c r="E128" s="148"/>
      <c r="F128" s="148"/>
      <c r="G128" s="23">
        <v>5162</v>
      </c>
      <c r="H128" s="21"/>
      <c r="I128" s="21"/>
      <c r="J128" s="21"/>
      <c r="K128" s="21">
        <v>138.07</v>
      </c>
    </row>
    <row r="129" spans="1:11" x14ac:dyDescent="0.25">
      <c r="A129" s="147" t="s">
        <v>71</v>
      </c>
      <c r="B129" s="148"/>
      <c r="C129" s="148"/>
      <c r="D129" s="148"/>
      <c r="E129" s="148"/>
      <c r="F129" s="148"/>
      <c r="G129" s="23"/>
      <c r="H129" s="21"/>
      <c r="I129" s="21"/>
      <c r="J129" s="21"/>
      <c r="K129" s="21"/>
    </row>
    <row r="130" spans="1:11" x14ac:dyDescent="0.25">
      <c r="A130" s="147" t="s">
        <v>724</v>
      </c>
      <c r="B130" s="148"/>
      <c r="C130" s="148"/>
      <c r="D130" s="148"/>
      <c r="E130" s="148"/>
      <c r="F130" s="148"/>
      <c r="G130" s="23">
        <v>555</v>
      </c>
      <c r="H130" s="21">
        <v>487</v>
      </c>
      <c r="I130" s="21"/>
      <c r="J130" s="21"/>
      <c r="K130" s="21">
        <v>36</v>
      </c>
    </row>
    <row r="131" spans="1:11" x14ac:dyDescent="0.25">
      <c r="A131" s="147" t="s">
        <v>723</v>
      </c>
      <c r="B131" s="148"/>
      <c r="C131" s="148"/>
      <c r="D131" s="148"/>
      <c r="E131" s="148"/>
      <c r="F131" s="148"/>
      <c r="G131" s="23">
        <v>448</v>
      </c>
      <c r="H131" s="21"/>
      <c r="I131" s="21"/>
      <c r="J131" s="21"/>
      <c r="K131" s="21"/>
    </row>
    <row r="132" spans="1:11" x14ac:dyDescent="0.25">
      <c r="A132" s="147" t="s">
        <v>722</v>
      </c>
      <c r="B132" s="148"/>
      <c r="C132" s="148"/>
      <c r="D132" s="148"/>
      <c r="E132" s="148"/>
      <c r="F132" s="148"/>
      <c r="G132" s="23">
        <v>317</v>
      </c>
      <c r="H132" s="21"/>
      <c r="I132" s="21"/>
      <c r="J132" s="21"/>
      <c r="K132" s="21"/>
    </row>
    <row r="133" spans="1:11" x14ac:dyDescent="0.25">
      <c r="A133" s="147" t="s">
        <v>63</v>
      </c>
      <c r="B133" s="148"/>
      <c r="C133" s="148"/>
      <c r="D133" s="148"/>
      <c r="E133" s="148"/>
      <c r="F133" s="148"/>
      <c r="G133" s="23">
        <v>1320</v>
      </c>
      <c r="H133" s="21"/>
      <c r="I133" s="21"/>
      <c r="J133" s="21"/>
      <c r="K133" s="21">
        <v>36</v>
      </c>
    </row>
    <row r="134" spans="1:11" x14ac:dyDescent="0.25">
      <c r="A134" s="147" t="s">
        <v>64</v>
      </c>
      <c r="B134" s="148"/>
      <c r="C134" s="148"/>
      <c r="D134" s="148"/>
      <c r="E134" s="148"/>
      <c r="F134" s="148"/>
      <c r="G134" s="23"/>
      <c r="H134" s="21"/>
      <c r="I134" s="21"/>
      <c r="J134" s="21"/>
      <c r="K134" s="21"/>
    </row>
    <row r="135" spans="1:11" ht="20.399999999999999" x14ac:dyDescent="0.25">
      <c r="A135" s="147" t="s">
        <v>721</v>
      </c>
      <c r="B135" s="148"/>
      <c r="C135" s="148"/>
      <c r="D135" s="148"/>
      <c r="E135" s="148"/>
      <c r="F135" s="148"/>
      <c r="G135" s="23">
        <v>28608</v>
      </c>
      <c r="H135" s="21">
        <v>6324</v>
      </c>
      <c r="I135" s="21" t="s">
        <v>720</v>
      </c>
      <c r="J135" s="21"/>
      <c r="K135" s="21">
        <v>454.04</v>
      </c>
    </row>
    <row r="136" spans="1:11" x14ac:dyDescent="0.25">
      <c r="A136" s="147" t="s">
        <v>719</v>
      </c>
      <c r="B136" s="148"/>
      <c r="C136" s="148"/>
      <c r="D136" s="148"/>
      <c r="E136" s="148"/>
      <c r="F136" s="148"/>
      <c r="G136" s="23">
        <v>8553</v>
      </c>
      <c r="H136" s="21"/>
      <c r="I136" s="21"/>
      <c r="J136" s="21"/>
      <c r="K136" s="21"/>
    </row>
    <row r="137" spans="1:11" x14ac:dyDescent="0.25">
      <c r="A137" s="147" t="s">
        <v>718</v>
      </c>
      <c r="B137" s="148"/>
      <c r="C137" s="148"/>
      <c r="D137" s="148"/>
      <c r="E137" s="148"/>
      <c r="F137" s="148"/>
      <c r="G137" s="23">
        <v>5852</v>
      </c>
      <c r="H137" s="21"/>
      <c r="I137" s="21"/>
      <c r="J137" s="21"/>
      <c r="K137" s="21"/>
    </row>
    <row r="138" spans="1:11" x14ac:dyDescent="0.25">
      <c r="A138" s="147" t="s">
        <v>63</v>
      </c>
      <c r="B138" s="148"/>
      <c r="C138" s="148"/>
      <c r="D138" s="148"/>
      <c r="E138" s="148"/>
      <c r="F138" s="148"/>
      <c r="G138" s="23">
        <v>43013</v>
      </c>
      <c r="H138" s="21"/>
      <c r="I138" s="21"/>
      <c r="J138" s="21"/>
      <c r="K138" s="21">
        <v>454.04</v>
      </c>
    </row>
    <row r="139" spans="1:11" x14ac:dyDescent="0.25">
      <c r="A139" s="147" t="s">
        <v>60</v>
      </c>
      <c r="B139" s="148"/>
      <c r="C139" s="148"/>
      <c r="D139" s="148"/>
      <c r="E139" s="148"/>
      <c r="F139" s="148"/>
      <c r="G139" s="23">
        <v>49495</v>
      </c>
      <c r="H139" s="21"/>
      <c r="I139" s="21"/>
      <c r="J139" s="21"/>
      <c r="K139" s="21">
        <v>628.11</v>
      </c>
    </row>
    <row r="140" spans="1:11" x14ac:dyDescent="0.25">
      <c r="A140" s="147" t="s">
        <v>62</v>
      </c>
      <c r="B140" s="148"/>
      <c r="C140" s="148"/>
      <c r="D140" s="148"/>
      <c r="E140" s="148"/>
      <c r="F140" s="148"/>
      <c r="G140" s="23"/>
      <c r="H140" s="21"/>
      <c r="I140" s="21"/>
      <c r="J140" s="21"/>
      <c r="K140" s="21"/>
    </row>
    <row r="141" spans="1:11" x14ac:dyDescent="0.25">
      <c r="A141" s="147" t="s">
        <v>61</v>
      </c>
      <c r="B141" s="148"/>
      <c r="C141" s="148"/>
      <c r="D141" s="148"/>
      <c r="E141" s="148"/>
      <c r="F141" s="148"/>
      <c r="G141" s="23"/>
      <c r="H141" s="21"/>
      <c r="I141" s="21"/>
      <c r="J141" s="21"/>
      <c r="K141" s="21"/>
    </row>
    <row r="142" spans="1:11" x14ac:dyDescent="0.25">
      <c r="A142" s="147" t="s">
        <v>717</v>
      </c>
      <c r="B142" s="148"/>
      <c r="C142" s="148"/>
      <c r="D142" s="148"/>
      <c r="E142" s="148"/>
      <c r="F142" s="148"/>
      <c r="G142" s="23">
        <v>27731</v>
      </c>
      <c r="H142" s="21"/>
      <c r="I142" s="21"/>
      <c r="J142" s="21"/>
      <c r="K142" s="21"/>
    </row>
    <row r="143" spans="1:11" x14ac:dyDescent="0.25">
      <c r="A143" s="147" t="s">
        <v>60</v>
      </c>
      <c r="B143" s="148"/>
      <c r="C143" s="148"/>
      <c r="D143" s="148"/>
      <c r="E143" s="148"/>
      <c r="F143" s="148"/>
      <c r="G143" s="23">
        <v>27731</v>
      </c>
      <c r="H143" s="21"/>
      <c r="I143" s="21"/>
      <c r="J143" s="21"/>
      <c r="K143" s="21"/>
    </row>
    <row r="144" spans="1:11" x14ac:dyDescent="0.25">
      <c r="A144" s="147" t="s">
        <v>56</v>
      </c>
      <c r="B144" s="148"/>
      <c r="C144" s="148"/>
      <c r="D144" s="148"/>
      <c r="E144" s="148"/>
      <c r="F144" s="148"/>
      <c r="G144" s="23">
        <v>77226</v>
      </c>
      <c r="H144" s="21"/>
      <c r="I144" s="21"/>
      <c r="J144" s="21"/>
      <c r="K144" s="21">
        <v>628.11</v>
      </c>
    </row>
    <row r="145" spans="1:11" x14ac:dyDescent="0.25">
      <c r="A145" s="149" t="s">
        <v>59</v>
      </c>
      <c r="B145" s="148"/>
      <c r="C145" s="148"/>
      <c r="D145" s="148"/>
      <c r="E145" s="148"/>
      <c r="F145" s="148"/>
      <c r="G145" s="22">
        <v>77226</v>
      </c>
      <c r="H145" s="21"/>
      <c r="I145" s="21"/>
      <c r="J145" s="21"/>
      <c r="K145" s="20">
        <v>628.11</v>
      </c>
    </row>
    <row r="146" spans="1:11" x14ac:dyDescent="0.25">
      <c r="A146" s="147" t="s">
        <v>121</v>
      </c>
      <c r="B146" s="148"/>
      <c r="C146" s="148"/>
      <c r="D146" s="148"/>
      <c r="E146" s="148"/>
      <c r="F146" s="148"/>
      <c r="G146" s="23"/>
      <c r="H146" s="21"/>
      <c r="I146" s="21"/>
      <c r="J146" s="21"/>
      <c r="K146" s="21"/>
    </row>
    <row r="147" spans="1:11" x14ac:dyDescent="0.25">
      <c r="A147" s="147" t="s">
        <v>57</v>
      </c>
      <c r="B147" s="148"/>
      <c r="C147" s="148"/>
      <c r="D147" s="148"/>
      <c r="E147" s="148"/>
      <c r="F147" s="148"/>
      <c r="G147" s="23"/>
      <c r="H147" s="21"/>
      <c r="I147" s="21"/>
      <c r="J147" s="21"/>
      <c r="K147" s="21"/>
    </row>
    <row r="148" spans="1:11" x14ac:dyDescent="0.25">
      <c r="A148" s="147" t="s">
        <v>716</v>
      </c>
      <c r="B148" s="148"/>
      <c r="C148" s="148"/>
      <c r="D148" s="148"/>
      <c r="E148" s="148"/>
      <c r="F148" s="148"/>
      <c r="G148" s="23">
        <v>24457</v>
      </c>
      <c r="H148" s="21"/>
      <c r="I148" s="21"/>
      <c r="J148" s="21"/>
      <c r="K148" s="21"/>
    </row>
    <row r="149" spans="1:11" x14ac:dyDescent="0.25">
      <c r="A149" s="147" t="s">
        <v>56</v>
      </c>
      <c r="B149" s="148"/>
      <c r="C149" s="148"/>
      <c r="D149" s="148"/>
      <c r="E149" s="148"/>
      <c r="F149" s="148"/>
      <c r="G149" s="23">
        <v>24457</v>
      </c>
      <c r="H149" s="21"/>
      <c r="I149" s="21"/>
      <c r="J149" s="21"/>
      <c r="K149" s="21"/>
    </row>
    <row r="150" spans="1:11" x14ac:dyDescent="0.25">
      <c r="A150" s="149" t="s">
        <v>119</v>
      </c>
      <c r="B150" s="148"/>
      <c r="C150" s="148"/>
      <c r="D150" s="148"/>
      <c r="E150" s="148"/>
      <c r="F150" s="148"/>
      <c r="G150" s="22">
        <v>24457</v>
      </c>
      <c r="H150" s="21"/>
      <c r="I150" s="21"/>
      <c r="J150" s="21"/>
      <c r="K150" s="21"/>
    </row>
    <row r="151" spans="1:11" x14ac:dyDescent="0.25">
      <c r="A151" s="147" t="s">
        <v>12</v>
      </c>
      <c r="B151" s="148"/>
      <c r="C151" s="148"/>
      <c r="D151" s="148"/>
      <c r="E151" s="148"/>
      <c r="F151" s="148"/>
      <c r="G151" s="23">
        <v>101683</v>
      </c>
      <c r="H151" s="21"/>
      <c r="I151" s="21"/>
      <c r="J151" s="21"/>
      <c r="K151" s="21">
        <v>628.11</v>
      </c>
    </row>
    <row r="152" spans="1:11" x14ac:dyDescent="0.25">
      <c r="A152" s="147" t="s">
        <v>13</v>
      </c>
      <c r="B152" s="148"/>
      <c r="C152" s="148"/>
      <c r="D152" s="148"/>
      <c r="E152" s="148"/>
      <c r="F152" s="148"/>
      <c r="G152" s="23"/>
      <c r="H152" s="21"/>
      <c r="I152" s="21"/>
      <c r="J152" s="21"/>
      <c r="K152" s="21"/>
    </row>
    <row r="153" spans="1:11" x14ac:dyDescent="0.25">
      <c r="A153" s="147" t="s">
        <v>14</v>
      </c>
      <c r="B153" s="148"/>
      <c r="C153" s="148"/>
      <c r="D153" s="148"/>
      <c r="E153" s="148"/>
      <c r="F153" s="148"/>
      <c r="G153" s="23">
        <v>32515</v>
      </c>
      <c r="H153" s="21"/>
      <c r="I153" s="21"/>
      <c r="J153" s="21"/>
      <c r="K153" s="21"/>
    </row>
    <row r="154" spans="1:11" x14ac:dyDescent="0.25">
      <c r="A154" s="147" t="s">
        <v>15</v>
      </c>
      <c r="B154" s="148"/>
      <c r="C154" s="148"/>
      <c r="D154" s="148"/>
      <c r="E154" s="148"/>
      <c r="F154" s="148"/>
      <c r="G154" s="23">
        <v>14673</v>
      </c>
      <c r="H154" s="21"/>
      <c r="I154" s="21"/>
      <c r="J154" s="21"/>
      <c r="K154" s="21"/>
    </row>
    <row r="155" spans="1:11" x14ac:dyDescent="0.25">
      <c r="A155" s="147" t="s">
        <v>16</v>
      </c>
      <c r="B155" s="148"/>
      <c r="C155" s="148"/>
      <c r="D155" s="148"/>
      <c r="E155" s="148"/>
      <c r="F155" s="148"/>
      <c r="G155" s="23">
        <v>11483</v>
      </c>
      <c r="H155" s="21"/>
      <c r="I155" s="21"/>
      <c r="J155" s="21"/>
      <c r="K155" s="21"/>
    </row>
    <row r="156" spans="1:11" x14ac:dyDescent="0.25">
      <c r="A156" s="147" t="s">
        <v>0</v>
      </c>
      <c r="B156" s="148"/>
      <c r="C156" s="148"/>
      <c r="D156" s="148"/>
      <c r="E156" s="148"/>
      <c r="F156" s="148"/>
      <c r="G156" s="23">
        <v>27731</v>
      </c>
      <c r="H156" s="21"/>
      <c r="I156" s="21"/>
      <c r="J156" s="21"/>
      <c r="K156" s="21"/>
    </row>
    <row r="157" spans="1:11" x14ac:dyDescent="0.25">
      <c r="A157" s="147" t="s">
        <v>17</v>
      </c>
      <c r="B157" s="148"/>
      <c r="C157" s="148"/>
      <c r="D157" s="148"/>
      <c r="E157" s="148"/>
      <c r="F157" s="148"/>
      <c r="G157" s="23">
        <v>10595</v>
      </c>
      <c r="H157" s="21"/>
      <c r="I157" s="21"/>
      <c r="J157" s="21"/>
      <c r="K157" s="21"/>
    </row>
    <row r="158" spans="1:11" x14ac:dyDescent="0.25">
      <c r="A158" s="147" t="s">
        <v>18</v>
      </c>
      <c r="B158" s="148"/>
      <c r="C158" s="148"/>
      <c r="D158" s="148"/>
      <c r="E158" s="148"/>
      <c r="F158" s="148"/>
      <c r="G158" s="23">
        <v>7365</v>
      </c>
      <c r="H158" s="21"/>
      <c r="I158" s="21"/>
      <c r="J158" s="21"/>
      <c r="K158" s="21"/>
    </row>
    <row r="159" spans="1:11" x14ac:dyDescent="0.25">
      <c r="A159" s="149" t="s">
        <v>19</v>
      </c>
      <c r="B159" s="148"/>
      <c r="C159" s="148"/>
      <c r="D159" s="148"/>
      <c r="E159" s="148"/>
      <c r="F159" s="148"/>
      <c r="G159" s="22">
        <v>101683</v>
      </c>
      <c r="H159" s="21"/>
      <c r="I159" s="21"/>
      <c r="J159" s="21"/>
      <c r="K159" s="20">
        <v>628.11</v>
      </c>
    </row>
    <row r="160" spans="1:11" x14ac:dyDescent="0.25">
      <c r="A160" s="99"/>
      <c r="B160" s="19"/>
      <c r="F160" s="16"/>
      <c r="G160" s="18"/>
      <c r="H160" s="16"/>
      <c r="I160" s="16"/>
      <c r="J160" s="16"/>
      <c r="K160" s="16"/>
    </row>
    <row r="161" spans="1:11" x14ac:dyDescent="0.25">
      <c r="A161" s="99"/>
      <c r="B161" s="19"/>
      <c r="F161" s="16"/>
      <c r="G161" s="18"/>
      <c r="H161" s="16"/>
      <c r="I161" s="16"/>
      <c r="J161" s="16"/>
      <c r="K161" s="16"/>
    </row>
  </sheetData>
  <mergeCells count="90">
    <mergeCell ref="A140:F140"/>
    <mergeCell ref="A141:F141"/>
    <mergeCell ref="A142:F142"/>
    <mergeCell ref="A143:F143"/>
    <mergeCell ref="A144:F144"/>
    <mergeCell ref="A126:F126"/>
    <mergeCell ref="A127:F127"/>
    <mergeCell ref="A128:F128"/>
    <mergeCell ref="A129:F129"/>
    <mergeCell ref="A114:F114"/>
    <mergeCell ref="A115:F115"/>
    <mergeCell ref="A121:F121"/>
    <mergeCell ref="A122:F122"/>
    <mergeCell ref="A123:F123"/>
    <mergeCell ref="A124:F124"/>
    <mergeCell ref="A125:F125"/>
    <mergeCell ref="A120:F120"/>
    <mergeCell ref="A116:F116"/>
    <mergeCell ref="A117:F117"/>
    <mergeCell ref="A118:F118"/>
    <mergeCell ref="A119:F119"/>
    <mergeCell ref="D16:E16"/>
    <mergeCell ref="D19:E19"/>
    <mergeCell ref="D17:E17"/>
    <mergeCell ref="A151:F151"/>
    <mergeCell ref="A152:F152"/>
    <mergeCell ref="A130:F130"/>
    <mergeCell ref="A131:F131"/>
    <mergeCell ref="A134:F134"/>
    <mergeCell ref="A135:F135"/>
    <mergeCell ref="A136:F136"/>
    <mergeCell ref="A137:F137"/>
    <mergeCell ref="A132:F132"/>
    <mergeCell ref="A145:F145"/>
    <mergeCell ref="A146:F146"/>
    <mergeCell ref="A147:F147"/>
    <mergeCell ref="A138:F138"/>
    <mergeCell ref="A101:K101"/>
    <mergeCell ref="D18:E18"/>
    <mergeCell ref="A157:F157"/>
    <mergeCell ref="A158:F158"/>
    <mergeCell ref="A159:F159"/>
    <mergeCell ref="A156:F156"/>
    <mergeCell ref="A150:F150"/>
    <mergeCell ref="A139:F139"/>
    <mergeCell ref="A153:F153"/>
    <mergeCell ref="A154:F154"/>
    <mergeCell ref="A155:F155"/>
    <mergeCell ref="A133:F133"/>
    <mergeCell ref="D20:E20"/>
    <mergeCell ref="D21:E21"/>
    <mergeCell ref="A148:F148"/>
    <mergeCell ref="A149:F149"/>
    <mergeCell ref="A109:F109"/>
    <mergeCell ref="A110:K110"/>
    <mergeCell ref="A111:F111"/>
    <mergeCell ref="A112:F112"/>
    <mergeCell ref="A113:F113"/>
    <mergeCell ref="A32:K32"/>
    <mergeCell ref="A33:K33"/>
    <mergeCell ref="A75:F75"/>
    <mergeCell ref="A76:F76"/>
    <mergeCell ref="A108:F108"/>
    <mergeCell ref="A78:F78"/>
    <mergeCell ref="A79:F79"/>
    <mergeCell ref="A80:F80"/>
    <mergeCell ref="A81:F81"/>
    <mergeCell ref="A82:F82"/>
    <mergeCell ref="A83:F83"/>
    <mergeCell ref="A84:F84"/>
    <mergeCell ref="A77:F77"/>
    <mergeCell ref="A85:F85"/>
    <mergeCell ref="A86:K86"/>
    <mergeCell ref="A87:K87"/>
    <mergeCell ref="A34:K34"/>
    <mergeCell ref="A35:K35"/>
    <mergeCell ref="A36:K36"/>
    <mergeCell ref="A67:K67"/>
    <mergeCell ref="J25:K26"/>
    <mergeCell ref="H26:H27"/>
    <mergeCell ref="G26:G27"/>
    <mergeCell ref="A25:A27"/>
    <mergeCell ref="C25:C27"/>
    <mergeCell ref="B25:B27"/>
    <mergeCell ref="D25:D27"/>
    <mergeCell ref="E25:F25"/>
    <mergeCell ref="G25:I25"/>
    <mergeCell ref="A29:K29"/>
    <mergeCell ref="A30:K30"/>
    <mergeCell ref="A31:K31"/>
  </mergeCells>
  <pageMargins left="0.23622047244094491" right="0.19685039370078741" top="0.51181102362204722" bottom="0.62992125984251968" header="0.31496062992125984" footer="0.23622047244094491"/>
  <pageSetup paperSize="9" scale="97" fitToHeight="10000" orientation="landscape" r:id="rId1"/>
  <headerFooter alignWithMargins="0">
    <oddFooter>&amp;L0503.014.0000 - СМ.ЛС
313-2331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P174"/>
  <sheetViews>
    <sheetView showGridLines="0" topLeftCell="A4" zoomScaleSheetLayoutView="75" workbookViewId="0">
      <selection activeCell="D9" sqref="D9"/>
    </sheetView>
  </sheetViews>
  <sheetFormatPr defaultColWidth="9.109375" defaultRowHeight="13.2" outlineLevelRow="2" x14ac:dyDescent="0.25"/>
  <cols>
    <col min="1" max="1" width="4.6640625" style="9" customWidth="1"/>
    <col min="2" max="2" width="20.33203125" style="17" customWidth="1"/>
    <col min="3" max="3" width="37.109375" style="7" customWidth="1"/>
    <col min="4" max="4" width="17.109375" style="99" customWidth="1"/>
    <col min="5" max="5" width="11.6640625" style="16" customWidth="1"/>
    <col min="6" max="6" width="10.5546875" style="3" customWidth="1"/>
    <col min="7" max="7" width="10.5546875" style="14" customWidth="1"/>
    <col min="8" max="8" width="11" style="3" customWidth="1"/>
    <col min="9" max="9" width="10.6640625" style="3" customWidth="1"/>
    <col min="10" max="10" width="8.33203125" style="3" customWidth="1"/>
    <col min="11" max="11" width="8.109375" style="3" customWidth="1"/>
    <col min="12" max="14" width="7.109375" style="3" customWidth="1"/>
    <col min="15" max="16" width="6.33203125" style="3" customWidth="1"/>
    <col min="17" max="16384" width="9.109375" style="4"/>
  </cols>
  <sheetData>
    <row r="1" spans="1:16" outlineLevel="2" x14ac:dyDescent="0.25">
      <c r="A1" s="2" t="s">
        <v>6</v>
      </c>
      <c r="B1" s="1"/>
      <c r="I1" s="2" t="s">
        <v>7</v>
      </c>
    </row>
    <row r="2" spans="1:16" outlineLevel="1" x14ac:dyDescent="0.25">
      <c r="A2" s="5"/>
      <c r="B2" s="1"/>
      <c r="I2" s="5"/>
    </row>
    <row r="3" spans="1:16" outlineLevel="1" x14ac:dyDescent="0.25">
      <c r="A3" s="5"/>
      <c r="B3" s="1"/>
      <c r="I3" s="5"/>
    </row>
    <row r="4" spans="1:16" outlineLevel="1" x14ac:dyDescent="0.25">
      <c r="A4" s="5" t="s">
        <v>54</v>
      </c>
      <c r="B4" s="1"/>
      <c r="I4" s="5" t="s">
        <v>53</v>
      </c>
    </row>
    <row r="5" spans="1:16" outlineLevel="1" x14ac:dyDescent="0.25">
      <c r="A5" s="60" t="s">
        <v>110</v>
      </c>
      <c r="B5" s="1"/>
      <c r="I5" s="60" t="s">
        <v>109</v>
      </c>
    </row>
    <row r="6" spans="1:16" ht="13.8" x14ac:dyDescent="0.25">
      <c r="A6" s="99"/>
      <c r="B6" s="1"/>
      <c r="C6" s="3"/>
      <c r="D6" s="36" t="s">
        <v>715</v>
      </c>
      <c r="E6" s="3"/>
      <c r="F6" s="58"/>
      <c r="G6" s="59"/>
      <c r="H6" s="58"/>
      <c r="N6" s="4"/>
      <c r="O6" s="4"/>
      <c r="P6" s="4"/>
    </row>
    <row r="7" spans="1:16" x14ac:dyDescent="0.25">
      <c r="A7" s="99"/>
      <c r="B7" s="57"/>
      <c r="C7" s="42"/>
      <c r="D7" s="12" t="s">
        <v>2</v>
      </c>
      <c r="E7" s="56"/>
      <c r="F7" s="55"/>
      <c r="G7" s="54"/>
      <c r="N7" s="4"/>
      <c r="O7" s="4"/>
      <c r="P7" s="4"/>
    </row>
    <row r="8" spans="1:16" x14ac:dyDescent="0.25">
      <c r="A8" s="99"/>
      <c r="B8" s="49"/>
      <c r="C8" s="3"/>
      <c r="D8" s="3"/>
      <c r="E8" s="3"/>
      <c r="O8" s="4"/>
      <c r="P8" s="4"/>
    </row>
    <row r="9" spans="1:16" ht="15.6" x14ac:dyDescent="0.25">
      <c r="A9" s="99"/>
      <c r="B9" s="49"/>
      <c r="C9" s="3"/>
      <c r="D9" s="114" t="s">
        <v>854</v>
      </c>
      <c r="F9" s="52"/>
      <c r="G9" s="51"/>
      <c r="O9" s="4"/>
      <c r="P9" s="4"/>
    </row>
    <row r="10" spans="1:16" x14ac:dyDescent="0.25">
      <c r="A10" s="99"/>
      <c r="B10" s="49"/>
      <c r="C10" s="3"/>
      <c r="D10" s="11" t="s">
        <v>38</v>
      </c>
      <c r="F10" s="8"/>
      <c r="G10" s="50"/>
      <c r="O10" s="4"/>
      <c r="P10" s="4"/>
    </row>
    <row r="11" spans="1:16" x14ac:dyDescent="0.25">
      <c r="A11" s="99"/>
      <c r="B11" s="49"/>
      <c r="C11" s="3"/>
      <c r="D11" s="3"/>
      <c r="E11" s="3"/>
      <c r="O11" s="4"/>
      <c r="P11" s="4"/>
    </row>
    <row r="12" spans="1:16" ht="13.8" x14ac:dyDescent="0.25">
      <c r="A12" s="48" t="s">
        <v>3</v>
      </c>
      <c r="B12" s="35" t="s">
        <v>853</v>
      </c>
      <c r="C12" s="13"/>
      <c r="D12" s="36"/>
      <c r="E12" s="47"/>
      <c r="F12" s="13"/>
      <c r="G12" s="46"/>
      <c r="N12" s="4"/>
      <c r="O12" s="4"/>
      <c r="P12" s="4"/>
    </row>
    <row r="13" spans="1:16" x14ac:dyDescent="0.25">
      <c r="A13" s="99"/>
      <c r="B13" s="45"/>
      <c r="C13" s="42"/>
      <c r="D13" s="12" t="s">
        <v>36</v>
      </c>
      <c r="F13" s="44"/>
      <c r="G13" s="43"/>
      <c r="H13" s="42"/>
      <c r="I13" s="38"/>
      <c r="O13" s="4"/>
      <c r="P13" s="4"/>
    </row>
    <row r="14" spans="1:16" x14ac:dyDescent="0.25">
      <c r="A14" s="41"/>
      <c r="B14" s="40"/>
      <c r="C14" s="3"/>
      <c r="D14" s="3"/>
      <c r="E14" s="3"/>
      <c r="N14" s="4"/>
      <c r="O14" s="4"/>
      <c r="P14" s="4"/>
    </row>
    <row r="15" spans="1:16" ht="13.8" x14ac:dyDescent="0.25">
      <c r="B15" s="35" t="s">
        <v>852</v>
      </c>
      <c r="C15" s="39"/>
      <c r="D15" s="38"/>
      <c r="E15" s="38"/>
      <c r="F15" s="37"/>
      <c r="G15" s="32"/>
      <c r="H15" s="31"/>
      <c r="O15" s="13"/>
      <c r="P15" s="4"/>
    </row>
    <row r="16" spans="1:16" s="30" customFormat="1" ht="13.8" x14ac:dyDescent="0.25">
      <c r="A16" s="36"/>
      <c r="B16" s="35" t="s">
        <v>22</v>
      </c>
      <c r="C16" s="34"/>
      <c r="D16" s="150" t="s">
        <v>851</v>
      </c>
      <c r="E16" s="151"/>
      <c r="F16" s="33" t="s">
        <v>34</v>
      </c>
      <c r="G16" s="32"/>
      <c r="H16" s="31"/>
      <c r="I16" s="13"/>
      <c r="J16" s="13"/>
      <c r="K16" s="13"/>
      <c r="L16" s="13"/>
      <c r="M16" s="13"/>
      <c r="N16" s="13"/>
    </row>
    <row r="17" spans="1:16" s="30" customFormat="1" ht="13.8" outlineLevel="1" x14ac:dyDescent="0.25">
      <c r="A17" s="36"/>
      <c r="B17" s="35" t="s">
        <v>23</v>
      </c>
      <c r="C17" s="34"/>
      <c r="D17" s="150" t="s">
        <v>850</v>
      </c>
      <c r="E17" s="151"/>
      <c r="F17" s="33" t="s">
        <v>34</v>
      </c>
      <c r="G17" s="32"/>
      <c r="H17" s="31"/>
      <c r="I17" s="13"/>
      <c r="J17" s="13"/>
      <c r="K17" s="13"/>
      <c r="L17" s="13"/>
      <c r="M17" s="13"/>
      <c r="N17" s="13"/>
    </row>
    <row r="18" spans="1:16" s="30" customFormat="1" ht="13.8" outlineLevel="1" x14ac:dyDescent="0.25">
      <c r="A18" s="36"/>
      <c r="B18" s="35" t="s">
        <v>1</v>
      </c>
      <c r="C18" s="34"/>
      <c r="D18" s="150" t="s">
        <v>849</v>
      </c>
      <c r="E18" s="151"/>
      <c r="F18" s="33" t="s">
        <v>34</v>
      </c>
      <c r="G18" s="32"/>
      <c r="H18" s="31"/>
      <c r="I18" s="13"/>
      <c r="J18" s="13"/>
      <c r="K18" s="13"/>
      <c r="L18" s="13"/>
      <c r="M18" s="13"/>
      <c r="N18" s="13"/>
    </row>
    <row r="19" spans="1:16" s="30" customFormat="1" ht="13.8" x14ac:dyDescent="0.25">
      <c r="A19" s="36"/>
      <c r="B19" s="35" t="s">
        <v>35</v>
      </c>
      <c r="C19" s="34"/>
      <c r="D19" s="150" t="s">
        <v>848</v>
      </c>
      <c r="E19" s="151"/>
      <c r="F19" s="33" t="s">
        <v>34</v>
      </c>
      <c r="G19" s="32"/>
      <c r="H19" s="31"/>
      <c r="I19" s="13"/>
      <c r="J19" s="13"/>
      <c r="K19" s="13"/>
      <c r="L19" s="13"/>
      <c r="M19" s="13"/>
      <c r="N19" s="13"/>
    </row>
    <row r="20" spans="1:16" s="30" customFormat="1" ht="13.8" outlineLevel="1" x14ac:dyDescent="0.25">
      <c r="A20" s="36"/>
      <c r="B20" s="35" t="s">
        <v>20</v>
      </c>
      <c r="C20" s="34"/>
      <c r="D20" s="150" t="s">
        <v>847</v>
      </c>
      <c r="E20" s="151"/>
      <c r="F20" s="33" t="s">
        <v>21</v>
      </c>
      <c r="G20" s="32"/>
      <c r="H20" s="31"/>
      <c r="I20" s="13"/>
      <c r="J20" s="13"/>
      <c r="K20" s="13"/>
      <c r="L20" s="13"/>
      <c r="M20" s="13"/>
      <c r="N20" s="13"/>
    </row>
    <row r="21" spans="1:16" s="30" customFormat="1" ht="13.8" outlineLevel="2" x14ac:dyDescent="0.25">
      <c r="A21" s="36"/>
      <c r="B21" s="35" t="s">
        <v>52</v>
      </c>
      <c r="C21" s="34"/>
      <c r="D21" s="150" t="s">
        <v>846</v>
      </c>
      <c r="E21" s="151"/>
      <c r="F21" s="33" t="s">
        <v>21</v>
      </c>
      <c r="G21" s="32"/>
      <c r="H21" s="31"/>
      <c r="I21" s="13"/>
      <c r="J21" s="13"/>
      <c r="K21" s="13"/>
      <c r="L21" s="13"/>
      <c r="M21" s="13"/>
      <c r="N21" s="13"/>
    </row>
    <row r="22" spans="1:16" ht="13.8" x14ac:dyDescent="0.25">
      <c r="B22" s="100" t="s">
        <v>845</v>
      </c>
      <c r="D22" s="3"/>
      <c r="E22" s="3"/>
      <c r="O22" s="4"/>
      <c r="P22" s="4"/>
    </row>
    <row r="23" spans="1:16" x14ac:dyDescent="0.25">
      <c r="B23" s="29"/>
      <c r="C23" s="99"/>
      <c r="D23" s="8"/>
      <c r="E23" s="3"/>
      <c r="P23" s="4"/>
    </row>
    <row r="24" spans="1:16" x14ac:dyDescent="0.25">
      <c r="B24" s="1"/>
      <c r="E24" s="3"/>
    </row>
    <row r="25" spans="1:16" s="27" customFormat="1" ht="48" customHeight="1" x14ac:dyDescent="0.2">
      <c r="A25" s="155" t="s">
        <v>4</v>
      </c>
      <c r="B25" s="157" t="s">
        <v>51</v>
      </c>
      <c r="C25" s="155" t="s">
        <v>50</v>
      </c>
      <c r="D25" s="155" t="s">
        <v>49</v>
      </c>
      <c r="E25" s="155" t="s">
        <v>33</v>
      </c>
      <c r="F25" s="155"/>
      <c r="G25" s="155" t="s">
        <v>32</v>
      </c>
      <c r="H25" s="155"/>
      <c r="I25" s="155"/>
      <c r="J25" s="155" t="s">
        <v>48</v>
      </c>
      <c r="K25" s="155"/>
      <c r="L25" s="28"/>
      <c r="M25" s="28"/>
      <c r="N25" s="28"/>
      <c r="O25" s="28"/>
      <c r="P25" s="28"/>
    </row>
    <row r="26" spans="1:16" s="27" customFormat="1" ht="22.8" x14ac:dyDescent="0.2">
      <c r="A26" s="155"/>
      <c r="B26" s="157"/>
      <c r="C26" s="155"/>
      <c r="D26" s="155"/>
      <c r="E26" s="112" t="s">
        <v>44</v>
      </c>
      <c r="F26" s="112" t="s">
        <v>108</v>
      </c>
      <c r="G26" s="156" t="s">
        <v>5</v>
      </c>
      <c r="H26" s="155" t="s">
        <v>47</v>
      </c>
      <c r="I26" s="112" t="s">
        <v>107</v>
      </c>
      <c r="J26" s="155"/>
      <c r="K26" s="155"/>
      <c r="L26" s="28"/>
      <c r="M26" s="28"/>
      <c r="N26" s="28"/>
      <c r="O26" s="28"/>
      <c r="P26" s="28"/>
    </row>
    <row r="27" spans="1:16" s="27" customFormat="1" ht="34.200000000000003" x14ac:dyDescent="0.2">
      <c r="A27" s="155"/>
      <c r="B27" s="157"/>
      <c r="C27" s="155"/>
      <c r="D27" s="155"/>
      <c r="E27" s="112" t="s">
        <v>47</v>
      </c>
      <c r="F27" s="112" t="s">
        <v>46</v>
      </c>
      <c r="G27" s="156"/>
      <c r="H27" s="155"/>
      <c r="I27" s="112" t="s">
        <v>46</v>
      </c>
      <c r="J27" s="112" t="s">
        <v>45</v>
      </c>
      <c r="K27" s="112" t="s">
        <v>44</v>
      </c>
      <c r="L27" s="28"/>
      <c r="M27" s="28"/>
      <c r="N27" s="28"/>
      <c r="O27" s="28"/>
      <c r="P27" s="28"/>
    </row>
    <row r="28" spans="1:16" x14ac:dyDescent="0.25">
      <c r="A28" s="101">
        <v>1</v>
      </c>
      <c r="B28" s="102">
        <v>2</v>
      </c>
      <c r="C28" s="112">
        <v>3</v>
      </c>
      <c r="D28" s="112">
        <v>4</v>
      </c>
      <c r="E28" s="112">
        <v>5</v>
      </c>
      <c r="F28" s="101">
        <v>6</v>
      </c>
      <c r="G28" s="15">
        <v>7</v>
      </c>
      <c r="H28" s="101">
        <v>8</v>
      </c>
      <c r="I28" s="101">
        <v>9</v>
      </c>
      <c r="J28" s="101">
        <v>10</v>
      </c>
      <c r="K28" s="101">
        <v>11</v>
      </c>
      <c r="L28" s="4"/>
      <c r="M28" s="4"/>
      <c r="N28" s="4"/>
      <c r="O28" s="4"/>
      <c r="P28" s="4"/>
    </row>
    <row r="29" spans="1:16" ht="19.2" customHeight="1" x14ac:dyDescent="0.25">
      <c r="A29" s="154" t="s">
        <v>69</v>
      </c>
      <c r="B29" s="148"/>
      <c r="C29" s="148"/>
      <c r="D29" s="148"/>
      <c r="E29" s="148"/>
      <c r="F29" s="148"/>
      <c r="G29" s="148"/>
      <c r="H29" s="148"/>
      <c r="I29" s="148"/>
      <c r="J29" s="148"/>
      <c r="K29" s="148"/>
    </row>
    <row r="30" spans="1:16" ht="19.2" customHeight="1" x14ac:dyDescent="0.25">
      <c r="A30" s="147" t="s">
        <v>206</v>
      </c>
      <c r="B30" s="148"/>
      <c r="C30" s="148"/>
      <c r="D30" s="148"/>
      <c r="E30" s="148"/>
      <c r="F30" s="148"/>
      <c r="G30" s="148"/>
      <c r="H30" s="148"/>
      <c r="I30" s="148"/>
      <c r="J30" s="148"/>
      <c r="K30" s="148"/>
    </row>
    <row r="31" spans="1:16" ht="19.2" customHeight="1" x14ac:dyDescent="0.25">
      <c r="A31" s="147" t="s">
        <v>205</v>
      </c>
      <c r="B31" s="148"/>
      <c r="C31" s="148"/>
      <c r="D31" s="148"/>
      <c r="E31" s="148"/>
      <c r="F31" s="148"/>
      <c r="G31" s="148"/>
      <c r="H31" s="148"/>
      <c r="I31" s="148"/>
      <c r="J31" s="148"/>
      <c r="K31" s="148"/>
    </row>
    <row r="32" spans="1:16" ht="26.1" customHeight="1" x14ac:dyDescent="0.25">
      <c r="A32" s="147" t="s">
        <v>204</v>
      </c>
      <c r="B32" s="148"/>
      <c r="C32" s="148"/>
      <c r="D32" s="148"/>
      <c r="E32" s="148"/>
      <c r="F32" s="148"/>
      <c r="G32" s="148"/>
      <c r="H32" s="148"/>
      <c r="I32" s="148"/>
      <c r="J32" s="148"/>
      <c r="K32" s="148"/>
    </row>
    <row r="33" spans="1:11" ht="26.1" customHeight="1" x14ac:dyDescent="0.25">
      <c r="A33" s="147" t="s">
        <v>203</v>
      </c>
      <c r="B33" s="148"/>
      <c r="C33" s="148"/>
      <c r="D33" s="148"/>
      <c r="E33" s="148"/>
      <c r="F33" s="148"/>
      <c r="G33" s="148"/>
      <c r="H33" s="148"/>
      <c r="I33" s="148"/>
      <c r="J33" s="148"/>
      <c r="K33" s="148"/>
    </row>
    <row r="34" spans="1:11" ht="19.2" customHeight="1" x14ac:dyDescent="0.25">
      <c r="A34" s="147" t="s">
        <v>408</v>
      </c>
      <c r="B34" s="148"/>
      <c r="C34" s="148"/>
      <c r="D34" s="148"/>
      <c r="E34" s="148"/>
      <c r="F34" s="148"/>
      <c r="G34" s="148"/>
      <c r="H34" s="148"/>
      <c r="I34" s="148"/>
      <c r="J34" s="148"/>
      <c r="K34" s="148"/>
    </row>
    <row r="35" spans="1:11" ht="19.2" customHeight="1" x14ac:dyDescent="0.25">
      <c r="A35" s="147" t="s">
        <v>80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</row>
    <row r="36" spans="1:11" ht="19.2" customHeight="1" x14ac:dyDescent="0.25">
      <c r="A36" s="147" t="s">
        <v>165</v>
      </c>
      <c r="B36" s="148"/>
      <c r="C36" s="148"/>
      <c r="D36" s="148"/>
      <c r="E36" s="148"/>
      <c r="F36" s="148"/>
      <c r="G36" s="148"/>
      <c r="H36" s="148"/>
      <c r="I36" s="148"/>
      <c r="J36" s="148"/>
      <c r="K36" s="148"/>
    </row>
    <row r="37" spans="1:11" ht="45.6" x14ac:dyDescent="0.25">
      <c r="A37" s="6">
        <v>1</v>
      </c>
      <c r="B37" s="26" t="s">
        <v>403</v>
      </c>
      <c r="C37" s="113" t="s">
        <v>491</v>
      </c>
      <c r="D37" s="6">
        <v>1</v>
      </c>
      <c r="E37" s="21">
        <v>2223.86</v>
      </c>
      <c r="F37" s="21"/>
      <c r="G37" s="25">
        <v>2224</v>
      </c>
      <c r="H37" s="21"/>
      <c r="I37" s="21"/>
      <c r="J37" s="21"/>
      <c r="K37" s="21"/>
    </row>
    <row r="38" spans="1:11" ht="22.8" x14ac:dyDescent="0.25">
      <c r="A38" s="6">
        <v>2</v>
      </c>
      <c r="B38" s="26" t="s">
        <v>406</v>
      </c>
      <c r="C38" s="113" t="s">
        <v>405</v>
      </c>
      <c r="D38" s="6">
        <v>1</v>
      </c>
      <c r="E38" s="21" t="s">
        <v>404</v>
      </c>
      <c r="F38" s="21">
        <v>0.37</v>
      </c>
      <c r="G38" s="25">
        <v>45</v>
      </c>
      <c r="H38" s="24">
        <v>37</v>
      </c>
      <c r="I38" s="21"/>
      <c r="J38" s="24">
        <v>2.4</v>
      </c>
      <c r="K38" s="24">
        <v>2.4</v>
      </c>
    </row>
    <row r="39" spans="1:11" ht="34.200000000000003" x14ac:dyDescent="0.25">
      <c r="A39" s="6">
        <v>3</v>
      </c>
      <c r="B39" s="26" t="s">
        <v>403</v>
      </c>
      <c r="C39" s="113" t="s">
        <v>844</v>
      </c>
      <c r="D39" s="6">
        <v>1</v>
      </c>
      <c r="E39" s="21">
        <v>510.06</v>
      </c>
      <c r="F39" s="21"/>
      <c r="G39" s="25">
        <v>510</v>
      </c>
      <c r="H39" s="21"/>
      <c r="I39" s="21"/>
      <c r="J39" s="21"/>
      <c r="K39" s="21"/>
    </row>
    <row r="40" spans="1:11" ht="22.8" x14ac:dyDescent="0.25">
      <c r="A40" s="6">
        <v>4</v>
      </c>
      <c r="B40" s="26" t="s">
        <v>401</v>
      </c>
      <c r="C40" s="113" t="s">
        <v>400</v>
      </c>
      <c r="D40" s="6">
        <v>1</v>
      </c>
      <c r="E40" s="21" t="s">
        <v>399</v>
      </c>
      <c r="F40" s="21"/>
      <c r="G40" s="25">
        <v>151</v>
      </c>
      <c r="H40" s="24">
        <v>113</v>
      </c>
      <c r="I40" s="21"/>
      <c r="J40" s="24">
        <v>8</v>
      </c>
      <c r="K40" s="24">
        <v>8</v>
      </c>
    </row>
    <row r="41" spans="1:11" ht="59.4" x14ac:dyDescent="0.25">
      <c r="A41" s="6">
        <v>5</v>
      </c>
      <c r="B41" s="26" t="s">
        <v>489</v>
      </c>
      <c r="C41" s="113" t="s">
        <v>843</v>
      </c>
      <c r="D41" s="6">
        <v>1</v>
      </c>
      <c r="E41" s="21">
        <v>760.04</v>
      </c>
      <c r="F41" s="21"/>
      <c r="G41" s="25">
        <v>760</v>
      </c>
      <c r="H41" s="21"/>
      <c r="I41" s="21"/>
      <c r="J41" s="21"/>
      <c r="K41" s="21"/>
    </row>
    <row r="42" spans="1:11" ht="35.4" x14ac:dyDescent="0.25">
      <c r="A42" s="6">
        <v>6</v>
      </c>
      <c r="B42" s="26" t="s">
        <v>560</v>
      </c>
      <c r="C42" s="113" t="s">
        <v>842</v>
      </c>
      <c r="D42" s="6">
        <v>1</v>
      </c>
      <c r="E42" s="21">
        <v>221.51</v>
      </c>
      <c r="F42" s="21"/>
      <c r="G42" s="25">
        <v>222</v>
      </c>
      <c r="H42" s="21"/>
      <c r="I42" s="21"/>
      <c r="J42" s="21"/>
      <c r="K42" s="21"/>
    </row>
    <row r="43" spans="1:11" ht="22.8" x14ac:dyDescent="0.25">
      <c r="A43" s="6">
        <v>7</v>
      </c>
      <c r="B43" s="26" t="s">
        <v>315</v>
      </c>
      <c r="C43" s="113" t="s">
        <v>314</v>
      </c>
      <c r="D43" s="6">
        <v>1</v>
      </c>
      <c r="E43" s="21" t="s">
        <v>386</v>
      </c>
      <c r="F43" s="21">
        <v>0.37</v>
      </c>
      <c r="G43" s="25">
        <v>62</v>
      </c>
      <c r="H43" s="24">
        <v>54</v>
      </c>
      <c r="I43" s="21"/>
      <c r="J43" s="24">
        <v>3.6</v>
      </c>
      <c r="K43" s="24">
        <v>3.6</v>
      </c>
    </row>
    <row r="44" spans="1:11" ht="57" x14ac:dyDescent="0.25">
      <c r="A44" s="6">
        <v>8</v>
      </c>
      <c r="B44" s="26" t="s">
        <v>482</v>
      </c>
      <c r="C44" s="113" t="s">
        <v>481</v>
      </c>
      <c r="D44" s="6">
        <v>3</v>
      </c>
      <c r="E44" s="21" t="s">
        <v>480</v>
      </c>
      <c r="F44" s="21">
        <v>0.46</v>
      </c>
      <c r="G44" s="25">
        <v>88</v>
      </c>
      <c r="H44" s="24">
        <v>71</v>
      </c>
      <c r="I44" s="24">
        <v>1</v>
      </c>
      <c r="J44" s="24">
        <v>1.68</v>
      </c>
      <c r="K44" s="24">
        <v>5.04</v>
      </c>
    </row>
    <row r="45" spans="1:11" ht="22.8" x14ac:dyDescent="0.25">
      <c r="A45" s="6">
        <v>9</v>
      </c>
      <c r="B45" s="26" t="s">
        <v>193</v>
      </c>
      <c r="C45" s="113" t="s">
        <v>192</v>
      </c>
      <c r="D45" s="6">
        <v>3</v>
      </c>
      <c r="E45" s="21" t="s">
        <v>191</v>
      </c>
      <c r="F45" s="21"/>
      <c r="G45" s="25">
        <v>43</v>
      </c>
      <c r="H45" s="24">
        <v>40</v>
      </c>
      <c r="I45" s="21"/>
      <c r="J45" s="24">
        <v>1</v>
      </c>
      <c r="K45" s="24">
        <v>3</v>
      </c>
    </row>
    <row r="46" spans="1:11" ht="45.6" x14ac:dyDescent="0.25">
      <c r="A46" s="6">
        <v>10</v>
      </c>
      <c r="B46" s="26" t="s">
        <v>40</v>
      </c>
      <c r="C46" s="113" t="s">
        <v>318</v>
      </c>
      <c r="D46" s="6">
        <v>28</v>
      </c>
      <c r="E46" s="21" t="s">
        <v>200</v>
      </c>
      <c r="F46" s="21">
        <v>0.54</v>
      </c>
      <c r="G46" s="25">
        <v>1000</v>
      </c>
      <c r="H46" s="24">
        <v>817</v>
      </c>
      <c r="I46" s="24">
        <v>15</v>
      </c>
      <c r="J46" s="24">
        <v>1.68</v>
      </c>
      <c r="K46" s="24">
        <v>47.04</v>
      </c>
    </row>
    <row r="47" spans="1:11" ht="23.4" x14ac:dyDescent="0.25">
      <c r="A47" s="6">
        <v>11</v>
      </c>
      <c r="B47" s="26" t="s">
        <v>196</v>
      </c>
      <c r="C47" s="113" t="s">
        <v>79</v>
      </c>
      <c r="D47" s="10" t="s">
        <v>841</v>
      </c>
      <c r="E47" s="21">
        <v>2.2400000000000002</v>
      </c>
      <c r="F47" s="21"/>
      <c r="G47" s="25">
        <v>63</v>
      </c>
      <c r="H47" s="21"/>
      <c r="I47" s="21"/>
      <c r="J47" s="21"/>
      <c r="K47" s="21"/>
    </row>
    <row r="48" spans="1:11" ht="22.8" x14ac:dyDescent="0.25">
      <c r="A48" s="6">
        <v>12</v>
      </c>
      <c r="B48" s="26" t="s">
        <v>37</v>
      </c>
      <c r="C48" s="113" t="s">
        <v>195</v>
      </c>
      <c r="D48" s="10" t="s">
        <v>841</v>
      </c>
      <c r="E48" s="21" t="s">
        <v>194</v>
      </c>
      <c r="F48" s="21"/>
      <c r="G48" s="25">
        <v>244</v>
      </c>
      <c r="H48" s="24">
        <v>212</v>
      </c>
      <c r="I48" s="21"/>
      <c r="J48" s="24">
        <v>0.52</v>
      </c>
      <c r="K48" s="24">
        <v>14.56</v>
      </c>
    </row>
    <row r="49" spans="1:11" ht="45.6" x14ac:dyDescent="0.25">
      <c r="A49" s="6">
        <v>13</v>
      </c>
      <c r="B49" s="26" t="s">
        <v>840</v>
      </c>
      <c r="C49" s="113" t="s">
        <v>839</v>
      </c>
      <c r="D49" s="6">
        <v>1</v>
      </c>
      <c r="E49" s="21">
        <v>513.41999999999996</v>
      </c>
      <c r="F49" s="21"/>
      <c r="G49" s="25">
        <v>513</v>
      </c>
      <c r="H49" s="21"/>
      <c r="I49" s="21"/>
      <c r="J49" s="21"/>
      <c r="K49" s="21"/>
    </row>
    <row r="50" spans="1:11" ht="34.200000000000003" x14ac:dyDescent="0.25">
      <c r="A50" s="6">
        <v>14</v>
      </c>
      <c r="B50" s="26" t="s">
        <v>556</v>
      </c>
      <c r="C50" s="113" t="s">
        <v>838</v>
      </c>
      <c r="D50" s="6">
        <v>1</v>
      </c>
      <c r="E50" s="21" t="s">
        <v>554</v>
      </c>
      <c r="F50" s="21">
        <v>0.46</v>
      </c>
      <c r="G50" s="25">
        <v>195</v>
      </c>
      <c r="H50" s="24">
        <v>173</v>
      </c>
      <c r="I50" s="21"/>
      <c r="J50" s="24">
        <v>11.7</v>
      </c>
      <c r="K50" s="24">
        <v>11.7</v>
      </c>
    </row>
    <row r="51" spans="1:11" ht="34.200000000000003" x14ac:dyDescent="0.25">
      <c r="A51" s="6">
        <v>15</v>
      </c>
      <c r="B51" s="26" t="s">
        <v>837</v>
      </c>
      <c r="C51" s="113" t="s">
        <v>836</v>
      </c>
      <c r="D51" s="6">
        <v>1</v>
      </c>
      <c r="E51" s="21" t="s">
        <v>835</v>
      </c>
      <c r="F51" s="21" t="s">
        <v>834</v>
      </c>
      <c r="G51" s="25">
        <v>87</v>
      </c>
      <c r="H51" s="24">
        <v>28</v>
      </c>
      <c r="I51" s="21" t="s">
        <v>833</v>
      </c>
      <c r="J51" s="24">
        <v>2</v>
      </c>
      <c r="K51" s="24">
        <v>2</v>
      </c>
    </row>
    <row r="52" spans="1:11" ht="34.200000000000003" x14ac:dyDescent="0.25">
      <c r="A52" s="6">
        <v>16</v>
      </c>
      <c r="B52" s="26" t="s">
        <v>681</v>
      </c>
      <c r="C52" s="113" t="s">
        <v>680</v>
      </c>
      <c r="D52" s="6">
        <v>1</v>
      </c>
      <c r="E52" s="21">
        <v>19057.169999999998</v>
      </c>
      <c r="F52" s="21"/>
      <c r="G52" s="25">
        <v>19057</v>
      </c>
      <c r="H52" s="21"/>
      <c r="I52" s="21"/>
      <c r="J52" s="21"/>
      <c r="K52" s="21"/>
    </row>
    <row r="53" spans="1:11" ht="57" x14ac:dyDescent="0.25">
      <c r="A53" s="6">
        <v>17</v>
      </c>
      <c r="B53" s="26" t="s">
        <v>832</v>
      </c>
      <c r="C53" s="113" t="s">
        <v>831</v>
      </c>
      <c r="D53" s="6">
        <v>1</v>
      </c>
      <c r="E53" s="21">
        <v>1958.18</v>
      </c>
      <c r="F53" s="21"/>
      <c r="G53" s="25">
        <v>1958</v>
      </c>
      <c r="H53" s="21"/>
      <c r="I53" s="21"/>
      <c r="J53" s="21"/>
      <c r="K53" s="21"/>
    </row>
    <row r="54" spans="1:11" ht="34.200000000000003" x14ac:dyDescent="0.25">
      <c r="A54" s="6">
        <v>18</v>
      </c>
      <c r="B54" s="26" t="s">
        <v>830</v>
      </c>
      <c r="C54" s="113" t="s">
        <v>829</v>
      </c>
      <c r="D54" s="6">
        <v>1</v>
      </c>
      <c r="E54" s="21" t="s">
        <v>828</v>
      </c>
      <c r="F54" s="21">
        <v>10.79</v>
      </c>
      <c r="G54" s="25">
        <v>259</v>
      </c>
      <c r="H54" s="24">
        <v>58</v>
      </c>
      <c r="I54" s="24">
        <v>11</v>
      </c>
      <c r="J54" s="24">
        <v>4.3600000000000003</v>
      </c>
      <c r="K54" s="24">
        <v>4.3600000000000003</v>
      </c>
    </row>
    <row r="55" spans="1:11" ht="34.200000000000003" x14ac:dyDescent="0.25">
      <c r="A55" s="6">
        <v>19</v>
      </c>
      <c r="B55" s="26" t="s">
        <v>186</v>
      </c>
      <c r="C55" s="113" t="s">
        <v>185</v>
      </c>
      <c r="D55" s="10" t="s">
        <v>827</v>
      </c>
      <c r="E55" s="21" t="s">
        <v>183</v>
      </c>
      <c r="F55" s="21" t="s">
        <v>182</v>
      </c>
      <c r="G55" s="25">
        <v>332</v>
      </c>
      <c r="H55" s="24">
        <v>72</v>
      </c>
      <c r="I55" s="21" t="s">
        <v>826</v>
      </c>
      <c r="J55" s="24">
        <v>12.4</v>
      </c>
      <c r="K55" s="24">
        <v>5.08</v>
      </c>
    </row>
    <row r="56" spans="1:11" ht="34.200000000000003" x14ac:dyDescent="0.25">
      <c r="A56" s="6">
        <v>20</v>
      </c>
      <c r="B56" s="26" t="s">
        <v>677</v>
      </c>
      <c r="C56" s="113" t="s">
        <v>676</v>
      </c>
      <c r="D56" s="10" t="s">
        <v>825</v>
      </c>
      <c r="E56" s="21" t="s">
        <v>675</v>
      </c>
      <c r="F56" s="21" t="s">
        <v>674</v>
      </c>
      <c r="G56" s="25">
        <v>5653</v>
      </c>
      <c r="H56" s="24">
        <v>300</v>
      </c>
      <c r="I56" s="21" t="s">
        <v>824</v>
      </c>
      <c r="J56" s="24">
        <v>17.100000000000001</v>
      </c>
      <c r="K56" s="24">
        <v>21.2</v>
      </c>
    </row>
    <row r="57" spans="1:11" ht="34.200000000000003" x14ac:dyDescent="0.25">
      <c r="A57" s="6">
        <v>21</v>
      </c>
      <c r="B57" s="26" t="s">
        <v>357</v>
      </c>
      <c r="C57" s="113" t="s">
        <v>823</v>
      </c>
      <c r="D57" s="10" t="s">
        <v>822</v>
      </c>
      <c r="E57" s="21" t="s">
        <v>354</v>
      </c>
      <c r="F57" s="21" t="s">
        <v>353</v>
      </c>
      <c r="G57" s="25">
        <v>486</v>
      </c>
      <c r="H57" s="24">
        <v>135</v>
      </c>
      <c r="I57" s="21" t="s">
        <v>821</v>
      </c>
      <c r="J57" s="24">
        <v>37.6</v>
      </c>
      <c r="K57" s="24">
        <v>9.7799999999999994</v>
      </c>
    </row>
    <row r="58" spans="1:11" ht="45.6" x14ac:dyDescent="0.25">
      <c r="A58" s="6">
        <v>22</v>
      </c>
      <c r="B58" s="26" t="s">
        <v>239</v>
      </c>
      <c r="C58" s="113" t="s">
        <v>820</v>
      </c>
      <c r="D58" s="10" t="s">
        <v>422</v>
      </c>
      <c r="E58" s="21" t="s">
        <v>238</v>
      </c>
      <c r="F58" s="21" t="s">
        <v>237</v>
      </c>
      <c r="G58" s="25">
        <v>398</v>
      </c>
      <c r="H58" s="24">
        <v>51</v>
      </c>
      <c r="I58" s="21" t="s">
        <v>819</v>
      </c>
      <c r="J58" s="24">
        <v>18</v>
      </c>
      <c r="K58" s="24">
        <v>3.6</v>
      </c>
    </row>
    <row r="59" spans="1:11" ht="22.8" x14ac:dyDescent="0.25">
      <c r="A59" s="6">
        <v>23</v>
      </c>
      <c r="B59" s="26" t="s">
        <v>360</v>
      </c>
      <c r="C59" s="113" t="s">
        <v>312</v>
      </c>
      <c r="D59" s="6">
        <v>3</v>
      </c>
      <c r="E59" s="21" t="s">
        <v>358</v>
      </c>
      <c r="F59" s="21"/>
      <c r="G59" s="25">
        <v>23</v>
      </c>
      <c r="H59" s="24">
        <v>22</v>
      </c>
      <c r="I59" s="21"/>
      <c r="J59" s="24">
        <v>0.5</v>
      </c>
      <c r="K59" s="24">
        <v>1.5</v>
      </c>
    </row>
    <row r="60" spans="1:11" ht="34.200000000000003" x14ac:dyDescent="0.25">
      <c r="A60" s="6">
        <v>24</v>
      </c>
      <c r="B60" s="26" t="s">
        <v>235</v>
      </c>
      <c r="C60" s="113" t="s">
        <v>371</v>
      </c>
      <c r="D60" s="10" t="s">
        <v>370</v>
      </c>
      <c r="E60" s="21" t="s">
        <v>232</v>
      </c>
      <c r="F60" s="21" t="s">
        <v>231</v>
      </c>
      <c r="G60" s="25">
        <v>24</v>
      </c>
      <c r="H60" s="24">
        <v>1</v>
      </c>
      <c r="I60" s="24">
        <v>1</v>
      </c>
      <c r="J60" s="24">
        <v>62.2</v>
      </c>
      <c r="K60" s="24">
        <v>0.08</v>
      </c>
    </row>
    <row r="61" spans="1:11" ht="45.6" x14ac:dyDescent="0.25">
      <c r="A61" s="6">
        <v>25</v>
      </c>
      <c r="B61" s="26" t="s">
        <v>226</v>
      </c>
      <c r="C61" s="113" t="s">
        <v>225</v>
      </c>
      <c r="D61" s="10" t="s">
        <v>178</v>
      </c>
      <c r="E61" s="21" t="s">
        <v>223</v>
      </c>
      <c r="F61" s="21" t="s">
        <v>222</v>
      </c>
      <c r="G61" s="25">
        <v>128</v>
      </c>
      <c r="H61" s="24">
        <v>21</v>
      </c>
      <c r="I61" s="21" t="s">
        <v>468</v>
      </c>
      <c r="J61" s="24">
        <v>30.8</v>
      </c>
      <c r="K61" s="24">
        <v>1.54</v>
      </c>
    </row>
    <row r="62" spans="1:11" ht="45.6" x14ac:dyDescent="0.25">
      <c r="A62" s="6">
        <v>26</v>
      </c>
      <c r="B62" s="26" t="s">
        <v>379</v>
      </c>
      <c r="C62" s="113" t="s">
        <v>378</v>
      </c>
      <c r="D62" s="10" t="s">
        <v>224</v>
      </c>
      <c r="E62" s="21" t="s">
        <v>377</v>
      </c>
      <c r="F62" s="21" t="s">
        <v>376</v>
      </c>
      <c r="G62" s="25">
        <v>390</v>
      </c>
      <c r="H62" s="24">
        <v>93</v>
      </c>
      <c r="I62" s="21" t="s">
        <v>375</v>
      </c>
      <c r="J62" s="24">
        <v>67.5</v>
      </c>
      <c r="K62" s="24">
        <v>6.75</v>
      </c>
    </row>
    <row r="63" spans="1:11" ht="23.4" x14ac:dyDescent="0.25">
      <c r="A63" s="6">
        <v>27</v>
      </c>
      <c r="B63" s="26" t="s">
        <v>374</v>
      </c>
      <c r="C63" s="113" t="s">
        <v>551</v>
      </c>
      <c r="D63" s="10" t="s">
        <v>550</v>
      </c>
      <c r="E63" s="21" t="s">
        <v>354</v>
      </c>
      <c r="F63" s="21" t="s">
        <v>353</v>
      </c>
      <c r="G63" s="25">
        <v>2619</v>
      </c>
      <c r="H63" s="24">
        <v>728</v>
      </c>
      <c r="I63" s="21" t="s">
        <v>549</v>
      </c>
      <c r="J63" s="24">
        <v>37.6</v>
      </c>
      <c r="K63" s="24">
        <v>52.64</v>
      </c>
    </row>
    <row r="64" spans="1:11" ht="34.200000000000003" x14ac:dyDescent="0.25">
      <c r="A64" s="6">
        <v>28</v>
      </c>
      <c r="B64" s="26" t="s">
        <v>235</v>
      </c>
      <c r="C64" s="113" t="s">
        <v>371</v>
      </c>
      <c r="D64" s="10" t="s">
        <v>370</v>
      </c>
      <c r="E64" s="21" t="s">
        <v>232</v>
      </c>
      <c r="F64" s="21" t="s">
        <v>231</v>
      </c>
      <c r="G64" s="25">
        <v>24</v>
      </c>
      <c r="H64" s="24">
        <v>1</v>
      </c>
      <c r="I64" s="24">
        <v>1</v>
      </c>
      <c r="J64" s="24">
        <v>62.2</v>
      </c>
      <c r="K64" s="24">
        <v>0.08</v>
      </c>
    </row>
    <row r="65" spans="1:11" ht="19.2" customHeight="1" x14ac:dyDescent="0.25">
      <c r="A65" s="147" t="s">
        <v>333</v>
      </c>
      <c r="B65" s="148"/>
      <c r="C65" s="148"/>
      <c r="D65" s="148"/>
      <c r="E65" s="148"/>
      <c r="F65" s="148"/>
      <c r="G65" s="148"/>
      <c r="H65" s="148"/>
      <c r="I65" s="148"/>
      <c r="J65" s="148"/>
      <c r="K65" s="148"/>
    </row>
    <row r="66" spans="1:11" ht="68.400000000000006" x14ac:dyDescent="0.25">
      <c r="A66" s="6">
        <v>29</v>
      </c>
      <c r="B66" s="26" t="s">
        <v>548</v>
      </c>
      <c r="C66" s="113" t="s">
        <v>368</v>
      </c>
      <c r="D66" s="6">
        <v>2</v>
      </c>
      <c r="E66" s="21" t="s">
        <v>366</v>
      </c>
      <c r="F66" s="21" t="s">
        <v>365</v>
      </c>
      <c r="G66" s="25">
        <v>61</v>
      </c>
      <c r="H66" s="24">
        <v>32</v>
      </c>
      <c r="I66" s="21" t="s">
        <v>818</v>
      </c>
      <c r="J66" s="24">
        <v>1.1299999999999999</v>
      </c>
      <c r="K66" s="24">
        <v>2.2599999999999998</v>
      </c>
    </row>
    <row r="67" spans="1:11" ht="23.4" x14ac:dyDescent="0.25">
      <c r="A67" s="6">
        <v>30</v>
      </c>
      <c r="B67" s="26" t="s">
        <v>485</v>
      </c>
      <c r="C67" s="113" t="s">
        <v>546</v>
      </c>
      <c r="D67" s="10" t="s">
        <v>817</v>
      </c>
      <c r="E67" s="21" t="s">
        <v>191</v>
      </c>
      <c r="F67" s="21"/>
      <c r="G67" s="25">
        <v>144</v>
      </c>
      <c r="H67" s="24">
        <v>133</v>
      </c>
      <c r="I67" s="21"/>
      <c r="J67" s="24">
        <v>1</v>
      </c>
      <c r="K67" s="24">
        <v>10</v>
      </c>
    </row>
    <row r="68" spans="1:11" ht="34.200000000000003" x14ac:dyDescent="0.25">
      <c r="A68" s="6">
        <v>31</v>
      </c>
      <c r="B68" s="26" t="s">
        <v>308</v>
      </c>
      <c r="C68" s="113" t="s">
        <v>185</v>
      </c>
      <c r="D68" s="10" t="s">
        <v>581</v>
      </c>
      <c r="E68" s="21" t="s">
        <v>183</v>
      </c>
      <c r="F68" s="21" t="s">
        <v>182</v>
      </c>
      <c r="G68" s="25">
        <v>890</v>
      </c>
      <c r="H68" s="24">
        <v>193</v>
      </c>
      <c r="I68" s="21" t="s">
        <v>816</v>
      </c>
      <c r="J68" s="24">
        <v>12.4</v>
      </c>
      <c r="K68" s="24">
        <v>13.64</v>
      </c>
    </row>
    <row r="69" spans="1:11" ht="34.200000000000003" x14ac:dyDescent="0.25">
      <c r="A69" s="6">
        <v>32</v>
      </c>
      <c r="B69" s="26" t="s">
        <v>374</v>
      </c>
      <c r="C69" s="113" t="s">
        <v>356</v>
      </c>
      <c r="D69" s="10" t="s">
        <v>815</v>
      </c>
      <c r="E69" s="21" t="s">
        <v>354</v>
      </c>
      <c r="F69" s="21" t="s">
        <v>353</v>
      </c>
      <c r="G69" s="25">
        <v>1684</v>
      </c>
      <c r="H69" s="24">
        <v>468</v>
      </c>
      <c r="I69" s="21" t="s">
        <v>814</v>
      </c>
      <c r="J69" s="24">
        <v>37.6</v>
      </c>
      <c r="K69" s="24">
        <v>33.840000000000003</v>
      </c>
    </row>
    <row r="70" spans="1:11" ht="22.8" x14ac:dyDescent="0.25">
      <c r="A70" s="6">
        <v>33</v>
      </c>
      <c r="B70" s="26" t="s">
        <v>360</v>
      </c>
      <c r="C70" s="113" t="s">
        <v>359</v>
      </c>
      <c r="D70" s="6">
        <v>5</v>
      </c>
      <c r="E70" s="21" t="s">
        <v>358</v>
      </c>
      <c r="F70" s="21"/>
      <c r="G70" s="25">
        <v>38</v>
      </c>
      <c r="H70" s="24">
        <v>36</v>
      </c>
      <c r="I70" s="21"/>
      <c r="J70" s="24">
        <v>0.5</v>
      </c>
      <c r="K70" s="24">
        <v>2.5</v>
      </c>
    </row>
    <row r="71" spans="1:11" ht="20.399999999999999" x14ac:dyDescent="0.25">
      <c r="A71" s="147" t="s">
        <v>43</v>
      </c>
      <c r="B71" s="148"/>
      <c r="C71" s="148"/>
      <c r="D71" s="148"/>
      <c r="E71" s="148"/>
      <c r="F71" s="148"/>
      <c r="G71" s="23">
        <v>40375</v>
      </c>
      <c r="H71" s="21">
        <v>3889</v>
      </c>
      <c r="I71" s="21" t="s">
        <v>796</v>
      </c>
      <c r="J71" s="21"/>
      <c r="K71" s="21">
        <v>266.19</v>
      </c>
    </row>
    <row r="72" spans="1:11" x14ac:dyDescent="0.25">
      <c r="A72" s="147" t="s">
        <v>9</v>
      </c>
      <c r="B72" s="148"/>
      <c r="C72" s="148"/>
      <c r="D72" s="148"/>
      <c r="E72" s="148"/>
      <c r="F72" s="148"/>
      <c r="G72" s="23">
        <v>4523</v>
      </c>
      <c r="H72" s="21"/>
      <c r="I72" s="21"/>
      <c r="J72" s="21"/>
      <c r="K72" s="21"/>
    </row>
    <row r="73" spans="1:11" x14ac:dyDescent="0.25">
      <c r="A73" s="147" t="s">
        <v>10</v>
      </c>
      <c r="B73" s="148"/>
      <c r="C73" s="148"/>
      <c r="D73" s="148"/>
      <c r="E73" s="148"/>
      <c r="F73" s="148"/>
      <c r="G73" s="23">
        <v>3172</v>
      </c>
      <c r="H73" s="21"/>
      <c r="I73" s="21"/>
      <c r="J73" s="21"/>
      <c r="K73" s="21"/>
    </row>
    <row r="74" spans="1:11" x14ac:dyDescent="0.25">
      <c r="A74" s="149" t="s">
        <v>68</v>
      </c>
      <c r="B74" s="148"/>
      <c r="C74" s="148"/>
      <c r="D74" s="148"/>
      <c r="E74" s="148"/>
      <c r="F74" s="148"/>
      <c r="G74" s="23"/>
      <c r="H74" s="21"/>
      <c r="I74" s="21"/>
      <c r="J74" s="21"/>
      <c r="K74" s="21"/>
    </row>
    <row r="75" spans="1:11" x14ac:dyDescent="0.25">
      <c r="A75" s="147" t="s">
        <v>30</v>
      </c>
      <c r="B75" s="148"/>
      <c r="C75" s="148"/>
      <c r="D75" s="148"/>
      <c r="E75" s="148"/>
      <c r="F75" s="148"/>
      <c r="G75" s="23">
        <v>22763</v>
      </c>
      <c r="H75" s="21"/>
      <c r="I75" s="21"/>
      <c r="J75" s="21"/>
      <c r="K75" s="21">
        <v>266.19</v>
      </c>
    </row>
    <row r="76" spans="1:11" x14ac:dyDescent="0.25">
      <c r="A76" s="147" t="s">
        <v>29</v>
      </c>
      <c r="B76" s="148"/>
      <c r="C76" s="148"/>
      <c r="D76" s="148"/>
      <c r="E76" s="148"/>
      <c r="F76" s="148"/>
      <c r="G76" s="23">
        <v>25307</v>
      </c>
      <c r="H76" s="21"/>
      <c r="I76" s="21"/>
      <c r="J76" s="21"/>
      <c r="K76" s="21"/>
    </row>
    <row r="77" spans="1:11" x14ac:dyDescent="0.25">
      <c r="A77" s="147" t="s">
        <v>12</v>
      </c>
      <c r="B77" s="148"/>
      <c r="C77" s="148"/>
      <c r="D77" s="148"/>
      <c r="E77" s="148"/>
      <c r="F77" s="148"/>
      <c r="G77" s="23">
        <v>48070</v>
      </c>
      <c r="H77" s="21"/>
      <c r="I77" s="21"/>
      <c r="J77" s="21"/>
      <c r="K77" s="21">
        <v>266.19</v>
      </c>
    </row>
    <row r="78" spans="1:11" x14ac:dyDescent="0.25">
      <c r="A78" s="147" t="s">
        <v>13</v>
      </c>
      <c r="B78" s="148"/>
      <c r="C78" s="148"/>
      <c r="D78" s="148"/>
      <c r="E78" s="148"/>
      <c r="F78" s="148"/>
      <c r="G78" s="23"/>
      <c r="H78" s="21"/>
      <c r="I78" s="21"/>
      <c r="J78" s="21"/>
      <c r="K78" s="21"/>
    </row>
    <row r="79" spans="1:11" x14ac:dyDescent="0.25">
      <c r="A79" s="147" t="s">
        <v>14</v>
      </c>
      <c r="B79" s="148"/>
      <c r="C79" s="148"/>
      <c r="D79" s="148"/>
      <c r="E79" s="148"/>
      <c r="F79" s="148"/>
      <c r="G79" s="23">
        <v>4746</v>
      </c>
      <c r="H79" s="21"/>
      <c r="I79" s="21"/>
      <c r="J79" s="21"/>
      <c r="K79" s="21"/>
    </row>
    <row r="80" spans="1:11" x14ac:dyDescent="0.25">
      <c r="A80" s="147" t="s">
        <v>15</v>
      </c>
      <c r="B80" s="148"/>
      <c r="C80" s="148"/>
      <c r="D80" s="148"/>
      <c r="E80" s="148"/>
      <c r="F80" s="148"/>
      <c r="G80" s="23">
        <v>6433</v>
      </c>
      <c r="H80" s="21"/>
      <c r="I80" s="21"/>
      <c r="J80" s="21"/>
      <c r="K80" s="21"/>
    </row>
    <row r="81" spans="1:11" x14ac:dyDescent="0.25">
      <c r="A81" s="147" t="s">
        <v>16</v>
      </c>
      <c r="B81" s="148"/>
      <c r="C81" s="148"/>
      <c r="D81" s="148"/>
      <c r="E81" s="148"/>
      <c r="F81" s="148"/>
      <c r="G81" s="23">
        <v>4989</v>
      </c>
      <c r="H81" s="21"/>
      <c r="I81" s="21"/>
      <c r="J81" s="21"/>
      <c r="K81" s="21"/>
    </row>
    <row r="82" spans="1:11" x14ac:dyDescent="0.25">
      <c r="A82" s="147" t="s">
        <v>0</v>
      </c>
      <c r="B82" s="148"/>
      <c r="C82" s="148"/>
      <c r="D82" s="148"/>
      <c r="E82" s="148"/>
      <c r="F82" s="148"/>
      <c r="G82" s="23">
        <v>25307</v>
      </c>
      <c r="H82" s="21"/>
      <c r="I82" s="21"/>
      <c r="J82" s="21"/>
      <c r="K82" s="21"/>
    </row>
    <row r="83" spans="1:11" x14ac:dyDescent="0.25">
      <c r="A83" s="147" t="s">
        <v>17</v>
      </c>
      <c r="B83" s="148"/>
      <c r="C83" s="148"/>
      <c r="D83" s="148"/>
      <c r="E83" s="148"/>
      <c r="F83" s="148"/>
      <c r="G83" s="23">
        <v>4523</v>
      </c>
      <c r="H83" s="21"/>
      <c r="I83" s="21"/>
      <c r="J83" s="21"/>
      <c r="K83" s="21"/>
    </row>
    <row r="84" spans="1:11" x14ac:dyDescent="0.25">
      <c r="A84" s="147" t="s">
        <v>18</v>
      </c>
      <c r="B84" s="148"/>
      <c r="C84" s="148"/>
      <c r="D84" s="148"/>
      <c r="E84" s="148"/>
      <c r="F84" s="148"/>
      <c r="G84" s="23">
        <v>3172</v>
      </c>
      <c r="H84" s="21"/>
      <c r="I84" s="21"/>
      <c r="J84" s="21"/>
      <c r="K84" s="21"/>
    </row>
    <row r="85" spans="1:11" x14ac:dyDescent="0.25">
      <c r="A85" s="149" t="s">
        <v>67</v>
      </c>
      <c r="B85" s="148"/>
      <c r="C85" s="148"/>
      <c r="D85" s="148"/>
      <c r="E85" s="148"/>
      <c r="F85" s="148"/>
      <c r="G85" s="22">
        <v>48070</v>
      </c>
      <c r="H85" s="21"/>
      <c r="I85" s="21"/>
      <c r="J85" s="21"/>
      <c r="K85" s="20">
        <v>266.19</v>
      </c>
    </row>
    <row r="86" spans="1:11" ht="19.2" customHeight="1" x14ac:dyDescent="0.25">
      <c r="A86" s="154" t="s">
        <v>166</v>
      </c>
      <c r="B86" s="148"/>
      <c r="C86" s="148"/>
      <c r="D86" s="148"/>
      <c r="E86" s="148"/>
      <c r="F86" s="148"/>
      <c r="G86" s="148"/>
      <c r="H86" s="148"/>
      <c r="I86" s="148"/>
      <c r="J86" s="148"/>
      <c r="K86" s="148"/>
    </row>
    <row r="87" spans="1:11" ht="19.2" customHeight="1" x14ac:dyDescent="0.25">
      <c r="A87" s="147" t="s">
        <v>165</v>
      </c>
      <c r="B87" s="148"/>
      <c r="C87" s="148"/>
      <c r="D87" s="148"/>
      <c r="E87" s="148"/>
      <c r="F87" s="148"/>
      <c r="G87" s="148"/>
      <c r="H87" s="148"/>
      <c r="I87" s="148"/>
      <c r="J87" s="148"/>
      <c r="K87" s="148"/>
    </row>
    <row r="88" spans="1:11" ht="34.200000000000003" x14ac:dyDescent="0.25">
      <c r="A88" s="6">
        <v>34</v>
      </c>
      <c r="B88" s="26" t="s">
        <v>331</v>
      </c>
      <c r="C88" s="113" t="s">
        <v>813</v>
      </c>
      <c r="D88" s="6">
        <v>3</v>
      </c>
      <c r="E88" s="21">
        <v>36</v>
      </c>
      <c r="F88" s="21"/>
      <c r="G88" s="25">
        <v>108</v>
      </c>
      <c r="H88" s="21"/>
      <c r="I88" s="21"/>
      <c r="J88" s="21"/>
      <c r="K88" s="21"/>
    </row>
    <row r="89" spans="1:11" ht="35.4" x14ac:dyDescent="0.25">
      <c r="A89" s="6">
        <v>35</v>
      </c>
      <c r="B89" s="26" t="s">
        <v>348</v>
      </c>
      <c r="C89" s="113" t="s">
        <v>812</v>
      </c>
      <c r="D89" s="6">
        <v>3</v>
      </c>
      <c r="E89" s="21">
        <v>26.76</v>
      </c>
      <c r="F89" s="21"/>
      <c r="G89" s="25">
        <v>80</v>
      </c>
      <c r="H89" s="21"/>
      <c r="I89" s="21"/>
      <c r="J89" s="21"/>
      <c r="K89" s="21"/>
    </row>
    <row r="90" spans="1:11" ht="35.4" x14ac:dyDescent="0.25">
      <c r="A90" s="6">
        <v>36</v>
      </c>
      <c r="B90" s="26" t="s">
        <v>164</v>
      </c>
      <c r="C90" s="113" t="s">
        <v>650</v>
      </c>
      <c r="D90" s="6">
        <v>28</v>
      </c>
      <c r="E90" s="21">
        <v>41.57</v>
      </c>
      <c r="F90" s="21"/>
      <c r="G90" s="25">
        <v>1164</v>
      </c>
      <c r="H90" s="21"/>
      <c r="I90" s="21"/>
      <c r="J90" s="21"/>
      <c r="K90" s="21"/>
    </row>
    <row r="91" spans="1:11" ht="34.200000000000003" x14ac:dyDescent="0.25">
      <c r="A91" s="6">
        <v>37</v>
      </c>
      <c r="B91" s="26" t="s">
        <v>811</v>
      </c>
      <c r="C91" s="113" t="s">
        <v>810</v>
      </c>
      <c r="D91" s="6">
        <v>1</v>
      </c>
      <c r="E91" s="21">
        <v>10.35</v>
      </c>
      <c r="F91" s="21"/>
      <c r="G91" s="25">
        <v>10</v>
      </c>
      <c r="H91" s="21"/>
      <c r="I91" s="21"/>
      <c r="J91" s="21"/>
      <c r="K91" s="21"/>
    </row>
    <row r="92" spans="1:11" ht="35.4" x14ac:dyDescent="0.25">
      <c r="A92" s="6">
        <v>38</v>
      </c>
      <c r="B92" s="26" t="s">
        <v>338</v>
      </c>
      <c r="C92" s="113" t="s">
        <v>809</v>
      </c>
      <c r="D92" s="10" t="s">
        <v>808</v>
      </c>
      <c r="E92" s="21">
        <v>2074.06</v>
      </c>
      <c r="F92" s="21"/>
      <c r="G92" s="25">
        <v>270</v>
      </c>
      <c r="H92" s="21"/>
      <c r="I92" s="21"/>
      <c r="J92" s="21"/>
      <c r="K92" s="21"/>
    </row>
    <row r="93" spans="1:11" ht="35.4" x14ac:dyDescent="0.25">
      <c r="A93" s="6">
        <v>39</v>
      </c>
      <c r="B93" s="26" t="s">
        <v>221</v>
      </c>
      <c r="C93" s="113" t="s">
        <v>220</v>
      </c>
      <c r="D93" s="10" t="s">
        <v>336</v>
      </c>
      <c r="E93" s="21">
        <v>12477.52</v>
      </c>
      <c r="F93" s="21"/>
      <c r="G93" s="25">
        <v>125</v>
      </c>
      <c r="H93" s="21"/>
      <c r="I93" s="21"/>
      <c r="J93" s="21"/>
      <c r="K93" s="21"/>
    </row>
    <row r="94" spans="1:11" ht="35.4" x14ac:dyDescent="0.25">
      <c r="A94" s="6">
        <v>40</v>
      </c>
      <c r="B94" s="26" t="s">
        <v>221</v>
      </c>
      <c r="C94" s="113" t="s">
        <v>342</v>
      </c>
      <c r="D94" s="10" t="s">
        <v>336</v>
      </c>
      <c r="E94" s="21">
        <v>10162.06</v>
      </c>
      <c r="F94" s="21"/>
      <c r="G94" s="25">
        <v>102</v>
      </c>
      <c r="H94" s="21"/>
      <c r="I94" s="21"/>
      <c r="J94" s="21"/>
      <c r="K94" s="21"/>
    </row>
    <row r="95" spans="1:11" ht="45.6" x14ac:dyDescent="0.25">
      <c r="A95" s="6">
        <v>41</v>
      </c>
      <c r="B95" s="26" t="s">
        <v>162</v>
      </c>
      <c r="C95" s="113" t="s">
        <v>807</v>
      </c>
      <c r="D95" s="6">
        <v>15</v>
      </c>
      <c r="E95" s="21">
        <v>20.39</v>
      </c>
      <c r="F95" s="21"/>
      <c r="G95" s="25">
        <v>306</v>
      </c>
      <c r="H95" s="21"/>
      <c r="I95" s="21"/>
      <c r="J95" s="21"/>
      <c r="K95" s="21"/>
    </row>
    <row r="96" spans="1:11" ht="35.4" x14ac:dyDescent="0.25">
      <c r="A96" s="6">
        <v>42</v>
      </c>
      <c r="B96" s="26" t="s">
        <v>646</v>
      </c>
      <c r="C96" s="113" t="s">
        <v>806</v>
      </c>
      <c r="D96" s="6">
        <v>26</v>
      </c>
      <c r="E96" s="21">
        <v>25.17</v>
      </c>
      <c r="F96" s="21"/>
      <c r="G96" s="25">
        <v>654</v>
      </c>
      <c r="H96" s="21"/>
      <c r="I96" s="21"/>
      <c r="J96" s="21"/>
      <c r="K96" s="21"/>
    </row>
    <row r="97" spans="1:11" ht="34.200000000000003" x14ac:dyDescent="0.25">
      <c r="A97" s="6">
        <v>43</v>
      </c>
      <c r="B97" s="26" t="s">
        <v>805</v>
      </c>
      <c r="C97" s="113" t="s">
        <v>804</v>
      </c>
      <c r="D97" s="6">
        <v>20</v>
      </c>
      <c r="E97" s="21">
        <v>13.15</v>
      </c>
      <c r="F97" s="21"/>
      <c r="G97" s="25">
        <v>263</v>
      </c>
      <c r="H97" s="21"/>
      <c r="I97" s="21"/>
      <c r="J97" s="21"/>
      <c r="K97" s="21"/>
    </row>
    <row r="98" spans="1:11" ht="35.4" x14ac:dyDescent="0.25">
      <c r="A98" s="6">
        <v>44</v>
      </c>
      <c r="B98" s="26" t="s">
        <v>803</v>
      </c>
      <c r="C98" s="113" t="s">
        <v>802</v>
      </c>
      <c r="D98" s="6">
        <v>3</v>
      </c>
      <c r="E98" s="21">
        <v>125.99</v>
      </c>
      <c r="F98" s="21"/>
      <c r="G98" s="25">
        <v>378</v>
      </c>
      <c r="H98" s="21"/>
      <c r="I98" s="21"/>
      <c r="J98" s="21"/>
      <c r="K98" s="21"/>
    </row>
    <row r="99" spans="1:11" ht="57" x14ac:dyDescent="0.25">
      <c r="A99" s="6">
        <v>45</v>
      </c>
      <c r="B99" s="26" t="s">
        <v>454</v>
      </c>
      <c r="C99" s="113" t="s">
        <v>453</v>
      </c>
      <c r="D99" s="6">
        <v>5</v>
      </c>
      <c r="E99" s="21">
        <v>7.76</v>
      </c>
      <c r="F99" s="21"/>
      <c r="G99" s="25">
        <v>39</v>
      </c>
      <c r="H99" s="21"/>
      <c r="I99" s="21"/>
      <c r="J99" s="21"/>
      <c r="K99" s="21"/>
    </row>
    <row r="100" spans="1:11" ht="57" x14ac:dyDescent="0.25">
      <c r="A100" s="6">
        <v>46</v>
      </c>
      <c r="B100" s="26" t="s">
        <v>335</v>
      </c>
      <c r="C100" s="113" t="s">
        <v>334</v>
      </c>
      <c r="D100" s="6">
        <v>10</v>
      </c>
      <c r="E100" s="21">
        <v>30.89</v>
      </c>
      <c r="F100" s="21"/>
      <c r="G100" s="25">
        <v>309</v>
      </c>
      <c r="H100" s="21"/>
      <c r="I100" s="21"/>
      <c r="J100" s="21"/>
      <c r="K100" s="21"/>
    </row>
    <row r="101" spans="1:11" ht="23.4" x14ac:dyDescent="0.25">
      <c r="A101" s="6">
        <v>47</v>
      </c>
      <c r="B101" s="26" t="s">
        <v>641</v>
      </c>
      <c r="C101" s="113" t="s">
        <v>640</v>
      </c>
      <c r="D101" s="6">
        <v>350</v>
      </c>
      <c r="E101" s="21">
        <v>0.48</v>
      </c>
      <c r="F101" s="21"/>
      <c r="G101" s="25">
        <v>168</v>
      </c>
      <c r="H101" s="21"/>
      <c r="I101" s="21"/>
      <c r="J101" s="21"/>
      <c r="K101" s="21"/>
    </row>
    <row r="102" spans="1:11" ht="23.4" x14ac:dyDescent="0.25">
      <c r="A102" s="6">
        <v>48</v>
      </c>
      <c r="B102" s="26" t="s">
        <v>639</v>
      </c>
      <c r="C102" s="113" t="s">
        <v>638</v>
      </c>
      <c r="D102" s="10" t="s">
        <v>801</v>
      </c>
      <c r="E102" s="21">
        <v>6307</v>
      </c>
      <c r="F102" s="21"/>
      <c r="G102" s="25">
        <v>37</v>
      </c>
      <c r="H102" s="21"/>
      <c r="I102" s="21"/>
      <c r="J102" s="21"/>
      <c r="K102" s="21"/>
    </row>
    <row r="103" spans="1:11" ht="19.2" customHeight="1" x14ac:dyDescent="0.25">
      <c r="A103" s="147" t="s">
        <v>333</v>
      </c>
      <c r="B103" s="148"/>
      <c r="C103" s="148"/>
      <c r="D103" s="148"/>
      <c r="E103" s="148"/>
      <c r="F103" s="148"/>
      <c r="G103" s="148"/>
      <c r="H103" s="148"/>
      <c r="I103" s="148"/>
      <c r="J103" s="148"/>
      <c r="K103" s="148"/>
    </row>
    <row r="104" spans="1:11" ht="45.6" x14ac:dyDescent="0.25">
      <c r="A104" s="6">
        <v>49</v>
      </c>
      <c r="B104" s="26" t="s">
        <v>331</v>
      </c>
      <c r="C104" s="113" t="s">
        <v>800</v>
      </c>
      <c r="D104" s="6">
        <v>2</v>
      </c>
      <c r="E104" s="21">
        <v>29.31</v>
      </c>
      <c r="F104" s="21"/>
      <c r="G104" s="25">
        <v>59</v>
      </c>
      <c r="H104" s="21"/>
      <c r="I104" s="21"/>
      <c r="J104" s="21"/>
      <c r="K104" s="21"/>
    </row>
    <row r="105" spans="1:11" ht="35.4" x14ac:dyDescent="0.25">
      <c r="A105" s="6">
        <v>50</v>
      </c>
      <c r="B105" s="26" t="s">
        <v>162</v>
      </c>
      <c r="C105" s="113" t="s">
        <v>633</v>
      </c>
      <c r="D105" s="6">
        <v>10</v>
      </c>
      <c r="E105" s="21">
        <v>73.569999999999993</v>
      </c>
      <c r="F105" s="21"/>
      <c r="G105" s="25">
        <v>736</v>
      </c>
      <c r="H105" s="21"/>
      <c r="I105" s="21"/>
      <c r="J105" s="21"/>
      <c r="K105" s="21"/>
    </row>
    <row r="106" spans="1:11" ht="35.4" x14ac:dyDescent="0.25">
      <c r="A106" s="6">
        <v>51</v>
      </c>
      <c r="B106" s="26" t="s">
        <v>162</v>
      </c>
      <c r="C106" s="113" t="s">
        <v>632</v>
      </c>
      <c r="D106" s="6">
        <v>1</v>
      </c>
      <c r="E106" s="21">
        <v>50.97</v>
      </c>
      <c r="F106" s="21"/>
      <c r="G106" s="25">
        <v>51</v>
      </c>
      <c r="H106" s="21"/>
      <c r="I106" s="21"/>
      <c r="J106" s="21"/>
      <c r="K106" s="21"/>
    </row>
    <row r="107" spans="1:11" ht="35.4" x14ac:dyDescent="0.25">
      <c r="A107" s="6">
        <v>52</v>
      </c>
      <c r="B107" s="26" t="s">
        <v>338</v>
      </c>
      <c r="C107" s="113" t="s">
        <v>799</v>
      </c>
      <c r="D107" s="10" t="s">
        <v>798</v>
      </c>
      <c r="E107" s="21">
        <v>13184.18</v>
      </c>
      <c r="F107" s="21"/>
      <c r="G107" s="25">
        <v>1450</v>
      </c>
      <c r="H107" s="21"/>
      <c r="I107" s="21"/>
      <c r="J107" s="21"/>
      <c r="K107" s="21"/>
    </row>
    <row r="108" spans="1:11" ht="45.6" x14ac:dyDescent="0.25">
      <c r="A108" s="6">
        <v>53</v>
      </c>
      <c r="B108" s="26" t="s">
        <v>324</v>
      </c>
      <c r="C108" s="113" t="s">
        <v>323</v>
      </c>
      <c r="D108" s="6">
        <v>45</v>
      </c>
      <c r="E108" s="21">
        <v>7.96</v>
      </c>
      <c r="F108" s="21"/>
      <c r="G108" s="25">
        <v>358</v>
      </c>
      <c r="H108" s="21"/>
      <c r="I108" s="21"/>
      <c r="J108" s="21"/>
      <c r="K108" s="21"/>
    </row>
    <row r="109" spans="1:11" ht="35.4" x14ac:dyDescent="0.25">
      <c r="A109" s="6">
        <v>54</v>
      </c>
      <c r="B109" s="26" t="s">
        <v>326</v>
      </c>
      <c r="C109" s="113" t="s">
        <v>797</v>
      </c>
      <c r="D109" s="6">
        <v>5</v>
      </c>
      <c r="E109" s="21">
        <v>51.76</v>
      </c>
      <c r="F109" s="21"/>
      <c r="G109" s="25">
        <v>259</v>
      </c>
      <c r="H109" s="21"/>
      <c r="I109" s="21"/>
      <c r="J109" s="21"/>
      <c r="K109" s="21"/>
    </row>
    <row r="110" spans="1:11" x14ac:dyDescent="0.25">
      <c r="A110" s="147" t="s">
        <v>43</v>
      </c>
      <c r="B110" s="148"/>
      <c r="C110" s="148"/>
      <c r="D110" s="148"/>
      <c r="E110" s="148"/>
      <c r="F110" s="148"/>
      <c r="G110" s="23">
        <v>6926</v>
      </c>
      <c r="H110" s="21"/>
      <c r="I110" s="21"/>
      <c r="J110" s="21"/>
      <c r="K110" s="21"/>
    </row>
    <row r="111" spans="1:11" x14ac:dyDescent="0.25">
      <c r="A111" s="149" t="s">
        <v>150</v>
      </c>
      <c r="B111" s="148"/>
      <c r="C111" s="148"/>
      <c r="D111" s="148"/>
      <c r="E111" s="148"/>
      <c r="F111" s="148"/>
      <c r="G111" s="23"/>
      <c r="H111" s="21"/>
      <c r="I111" s="21"/>
      <c r="J111" s="21"/>
      <c r="K111" s="21"/>
    </row>
    <row r="112" spans="1:11" x14ac:dyDescent="0.25">
      <c r="A112" s="147" t="s">
        <v>74</v>
      </c>
      <c r="B112" s="148"/>
      <c r="C112" s="148"/>
      <c r="D112" s="148"/>
      <c r="E112" s="148"/>
      <c r="F112" s="148"/>
      <c r="G112" s="23">
        <v>6926</v>
      </c>
      <c r="H112" s="21"/>
      <c r="I112" s="21"/>
      <c r="J112" s="21"/>
      <c r="K112" s="21"/>
    </row>
    <row r="113" spans="1:11" x14ac:dyDescent="0.25">
      <c r="A113" s="147" t="s">
        <v>12</v>
      </c>
      <c r="B113" s="148"/>
      <c r="C113" s="148"/>
      <c r="D113" s="148"/>
      <c r="E113" s="148"/>
      <c r="F113" s="148"/>
      <c r="G113" s="23">
        <v>6926</v>
      </c>
      <c r="H113" s="21"/>
      <c r="I113" s="21"/>
      <c r="J113" s="21"/>
      <c r="K113" s="21"/>
    </row>
    <row r="114" spans="1:11" x14ac:dyDescent="0.25">
      <c r="A114" s="147" t="s">
        <v>13</v>
      </c>
      <c r="B114" s="148"/>
      <c r="C114" s="148"/>
      <c r="D114" s="148"/>
      <c r="E114" s="148"/>
      <c r="F114" s="148"/>
      <c r="G114" s="23"/>
      <c r="H114" s="21"/>
      <c r="I114" s="21"/>
      <c r="J114" s="21"/>
      <c r="K114" s="21"/>
    </row>
    <row r="115" spans="1:11" x14ac:dyDescent="0.25">
      <c r="A115" s="147" t="s">
        <v>14</v>
      </c>
      <c r="B115" s="148"/>
      <c r="C115" s="148"/>
      <c r="D115" s="148"/>
      <c r="E115" s="148"/>
      <c r="F115" s="148"/>
      <c r="G115" s="23">
        <v>6926</v>
      </c>
      <c r="H115" s="21"/>
      <c r="I115" s="21"/>
      <c r="J115" s="21"/>
      <c r="K115" s="21"/>
    </row>
    <row r="116" spans="1:11" x14ac:dyDescent="0.25">
      <c r="A116" s="149" t="s">
        <v>149</v>
      </c>
      <c r="B116" s="148"/>
      <c r="C116" s="148"/>
      <c r="D116" s="148"/>
      <c r="E116" s="148"/>
      <c r="F116" s="148"/>
      <c r="G116" s="22">
        <v>6926</v>
      </c>
      <c r="H116" s="21"/>
      <c r="I116" s="21"/>
      <c r="J116" s="21"/>
      <c r="K116" s="21"/>
    </row>
    <row r="117" spans="1:11" x14ac:dyDescent="0.25">
      <c r="A117" s="152" t="s">
        <v>42</v>
      </c>
      <c r="B117" s="153"/>
      <c r="C117" s="153"/>
      <c r="D117" s="153"/>
      <c r="E117" s="153"/>
      <c r="F117" s="153"/>
      <c r="G117" s="153"/>
      <c r="H117" s="153"/>
      <c r="I117" s="153"/>
      <c r="J117" s="153"/>
      <c r="K117" s="153"/>
    </row>
    <row r="118" spans="1:11" ht="20.399999999999999" x14ac:dyDescent="0.25">
      <c r="A118" s="147" t="s">
        <v>8</v>
      </c>
      <c r="B118" s="148"/>
      <c r="C118" s="148"/>
      <c r="D118" s="148"/>
      <c r="E118" s="148"/>
      <c r="F118" s="148"/>
      <c r="G118" s="23">
        <v>47301</v>
      </c>
      <c r="H118" s="21">
        <v>3889</v>
      </c>
      <c r="I118" s="21" t="s">
        <v>796</v>
      </c>
      <c r="J118" s="21"/>
      <c r="K118" s="21">
        <v>266.19</v>
      </c>
    </row>
    <row r="119" spans="1:11" x14ac:dyDescent="0.25">
      <c r="A119" s="147" t="s">
        <v>9</v>
      </c>
      <c r="B119" s="148"/>
      <c r="C119" s="148"/>
      <c r="D119" s="148"/>
      <c r="E119" s="148"/>
      <c r="F119" s="148"/>
      <c r="G119" s="23">
        <v>4523</v>
      </c>
      <c r="H119" s="21"/>
      <c r="I119" s="21"/>
      <c r="J119" s="21"/>
      <c r="K119" s="21"/>
    </row>
    <row r="120" spans="1:11" x14ac:dyDescent="0.25">
      <c r="A120" s="147" t="s">
        <v>31</v>
      </c>
      <c r="B120" s="148"/>
      <c r="C120" s="148"/>
      <c r="D120" s="148"/>
      <c r="E120" s="148"/>
      <c r="F120" s="148"/>
      <c r="G120" s="23"/>
      <c r="H120" s="21"/>
      <c r="I120" s="21"/>
      <c r="J120" s="21"/>
      <c r="K120" s="21"/>
    </row>
    <row r="121" spans="1:11" x14ac:dyDescent="0.25">
      <c r="A121" s="147" t="s">
        <v>795</v>
      </c>
      <c r="B121" s="148"/>
      <c r="C121" s="148"/>
      <c r="D121" s="148"/>
      <c r="E121" s="148"/>
      <c r="F121" s="148"/>
      <c r="G121" s="23">
        <v>1138</v>
      </c>
      <c r="H121" s="21"/>
      <c r="I121" s="21"/>
      <c r="J121" s="21"/>
      <c r="K121" s="21"/>
    </row>
    <row r="122" spans="1:11" x14ac:dyDescent="0.25">
      <c r="A122" s="147" t="s">
        <v>794</v>
      </c>
      <c r="B122" s="148"/>
      <c r="C122" s="148"/>
      <c r="D122" s="148"/>
      <c r="E122" s="148"/>
      <c r="F122" s="148"/>
      <c r="G122" s="23">
        <v>263</v>
      </c>
      <c r="H122" s="21"/>
      <c r="I122" s="21"/>
      <c r="J122" s="21"/>
      <c r="K122" s="21"/>
    </row>
    <row r="123" spans="1:11" x14ac:dyDescent="0.25">
      <c r="A123" s="147" t="s">
        <v>793</v>
      </c>
      <c r="B123" s="148"/>
      <c r="C123" s="148"/>
      <c r="D123" s="148"/>
      <c r="E123" s="148"/>
      <c r="F123" s="148"/>
      <c r="G123" s="23">
        <v>3030</v>
      </c>
      <c r="H123" s="21"/>
      <c r="I123" s="21"/>
      <c r="J123" s="21"/>
      <c r="K123" s="21"/>
    </row>
    <row r="124" spans="1:11" x14ac:dyDescent="0.25">
      <c r="A124" s="147" t="s">
        <v>792</v>
      </c>
      <c r="B124" s="148"/>
      <c r="C124" s="148"/>
      <c r="D124" s="148"/>
      <c r="E124" s="148"/>
      <c r="F124" s="148"/>
      <c r="G124" s="23">
        <v>92</v>
      </c>
      <c r="H124" s="21"/>
      <c r="I124" s="21"/>
      <c r="J124" s="21"/>
      <c r="K124" s="21"/>
    </row>
    <row r="125" spans="1:11" x14ac:dyDescent="0.25">
      <c r="A125" s="147" t="s">
        <v>10</v>
      </c>
      <c r="B125" s="148"/>
      <c r="C125" s="148"/>
      <c r="D125" s="148"/>
      <c r="E125" s="148"/>
      <c r="F125" s="148"/>
      <c r="G125" s="23">
        <v>3172</v>
      </c>
      <c r="H125" s="21"/>
      <c r="I125" s="21"/>
      <c r="J125" s="21"/>
      <c r="K125" s="21"/>
    </row>
    <row r="126" spans="1:11" x14ac:dyDescent="0.25">
      <c r="A126" s="147" t="s">
        <v>31</v>
      </c>
      <c r="B126" s="148"/>
      <c r="C126" s="148"/>
      <c r="D126" s="148"/>
      <c r="E126" s="148"/>
      <c r="F126" s="148"/>
      <c r="G126" s="23"/>
      <c r="H126" s="21"/>
      <c r="I126" s="21"/>
      <c r="J126" s="21"/>
      <c r="K126" s="21"/>
    </row>
    <row r="127" spans="1:11" x14ac:dyDescent="0.25">
      <c r="A127" s="147" t="s">
        <v>791</v>
      </c>
      <c r="B127" s="148"/>
      <c r="C127" s="148"/>
      <c r="D127" s="148"/>
      <c r="E127" s="148"/>
      <c r="F127" s="148"/>
      <c r="G127" s="23">
        <v>853</v>
      </c>
      <c r="H127" s="21"/>
      <c r="I127" s="21"/>
      <c r="J127" s="21"/>
      <c r="K127" s="21"/>
    </row>
    <row r="128" spans="1:11" x14ac:dyDescent="0.25">
      <c r="A128" s="147" t="s">
        <v>790</v>
      </c>
      <c r="B128" s="148"/>
      <c r="C128" s="148"/>
      <c r="D128" s="148"/>
      <c r="E128" s="148"/>
      <c r="F128" s="148"/>
      <c r="G128" s="23">
        <v>2319</v>
      </c>
      <c r="H128" s="21"/>
      <c r="I128" s="21"/>
      <c r="J128" s="21"/>
      <c r="K128" s="21"/>
    </row>
    <row r="129" spans="1:11" x14ac:dyDescent="0.25">
      <c r="A129" s="149" t="s">
        <v>11</v>
      </c>
      <c r="B129" s="148"/>
      <c r="C129" s="148"/>
      <c r="D129" s="148"/>
      <c r="E129" s="148"/>
      <c r="F129" s="148"/>
      <c r="G129" s="23"/>
      <c r="H129" s="21"/>
      <c r="I129" s="21"/>
      <c r="J129" s="21"/>
      <c r="K129" s="21"/>
    </row>
    <row r="130" spans="1:11" x14ac:dyDescent="0.25">
      <c r="A130" s="147" t="s">
        <v>66</v>
      </c>
      <c r="B130" s="148"/>
      <c r="C130" s="148"/>
      <c r="D130" s="148"/>
      <c r="E130" s="148"/>
      <c r="F130" s="148"/>
      <c r="G130" s="23"/>
      <c r="H130" s="21"/>
      <c r="I130" s="21"/>
      <c r="J130" s="21"/>
      <c r="K130" s="21"/>
    </row>
    <row r="131" spans="1:11" x14ac:dyDescent="0.25">
      <c r="A131" s="147" t="s">
        <v>65</v>
      </c>
      <c r="B131" s="148"/>
      <c r="C131" s="148"/>
      <c r="D131" s="148"/>
      <c r="E131" s="148"/>
      <c r="F131" s="148"/>
      <c r="G131" s="23"/>
      <c r="H131" s="21"/>
      <c r="I131" s="21"/>
      <c r="J131" s="21"/>
      <c r="K131" s="21"/>
    </row>
    <row r="132" spans="1:11" x14ac:dyDescent="0.25">
      <c r="A132" s="147" t="s">
        <v>72</v>
      </c>
      <c r="B132" s="148"/>
      <c r="C132" s="148"/>
      <c r="D132" s="148"/>
      <c r="E132" s="148"/>
      <c r="F132" s="148"/>
      <c r="G132" s="23"/>
      <c r="H132" s="21"/>
      <c r="I132" s="21"/>
      <c r="J132" s="21"/>
      <c r="K132" s="21"/>
    </row>
    <row r="133" spans="1:11" x14ac:dyDescent="0.25">
      <c r="A133" s="147" t="s">
        <v>789</v>
      </c>
      <c r="B133" s="148"/>
      <c r="C133" s="148"/>
      <c r="D133" s="148"/>
      <c r="E133" s="148"/>
      <c r="F133" s="148"/>
      <c r="G133" s="23">
        <v>1695</v>
      </c>
      <c r="H133" s="21">
        <v>1422</v>
      </c>
      <c r="I133" s="21">
        <v>16</v>
      </c>
      <c r="J133" s="21"/>
      <c r="K133" s="21">
        <v>88.34</v>
      </c>
    </row>
    <row r="134" spans="1:11" x14ac:dyDescent="0.25">
      <c r="A134" s="147" t="s">
        <v>788</v>
      </c>
      <c r="B134" s="148"/>
      <c r="C134" s="148"/>
      <c r="D134" s="148"/>
      <c r="E134" s="148"/>
      <c r="F134" s="148"/>
      <c r="G134" s="23">
        <v>1138</v>
      </c>
      <c r="H134" s="21"/>
      <c r="I134" s="21"/>
      <c r="J134" s="21"/>
      <c r="K134" s="21"/>
    </row>
    <row r="135" spans="1:11" x14ac:dyDescent="0.25">
      <c r="A135" s="147" t="s">
        <v>787</v>
      </c>
      <c r="B135" s="148"/>
      <c r="C135" s="148"/>
      <c r="D135" s="148"/>
      <c r="E135" s="148"/>
      <c r="F135" s="148"/>
      <c r="G135" s="23">
        <v>853</v>
      </c>
      <c r="H135" s="21"/>
      <c r="I135" s="21"/>
      <c r="J135" s="21"/>
      <c r="K135" s="21"/>
    </row>
    <row r="136" spans="1:11" x14ac:dyDescent="0.25">
      <c r="A136" s="147" t="s">
        <v>63</v>
      </c>
      <c r="B136" s="148"/>
      <c r="C136" s="148"/>
      <c r="D136" s="148"/>
      <c r="E136" s="148"/>
      <c r="F136" s="148"/>
      <c r="G136" s="23">
        <v>3686</v>
      </c>
      <c r="H136" s="21"/>
      <c r="I136" s="21"/>
      <c r="J136" s="21"/>
      <c r="K136" s="21">
        <v>88.34</v>
      </c>
    </row>
    <row r="137" spans="1:11" x14ac:dyDescent="0.25">
      <c r="A137" s="147" t="s">
        <v>71</v>
      </c>
      <c r="B137" s="148"/>
      <c r="C137" s="148"/>
      <c r="D137" s="148"/>
      <c r="E137" s="148"/>
      <c r="F137" s="148"/>
      <c r="G137" s="23"/>
      <c r="H137" s="21"/>
      <c r="I137" s="21"/>
      <c r="J137" s="21"/>
      <c r="K137" s="21"/>
    </row>
    <row r="138" spans="1:11" x14ac:dyDescent="0.25">
      <c r="A138" s="147" t="s">
        <v>786</v>
      </c>
      <c r="B138" s="148"/>
      <c r="C138" s="148"/>
      <c r="D138" s="148"/>
      <c r="E138" s="148"/>
      <c r="F138" s="148"/>
      <c r="G138" s="23">
        <v>338</v>
      </c>
      <c r="H138" s="21">
        <v>286</v>
      </c>
      <c r="I138" s="21"/>
      <c r="J138" s="21"/>
      <c r="K138" s="21">
        <v>21</v>
      </c>
    </row>
    <row r="139" spans="1:11" x14ac:dyDescent="0.25">
      <c r="A139" s="147" t="s">
        <v>513</v>
      </c>
      <c r="B139" s="148"/>
      <c r="C139" s="148"/>
      <c r="D139" s="148"/>
      <c r="E139" s="148"/>
      <c r="F139" s="148"/>
      <c r="G139" s="23">
        <v>263</v>
      </c>
      <c r="H139" s="21"/>
      <c r="I139" s="21"/>
      <c r="J139" s="21"/>
      <c r="K139" s="21"/>
    </row>
    <row r="140" spans="1:11" x14ac:dyDescent="0.25">
      <c r="A140" s="147" t="s">
        <v>512</v>
      </c>
      <c r="B140" s="148"/>
      <c r="C140" s="148"/>
      <c r="D140" s="148"/>
      <c r="E140" s="148"/>
      <c r="F140" s="148"/>
      <c r="G140" s="23">
        <v>186</v>
      </c>
      <c r="H140" s="21"/>
      <c r="I140" s="21"/>
      <c r="J140" s="21"/>
      <c r="K140" s="21"/>
    </row>
    <row r="141" spans="1:11" x14ac:dyDescent="0.25">
      <c r="A141" s="147" t="s">
        <v>63</v>
      </c>
      <c r="B141" s="148"/>
      <c r="C141" s="148"/>
      <c r="D141" s="148"/>
      <c r="E141" s="148"/>
      <c r="F141" s="148"/>
      <c r="G141" s="23">
        <v>787</v>
      </c>
      <c r="H141" s="21"/>
      <c r="I141" s="21"/>
      <c r="J141" s="21"/>
      <c r="K141" s="21">
        <v>21</v>
      </c>
    </row>
    <row r="142" spans="1:11" x14ac:dyDescent="0.25">
      <c r="A142" s="147" t="s">
        <v>435</v>
      </c>
      <c r="B142" s="148"/>
      <c r="C142" s="148"/>
      <c r="D142" s="148"/>
      <c r="E142" s="148"/>
      <c r="F142" s="148"/>
      <c r="G142" s="23"/>
      <c r="H142" s="21"/>
      <c r="I142" s="21"/>
      <c r="J142" s="21"/>
      <c r="K142" s="21"/>
    </row>
    <row r="143" spans="1:11" ht="20.399999999999999" x14ac:dyDescent="0.25">
      <c r="A143" s="147" t="s">
        <v>785</v>
      </c>
      <c r="B143" s="148"/>
      <c r="C143" s="148"/>
      <c r="D143" s="148"/>
      <c r="E143" s="148"/>
      <c r="F143" s="148"/>
      <c r="G143" s="23">
        <v>346</v>
      </c>
      <c r="H143" s="21">
        <v>86</v>
      </c>
      <c r="I143" s="21" t="s">
        <v>784</v>
      </c>
      <c r="J143" s="21"/>
      <c r="K143" s="21">
        <v>6.36</v>
      </c>
    </row>
    <row r="144" spans="1:11" x14ac:dyDescent="0.25">
      <c r="A144" s="147" t="s">
        <v>783</v>
      </c>
      <c r="B144" s="148"/>
      <c r="C144" s="148"/>
      <c r="D144" s="148"/>
      <c r="E144" s="148"/>
      <c r="F144" s="148"/>
      <c r="G144" s="23">
        <v>92</v>
      </c>
      <c r="H144" s="21"/>
      <c r="I144" s="21"/>
      <c r="J144" s="21"/>
      <c r="K144" s="21"/>
    </row>
    <row r="145" spans="1:11" x14ac:dyDescent="0.25">
      <c r="A145" s="147" t="s">
        <v>782</v>
      </c>
      <c r="B145" s="148"/>
      <c r="C145" s="148"/>
      <c r="D145" s="148"/>
      <c r="E145" s="148"/>
      <c r="F145" s="148"/>
      <c r="G145" s="23">
        <v>60</v>
      </c>
      <c r="H145" s="21"/>
      <c r="I145" s="21"/>
      <c r="J145" s="21"/>
      <c r="K145" s="21"/>
    </row>
    <row r="146" spans="1:11" x14ac:dyDescent="0.25">
      <c r="A146" s="147" t="s">
        <v>63</v>
      </c>
      <c r="B146" s="148"/>
      <c r="C146" s="148"/>
      <c r="D146" s="148"/>
      <c r="E146" s="148"/>
      <c r="F146" s="148"/>
      <c r="G146" s="23">
        <v>498</v>
      </c>
      <c r="H146" s="21"/>
      <c r="I146" s="21"/>
      <c r="J146" s="21"/>
      <c r="K146" s="21">
        <v>6.36</v>
      </c>
    </row>
    <row r="147" spans="1:11" x14ac:dyDescent="0.25">
      <c r="A147" s="147" t="s">
        <v>64</v>
      </c>
      <c r="B147" s="148"/>
      <c r="C147" s="148"/>
      <c r="D147" s="148"/>
      <c r="E147" s="148"/>
      <c r="F147" s="148"/>
      <c r="G147" s="23"/>
      <c r="H147" s="21"/>
      <c r="I147" s="21"/>
      <c r="J147" s="21"/>
      <c r="K147" s="21"/>
    </row>
    <row r="148" spans="1:11" ht="20.399999999999999" x14ac:dyDescent="0.25">
      <c r="A148" s="147" t="s">
        <v>781</v>
      </c>
      <c r="B148" s="148"/>
      <c r="C148" s="148"/>
      <c r="D148" s="148"/>
      <c r="E148" s="148"/>
      <c r="F148" s="148"/>
      <c r="G148" s="23">
        <v>12689</v>
      </c>
      <c r="H148" s="21">
        <v>2095</v>
      </c>
      <c r="I148" s="21" t="s">
        <v>780</v>
      </c>
      <c r="J148" s="21"/>
      <c r="K148" s="21">
        <v>150.49</v>
      </c>
    </row>
    <row r="149" spans="1:11" x14ac:dyDescent="0.25">
      <c r="A149" s="147" t="s">
        <v>779</v>
      </c>
      <c r="B149" s="148"/>
      <c r="C149" s="148"/>
      <c r="D149" s="148"/>
      <c r="E149" s="148"/>
      <c r="F149" s="148"/>
      <c r="G149" s="23">
        <v>3030</v>
      </c>
      <c r="H149" s="21"/>
      <c r="I149" s="21"/>
      <c r="J149" s="21"/>
      <c r="K149" s="21"/>
    </row>
    <row r="150" spans="1:11" x14ac:dyDescent="0.25">
      <c r="A150" s="147" t="s">
        <v>778</v>
      </c>
      <c r="B150" s="148"/>
      <c r="C150" s="148"/>
      <c r="D150" s="148"/>
      <c r="E150" s="148"/>
      <c r="F150" s="148"/>
      <c r="G150" s="23">
        <v>2073</v>
      </c>
      <c r="H150" s="21"/>
      <c r="I150" s="21"/>
      <c r="J150" s="21"/>
      <c r="K150" s="21"/>
    </row>
    <row r="151" spans="1:11" x14ac:dyDescent="0.25">
      <c r="A151" s="147" t="s">
        <v>63</v>
      </c>
      <c r="B151" s="148"/>
      <c r="C151" s="148"/>
      <c r="D151" s="148"/>
      <c r="E151" s="148"/>
      <c r="F151" s="148"/>
      <c r="G151" s="23">
        <v>17792</v>
      </c>
      <c r="H151" s="21"/>
      <c r="I151" s="21"/>
      <c r="J151" s="21"/>
      <c r="K151" s="21">
        <v>150.49</v>
      </c>
    </row>
    <row r="152" spans="1:11" x14ac:dyDescent="0.25">
      <c r="A152" s="147" t="s">
        <v>60</v>
      </c>
      <c r="B152" s="148"/>
      <c r="C152" s="148"/>
      <c r="D152" s="148"/>
      <c r="E152" s="148"/>
      <c r="F152" s="148"/>
      <c r="G152" s="23">
        <v>22763</v>
      </c>
      <c r="H152" s="21"/>
      <c r="I152" s="21"/>
      <c r="J152" s="21"/>
      <c r="K152" s="21">
        <v>266.19</v>
      </c>
    </row>
    <row r="153" spans="1:11" x14ac:dyDescent="0.25">
      <c r="A153" s="147" t="s">
        <v>62</v>
      </c>
      <c r="B153" s="148"/>
      <c r="C153" s="148"/>
      <c r="D153" s="148"/>
      <c r="E153" s="148"/>
      <c r="F153" s="148"/>
      <c r="G153" s="23"/>
      <c r="H153" s="21"/>
      <c r="I153" s="21"/>
      <c r="J153" s="21"/>
      <c r="K153" s="21"/>
    </row>
    <row r="154" spans="1:11" x14ac:dyDescent="0.25">
      <c r="A154" s="147" t="s">
        <v>61</v>
      </c>
      <c r="B154" s="148"/>
      <c r="C154" s="148"/>
      <c r="D154" s="148"/>
      <c r="E154" s="148"/>
      <c r="F154" s="148"/>
      <c r="G154" s="23"/>
      <c r="H154" s="21"/>
      <c r="I154" s="21"/>
      <c r="J154" s="21"/>
      <c r="K154" s="21"/>
    </row>
    <row r="155" spans="1:11" x14ac:dyDescent="0.25">
      <c r="A155" s="147" t="s">
        <v>777</v>
      </c>
      <c r="B155" s="148"/>
      <c r="C155" s="148"/>
      <c r="D155" s="148"/>
      <c r="E155" s="148"/>
      <c r="F155" s="148"/>
      <c r="G155" s="23">
        <v>25307</v>
      </c>
      <c r="H155" s="21"/>
      <c r="I155" s="21"/>
      <c r="J155" s="21"/>
      <c r="K155" s="21"/>
    </row>
    <row r="156" spans="1:11" x14ac:dyDescent="0.25">
      <c r="A156" s="147" t="s">
        <v>60</v>
      </c>
      <c r="B156" s="148"/>
      <c r="C156" s="148"/>
      <c r="D156" s="148"/>
      <c r="E156" s="148"/>
      <c r="F156" s="148"/>
      <c r="G156" s="23">
        <v>25307</v>
      </c>
      <c r="H156" s="21"/>
      <c r="I156" s="21"/>
      <c r="J156" s="21"/>
      <c r="K156" s="21"/>
    </row>
    <row r="157" spans="1:11" x14ac:dyDescent="0.25">
      <c r="A157" s="147" t="s">
        <v>56</v>
      </c>
      <c r="B157" s="148"/>
      <c r="C157" s="148"/>
      <c r="D157" s="148"/>
      <c r="E157" s="148"/>
      <c r="F157" s="148"/>
      <c r="G157" s="23">
        <v>48070</v>
      </c>
      <c r="H157" s="21"/>
      <c r="I157" s="21"/>
      <c r="J157" s="21"/>
      <c r="K157" s="21">
        <v>266.19</v>
      </c>
    </row>
    <row r="158" spans="1:11" x14ac:dyDescent="0.25">
      <c r="A158" s="149" t="s">
        <v>59</v>
      </c>
      <c r="B158" s="148"/>
      <c r="C158" s="148"/>
      <c r="D158" s="148"/>
      <c r="E158" s="148"/>
      <c r="F158" s="148"/>
      <c r="G158" s="22">
        <v>48070</v>
      </c>
      <c r="H158" s="21"/>
      <c r="I158" s="21"/>
      <c r="J158" s="21"/>
      <c r="K158" s="20">
        <v>266.19</v>
      </c>
    </row>
    <row r="159" spans="1:11" x14ac:dyDescent="0.25">
      <c r="A159" s="147" t="s">
        <v>121</v>
      </c>
      <c r="B159" s="148"/>
      <c r="C159" s="148"/>
      <c r="D159" s="148"/>
      <c r="E159" s="148"/>
      <c r="F159" s="148"/>
      <c r="G159" s="23"/>
      <c r="H159" s="21"/>
      <c r="I159" s="21"/>
      <c r="J159" s="21"/>
      <c r="K159" s="21"/>
    </row>
    <row r="160" spans="1:11" x14ac:dyDescent="0.25">
      <c r="A160" s="147" t="s">
        <v>57</v>
      </c>
      <c r="B160" s="148"/>
      <c r="C160" s="148"/>
      <c r="D160" s="148"/>
      <c r="E160" s="148"/>
      <c r="F160" s="148"/>
      <c r="G160" s="23"/>
      <c r="H160" s="21"/>
      <c r="I160" s="21"/>
      <c r="J160" s="21"/>
      <c r="K160" s="21"/>
    </row>
    <row r="161" spans="1:11" x14ac:dyDescent="0.25">
      <c r="A161" s="147" t="s">
        <v>776</v>
      </c>
      <c r="B161" s="148"/>
      <c r="C161" s="148"/>
      <c r="D161" s="148"/>
      <c r="E161" s="148"/>
      <c r="F161" s="148"/>
      <c r="G161" s="23">
        <v>6926</v>
      </c>
      <c r="H161" s="21"/>
      <c r="I161" s="21"/>
      <c r="J161" s="21"/>
      <c r="K161" s="21"/>
    </row>
    <row r="162" spans="1:11" x14ac:dyDescent="0.25">
      <c r="A162" s="147" t="s">
        <v>56</v>
      </c>
      <c r="B162" s="148"/>
      <c r="C162" s="148"/>
      <c r="D162" s="148"/>
      <c r="E162" s="148"/>
      <c r="F162" s="148"/>
      <c r="G162" s="23">
        <v>6926</v>
      </c>
      <c r="H162" s="21"/>
      <c r="I162" s="21"/>
      <c r="J162" s="21"/>
      <c r="K162" s="21"/>
    </row>
    <row r="163" spans="1:11" x14ac:dyDescent="0.25">
      <c r="A163" s="149" t="s">
        <v>119</v>
      </c>
      <c r="B163" s="148"/>
      <c r="C163" s="148"/>
      <c r="D163" s="148"/>
      <c r="E163" s="148"/>
      <c r="F163" s="148"/>
      <c r="G163" s="22">
        <v>6926</v>
      </c>
      <c r="H163" s="21"/>
      <c r="I163" s="21"/>
      <c r="J163" s="21"/>
      <c r="K163" s="21"/>
    </row>
    <row r="164" spans="1:11" x14ac:dyDescent="0.25">
      <c r="A164" s="147" t="s">
        <v>12</v>
      </c>
      <c r="B164" s="148"/>
      <c r="C164" s="148"/>
      <c r="D164" s="148"/>
      <c r="E164" s="148"/>
      <c r="F164" s="148"/>
      <c r="G164" s="23">
        <v>54996</v>
      </c>
      <c r="H164" s="21"/>
      <c r="I164" s="21"/>
      <c r="J164" s="21"/>
      <c r="K164" s="21">
        <v>266.19</v>
      </c>
    </row>
    <row r="165" spans="1:11" x14ac:dyDescent="0.25">
      <c r="A165" s="147" t="s">
        <v>13</v>
      </c>
      <c r="B165" s="148"/>
      <c r="C165" s="148"/>
      <c r="D165" s="148"/>
      <c r="E165" s="148"/>
      <c r="F165" s="148"/>
      <c r="G165" s="23"/>
      <c r="H165" s="21"/>
      <c r="I165" s="21"/>
      <c r="J165" s="21"/>
      <c r="K165" s="21"/>
    </row>
    <row r="166" spans="1:11" x14ac:dyDescent="0.25">
      <c r="A166" s="147" t="s">
        <v>14</v>
      </c>
      <c r="B166" s="148"/>
      <c r="C166" s="148"/>
      <c r="D166" s="148"/>
      <c r="E166" s="148"/>
      <c r="F166" s="148"/>
      <c r="G166" s="23">
        <v>11672</v>
      </c>
      <c r="H166" s="21"/>
      <c r="I166" s="21"/>
      <c r="J166" s="21"/>
      <c r="K166" s="21"/>
    </row>
    <row r="167" spans="1:11" x14ac:dyDescent="0.25">
      <c r="A167" s="147" t="s">
        <v>15</v>
      </c>
      <c r="B167" s="148"/>
      <c r="C167" s="148"/>
      <c r="D167" s="148"/>
      <c r="E167" s="148"/>
      <c r="F167" s="148"/>
      <c r="G167" s="23">
        <v>6433</v>
      </c>
      <c r="H167" s="21"/>
      <c r="I167" s="21"/>
      <c r="J167" s="21"/>
      <c r="K167" s="21"/>
    </row>
    <row r="168" spans="1:11" x14ac:dyDescent="0.25">
      <c r="A168" s="147" t="s">
        <v>16</v>
      </c>
      <c r="B168" s="148"/>
      <c r="C168" s="148"/>
      <c r="D168" s="148"/>
      <c r="E168" s="148"/>
      <c r="F168" s="148"/>
      <c r="G168" s="23">
        <v>4989</v>
      </c>
      <c r="H168" s="21"/>
      <c r="I168" s="21"/>
      <c r="J168" s="21"/>
      <c r="K168" s="21"/>
    </row>
    <row r="169" spans="1:11" x14ac:dyDescent="0.25">
      <c r="A169" s="147" t="s">
        <v>0</v>
      </c>
      <c r="B169" s="148"/>
      <c r="C169" s="148"/>
      <c r="D169" s="148"/>
      <c r="E169" s="148"/>
      <c r="F169" s="148"/>
      <c r="G169" s="23">
        <v>25307</v>
      </c>
      <c r="H169" s="21"/>
      <c r="I169" s="21"/>
      <c r="J169" s="21"/>
      <c r="K169" s="21"/>
    </row>
    <row r="170" spans="1:11" x14ac:dyDescent="0.25">
      <c r="A170" s="147" t="s">
        <v>17</v>
      </c>
      <c r="B170" s="148"/>
      <c r="C170" s="148"/>
      <c r="D170" s="148"/>
      <c r="E170" s="148"/>
      <c r="F170" s="148"/>
      <c r="G170" s="23">
        <v>4523</v>
      </c>
      <c r="H170" s="21"/>
      <c r="I170" s="21"/>
      <c r="J170" s="21"/>
      <c r="K170" s="21"/>
    </row>
    <row r="171" spans="1:11" x14ac:dyDescent="0.25">
      <c r="A171" s="147" t="s">
        <v>18</v>
      </c>
      <c r="B171" s="148"/>
      <c r="C171" s="148"/>
      <c r="D171" s="148"/>
      <c r="E171" s="148"/>
      <c r="F171" s="148"/>
      <c r="G171" s="23">
        <v>3172</v>
      </c>
      <c r="H171" s="21"/>
      <c r="I171" s="21"/>
      <c r="J171" s="21"/>
      <c r="K171" s="21"/>
    </row>
    <row r="172" spans="1:11" x14ac:dyDescent="0.25">
      <c r="A172" s="149" t="s">
        <v>19</v>
      </c>
      <c r="B172" s="148"/>
      <c r="C172" s="148"/>
      <c r="D172" s="148"/>
      <c r="E172" s="148"/>
      <c r="F172" s="148"/>
      <c r="G172" s="22">
        <v>54996</v>
      </c>
      <c r="H172" s="21"/>
      <c r="I172" s="21"/>
      <c r="J172" s="21"/>
      <c r="K172" s="20">
        <v>266.19</v>
      </c>
    </row>
    <row r="173" spans="1:11" x14ac:dyDescent="0.25">
      <c r="A173" s="99"/>
      <c r="B173" s="19"/>
      <c r="F173" s="16"/>
      <c r="G173" s="18"/>
      <c r="H173" s="16"/>
      <c r="I173" s="16"/>
      <c r="J173" s="16"/>
      <c r="K173" s="16"/>
    </row>
    <row r="174" spans="1:11" x14ac:dyDescent="0.25">
      <c r="A174" s="99"/>
      <c r="B174" s="19"/>
      <c r="F174" s="16"/>
      <c r="G174" s="18"/>
      <c r="H174" s="16"/>
      <c r="I174" s="16"/>
      <c r="J174" s="16"/>
      <c r="K174" s="16"/>
    </row>
  </sheetData>
  <mergeCells count="105">
    <mergeCell ref="A155:F155"/>
    <mergeCell ref="A156:F156"/>
    <mergeCell ref="A161:F161"/>
    <mergeCell ref="A162:F162"/>
    <mergeCell ref="A163:F163"/>
    <mergeCell ref="A164:F164"/>
    <mergeCell ref="A165:F165"/>
    <mergeCell ref="A166:F166"/>
    <mergeCell ref="A167:F167"/>
    <mergeCell ref="A168:F168"/>
    <mergeCell ref="A169:F169"/>
    <mergeCell ref="A170:F170"/>
    <mergeCell ref="A171:F171"/>
    <mergeCell ref="A172:F172"/>
    <mergeCell ref="D16:E16"/>
    <mergeCell ref="D19:E19"/>
    <mergeCell ref="D20:E20"/>
    <mergeCell ref="D21:E21"/>
    <mergeCell ref="D18:E18"/>
    <mergeCell ref="D17:E17"/>
    <mergeCell ref="A157:F157"/>
    <mergeCell ref="A158:F158"/>
    <mergeCell ref="A159:F159"/>
    <mergeCell ref="A160:F160"/>
    <mergeCell ref="A149:F149"/>
    <mergeCell ref="A150:F150"/>
    <mergeCell ref="A151:F151"/>
    <mergeCell ref="A152:F152"/>
    <mergeCell ref="A153:F153"/>
    <mergeCell ref="A154:F154"/>
    <mergeCell ref="A137:F137"/>
    <mergeCell ref="A138:F138"/>
    <mergeCell ref="A139:F139"/>
    <mergeCell ref="A140:F140"/>
    <mergeCell ref="A141:F141"/>
    <mergeCell ref="A142:F142"/>
    <mergeCell ref="A143:F143"/>
    <mergeCell ref="A144:F144"/>
    <mergeCell ref="A145:F145"/>
    <mergeCell ref="A146:F146"/>
    <mergeCell ref="A147:F147"/>
    <mergeCell ref="A148:F148"/>
    <mergeCell ref="A134:F134"/>
    <mergeCell ref="A135:F135"/>
    <mergeCell ref="A136:F136"/>
    <mergeCell ref="A113:F113"/>
    <mergeCell ref="A114:F114"/>
    <mergeCell ref="A115:F115"/>
    <mergeCell ref="A116:F116"/>
    <mergeCell ref="A117:K117"/>
    <mergeCell ref="A118:F118"/>
    <mergeCell ref="A119:F119"/>
    <mergeCell ref="A120:F120"/>
    <mergeCell ref="A121:F121"/>
    <mergeCell ref="A122:F122"/>
    <mergeCell ref="A123:F123"/>
    <mergeCell ref="A124:F124"/>
    <mergeCell ref="A125:F125"/>
    <mergeCell ref="A126:F126"/>
    <mergeCell ref="A127:F127"/>
    <mergeCell ref="A128:F128"/>
    <mergeCell ref="A129:F129"/>
    <mergeCell ref="A130:F130"/>
    <mergeCell ref="A131:F131"/>
    <mergeCell ref="A132:F132"/>
    <mergeCell ref="A133:F133"/>
    <mergeCell ref="A110:F110"/>
    <mergeCell ref="A111:F111"/>
    <mergeCell ref="A112:F112"/>
    <mergeCell ref="A35:K35"/>
    <mergeCell ref="A36:K36"/>
    <mergeCell ref="A65:K65"/>
    <mergeCell ref="A71:F71"/>
    <mergeCell ref="A72:F72"/>
    <mergeCell ref="A73:F73"/>
    <mergeCell ref="A74:F74"/>
    <mergeCell ref="A75:F75"/>
    <mergeCell ref="A76:F76"/>
    <mergeCell ref="A77:F77"/>
    <mergeCell ref="A78:F78"/>
    <mergeCell ref="A79:F79"/>
    <mergeCell ref="A80:F80"/>
    <mergeCell ref="A81:F81"/>
    <mergeCell ref="A82:F82"/>
    <mergeCell ref="A83:F83"/>
    <mergeCell ref="A84:F84"/>
    <mergeCell ref="A85:F85"/>
    <mergeCell ref="A86:K86"/>
    <mergeCell ref="A87:K87"/>
    <mergeCell ref="A103:K103"/>
    <mergeCell ref="A29:K29"/>
    <mergeCell ref="A30:K30"/>
    <mergeCell ref="A31:K31"/>
    <mergeCell ref="A32:K32"/>
    <mergeCell ref="A33:K33"/>
    <mergeCell ref="A34:K34"/>
    <mergeCell ref="J25:K26"/>
    <mergeCell ref="H26:H27"/>
    <mergeCell ref="G26:G27"/>
    <mergeCell ref="A25:A27"/>
    <mergeCell ref="C25:C27"/>
    <mergeCell ref="B25:B27"/>
    <mergeCell ref="D25:D27"/>
    <mergeCell ref="E25:F25"/>
    <mergeCell ref="G25:I25"/>
  </mergeCells>
  <pageMargins left="0.23622047244094491" right="0.19685039370078741" top="0.51181102362204722" bottom="0.62992125984251968" header="0.31496062992125984" footer="0.23622047244094491"/>
  <pageSetup paperSize="9" scale="97" fitToHeight="10000" orientation="landscape" r:id="rId1"/>
  <headerFooter alignWithMargins="0">
    <oddFooter>&amp;L0503.008.0000 - СМ.ЛС
313-2332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P166"/>
  <sheetViews>
    <sheetView showGridLines="0" zoomScaleSheetLayoutView="75" workbookViewId="0">
      <selection activeCell="D9" sqref="D9"/>
    </sheetView>
  </sheetViews>
  <sheetFormatPr defaultColWidth="9.109375" defaultRowHeight="13.2" outlineLevelRow="2" x14ac:dyDescent="0.25"/>
  <cols>
    <col min="1" max="1" width="4.6640625" style="9" customWidth="1"/>
    <col min="2" max="2" width="20.33203125" style="17" customWidth="1"/>
    <col min="3" max="3" width="37.109375" style="7" customWidth="1"/>
    <col min="4" max="4" width="17.109375" style="99" customWidth="1"/>
    <col min="5" max="5" width="11.6640625" style="16" customWidth="1"/>
    <col min="6" max="6" width="10.5546875" style="3" customWidth="1"/>
    <col min="7" max="7" width="10.5546875" style="14" customWidth="1"/>
    <col min="8" max="8" width="11" style="3" customWidth="1"/>
    <col min="9" max="9" width="10.6640625" style="3" customWidth="1"/>
    <col min="10" max="10" width="8.33203125" style="3" customWidth="1"/>
    <col min="11" max="11" width="8.109375" style="3" customWidth="1"/>
    <col min="12" max="14" width="7.109375" style="3" customWidth="1"/>
    <col min="15" max="16" width="6.33203125" style="3" customWidth="1"/>
    <col min="17" max="16384" width="9.109375" style="4"/>
  </cols>
  <sheetData>
    <row r="1" spans="1:16" outlineLevel="2" x14ac:dyDescent="0.25">
      <c r="A1" s="2" t="s">
        <v>6</v>
      </c>
      <c r="B1" s="1"/>
      <c r="I1" s="2" t="s">
        <v>7</v>
      </c>
    </row>
    <row r="2" spans="1:16" outlineLevel="1" x14ac:dyDescent="0.25">
      <c r="A2" s="5"/>
      <c r="B2" s="1"/>
      <c r="I2" s="5"/>
    </row>
    <row r="3" spans="1:16" outlineLevel="1" x14ac:dyDescent="0.25">
      <c r="A3" s="5"/>
      <c r="B3" s="1"/>
      <c r="I3" s="5"/>
    </row>
    <row r="4" spans="1:16" outlineLevel="1" x14ac:dyDescent="0.25">
      <c r="A4" s="5" t="s">
        <v>54</v>
      </c>
      <c r="B4" s="1"/>
      <c r="I4" s="5" t="s">
        <v>53</v>
      </c>
    </row>
    <row r="5" spans="1:16" outlineLevel="1" x14ac:dyDescent="0.25">
      <c r="A5" s="60" t="s">
        <v>110</v>
      </c>
      <c r="B5" s="1"/>
      <c r="I5" s="60" t="s">
        <v>109</v>
      </c>
    </row>
    <row r="6" spans="1:16" ht="13.8" x14ac:dyDescent="0.25">
      <c r="A6" s="99"/>
      <c r="B6" s="1"/>
      <c r="C6" s="3"/>
      <c r="D6" s="36" t="s">
        <v>715</v>
      </c>
      <c r="E6" s="3"/>
      <c r="F6" s="58"/>
      <c r="G6" s="59"/>
      <c r="H6" s="58"/>
      <c r="N6" s="4"/>
      <c r="O6" s="4"/>
      <c r="P6" s="4"/>
    </row>
    <row r="7" spans="1:16" x14ac:dyDescent="0.25">
      <c r="A7" s="99"/>
      <c r="B7" s="57"/>
      <c r="C7" s="42"/>
      <c r="D7" s="12" t="s">
        <v>2</v>
      </c>
      <c r="E7" s="56"/>
      <c r="F7" s="55"/>
      <c r="G7" s="54"/>
      <c r="N7" s="4"/>
      <c r="O7" s="4"/>
      <c r="P7" s="4"/>
    </row>
    <row r="8" spans="1:16" x14ac:dyDescent="0.25">
      <c r="A8" s="99"/>
      <c r="B8" s="49"/>
      <c r="C8" s="3"/>
      <c r="D8" s="3"/>
      <c r="E8" s="3"/>
      <c r="O8" s="4"/>
      <c r="P8" s="4"/>
    </row>
    <row r="9" spans="1:16" ht="15.6" x14ac:dyDescent="0.25">
      <c r="A9" s="99"/>
      <c r="B9" s="49"/>
      <c r="C9" s="3"/>
      <c r="D9" s="114" t="s">
        <v>911</v>
      </c>
      <c r="F9" s="52"/>
      <c r="G9" s="51"/>
      <c r="O9" s="4"/>
      <c r="P9" s="4"/>
    </row>
    <row r="10" spans="1:16" x14ac:dyDescent="0.25">
      <c r="A10" s="99"/>
      <c r="B10" s="49"/>
      <c r="C10" s="3"/>
      <c r="D10" s="11" t="s">
        <v>38</v>
      </c>
      <c r="F10" s="8"/>
      <c r="G10" s="50"/>
      <c r="O10" s="4"/>
      <c r="P10" s="4"/>
    </row>
    <row r="11" spans="1:16" x14ac:dyDescent="0.25">
      <c r="A11" s="99"/>
      <c r="B11" s="49"/>
      <c r="C11" s="3"/>
      <c r="D11" s="3"/>
      <c r="E11" s="3"/>
      <c r="O11" s="4"/>
      <c r="P11" s="4"/>
    </row>
    <row r="12" spans="1:16" ht="13.8" x14ac:dyDescent="0.25">
      <c r="A12" s="48" t="s">
        <v>3</v>
      </c>
      <c r="B12" s="35" t="s">
        <v>910</v>
      </c>
      <c r="C12" s="13"/>
      <c r="D12" s="36"/>
      <c r="E12" s="47"/>
      <c r="F12" s="13"/>
      <c r="G12" s="46"/>
      <c r="N12" s="4"/>
      <c r="O12" s="4"/>
      <c r="P12" s="4"/>
    </row>
    <row r="13" spans="1:16" x14ac:dyDescent="0.25">
      <c r="A13" s="99"/>
      <c r="B13" s="45"/>
      <c r="C13" s="42"/>
      <c r="D13" s="12" t="s">
        <v>36</v>
      </c>
      <c r="F13" s="44"/>
      <c r="G13" s="43"/>
      <c r="H13" s="42"/>
      <c r="I13" s="38"/>
      <c r="O13" s="4"/>
      <c r="P13" s="4"/>
    </row>
    <row r="14" spans="1:16" x14ac:dyDescent="0.25">
      <c r="A14" s="41"/>
      <c r="B14" s="40"/>
      <c r="C14" s="3"/>
      <c r="D14" s="3"/>
      <c r="E14" s="3"/>
      <c r="N14" s="4"/>
      <c r="O14" s="4"/>
      <c r="P14" s="4"/>
    </row>
    <row r="15" spans="1:16" ht="13.8" x14ac:dyDescent="0.25">
      <c r="B15" s="35" t="s">
        <v>909</v>
      </c>
      <c r="C15" s="39"/>
      <c r="D15" s="38"/>
      <c r="E15" s="38"/>
      <c r="F15" s="37"/>
      <c r="G15" s="32"/>
      <c r="H15" s="31"/>
      <c r="O15" s="13"/>
      <c r="P15" s="4"/>
    </row>
    <row r="16" spans="1:16" s="30" customFormat="1" ht="13.8" x14ac:dyDescent="0.25">
      <c r="A16" s="36"/>
      <c r="B16" s="35" t="s">
        <v>22</v>
      </c>
      <c r="C16" s="34"/>
      <c r="D16" s="150" t="s">
        <v>908</v>
      </c>
      <c r="E16" s="151"/>
      <c r="F16" s="33" t="s">
        <v>34</v>
      </c>
      <c r="G16" s="32"/>
      <c r="H16" s="31"/>
      <c r="I16" s="13"/>
      <c r="J16" s="13"/>
      <c r="K16" s="13"/>
      <c r="L16" s="13"/>
      <c r="M16" s="13"/>
      <c r="N16" s="13"/>
    </row>
    <row r="17" spans="1:16" s="30" customFormat="1" ht="13.8" outlineLevel="1" x14ac:dyDescent="0.25">
      <c r="A17" s="36"/>
      <c r="B17" s="35" t="s">
        <v>23</v>
      </c>
      <c r="C17" s="34"/>
      <c r="D17" s="150" t="s">
        <v>907</v>
      </c>
      <c r="E17" s="151"/>
      <c r="F17" s="33" t="s">
        <v>34</v>
      </c>
      <c r="G17" s="32"/>
      <c r="H17" s="31"/>
      <c r="I17" s="13"/>
      <c r="J17" s="13"/>
      <c r="K17" s="13"/>
      <c r="L17" s="13"/>
      <c r="M17" s="13"/>
      <c r="N17" s="13"/>
    </row>
    <row r="18" spans="1:16" s="30" customFormat="1" ht="13.8" outlineLevel="1" x14ac:dyDescent="0.25">
      <c r="A18" s="36"/>
      <c r="B18" s="35" t="s">
        <v>1</v>
      </c>
      <c r="C18" s="34"/>
      <c r="D18" s="150" t="s">
        <v>906</v>
      </c>
      <c r="E18" s="151"/>
      <c r="F18" s="33" t="s">
        <v>34</v>
      </c>
      <c r="G18" s="32"/>
      <c r="H18" s="31"/>
      <c r="I18" s="13"/>
      <c r="J18" s="13"/>
      <c r="K18" s="13"/>
      <c r="L18" s="13"/>
      <c r="M18" s="13"/>
      <c r="N18" s="13"/>
    </row>
    <row r="19" spans="1:16" s="30" customFormat="1" ht="13.8" x14ac:dyDescent="0.25">
      <c r="A19" s="36"/>
      <c r="B19" s="35" t="s">
        <v>35</v>
      </c>
      <c r="C19" s="34"/>
      <c r="D19" s="150" t="s">
        <v>905</v>
      </c>
      <c r="E19" s="151"/>
      <c r="F19" s="33" t="s">
        <v>34</v>
      </c>
      <c r="G19" s="32"/>
      <c r="H19" s="31"/>
      <c r="I19" s="13"/>
      <c r="J19" s="13"/>
      <c r="K19" s="13"/>
      <c r="L19" s="13"/>
      <c r="M19" s="13"/>
      <c r="N19" s="13"/>
    </row>
    <row r="20" spans="1:16" s="30" customFormat="1" ht="13.8" outlineLevel="1" x14ac:dyDescent="0.25">
      <c r="A20" s="36"/>
      <c r="B20" s="35" t="s">
        <v>20</v>
      </c>
      <c r="C20" s="34"/>
      <c r="D20" s="150" t="s">
        <v>904</v>
      </c>
      <c r="E20" s="151"/>
      <c r="F20" s="33" t="s">
        <v>21</v>
      </c>
      <c r="G20" s="32"/>
      <c r="H20" s="31"/>
      <c r="I20" s="13"/>
      <c r="J20" s="13"/>
      <c r="K20" s="13"/>
      <c r="L20" s="13"/>
      <c r="M20" s="13"/>
      <c r="N20" s="13"/>
    </row>
    <row r="21" spans="1:16" s="30" customFormat="1" ht="13.8" outlineLevel="2" x14ac:dyDescent="0.25">
      <c r="A21" s="36"/>
      <c r="B21" s="35" t="s">
        <v>52</v>
      </c>
      <c r="C21" s="34"/>
      <c r="D21" s="150" t="s">
        <v>903</v>
      </c>
      <c r="E21" s="151"/>
      <c r="F21" s="33" t="s">
        <v>21</v>
      </c>
      <c r="G21" s="32"/>
      <c r="H21" s="31"/>
      <c r="I21" s="13"/>
      <c r="J21" s="13"/>
      <c r="K21" s="13"/>
      <c r="L21" s="13"/>
      <c r="M21" s="13"/>
      <c r="N21" s="13"/>
    </row>
    <row r="22" spans="1:16" ht="13.8" x14ac:dyDescent="0.25">
      <c r="B22" s="100" t="s">
        <v>902</v>
      </c>
      <c r="D22" s="3"/>
      <c r="E22" s="3"/>
      <c r="O22" s="4"/>
      <c r="P22" s="4"/>
    </row>
    <row r="23" spans="1:16" x14ac:dyDescent="0.25">
      <c r="B23" s="29"/>
      <c r="C23" s="99"/>
      <c r="D23" s="8"/>
      <c r="E23" s="3"/>
      <c r="P23" s="4"/>
    </row>
    <row r="24" spans="1:16" x14ac:dyDescent="0.25">
      <c r="B24" s="1"/>
      <c r="E24" s="3"/>
    </row>
    <row r="25" spans="1:16" s="27" customFormat="1" ht="48" customHeight="1" x14ac:dyDescent="0.2">
      <c r="A25" s="155" t="s">
        <v>4</v>
      </c>
      <c r="B25" s="157" t="s">
        <v>51</v>
      </c>
      <c r="C25" s="155" t="s">
        <v>50</v>
      </c>
      <c r="D25" s="155" t="s">
        <v>49</v>
      </c>
      <c r="E25" s="155" t="s">
        <v>33</v>
      </c>
      <c r="F25" s="155"/>
      <c r="G25" s="155" t="s">
        <v>32</v>
      </c>
      <c r="H25" s="155"/>
      <c r="I25" s="155"/>
      <c r="J25" s="155" t="s">
        <v>48</v>
      </c>
      <c r="K25" s="155"/>
      <c r="L25" s="28"/>
      <c r="M25" s="28"/>
      <c r="N25" s="28"/>
      <c r="O25" s="28"/>
      <c r="P25" s="28"/>
    </row>
    <row r="26" spans="1:16" s="27" customFormat="1" ht="22.8" x14ac:dyDescent="0.2">
      <c r="A26" s="155"/>
      <c r="B26" s="157"/>
      <c r="C26" s="155"/>
      <c r="D26" s="155"/>
      <c r="E26" s="112" t="s">
        <v>44</v>
      </c>
      <c r="F26" s="112" t="s">
        <v>108</v>
      </c>
      <c r="G26" s="156" t="s">
        <v>5</v>
      </c>
      <c r="H26" s="155" t="s">
        <v>47</v>
      </c>
      <c r="I26" s="112" t="s">
        <v>107</v>
      </c>
      <c r="J26" s="155"/>
      <c r="K26" s="155"/>
      <c r="L26" s="28"/>
      <c r="M26" s="28"/>
      <c r="N26" s="28"/>
      <c r="O26" s="28"/>
      <c r="P26" s="28"/>
    </row>
    <row r="27" spans="1:16" s="27" customFormat="1" ht="34.200000000000003" x14ac:dyDescent="0.2">
      <c r="A27" s="155"/>
      <c r="B27" s="157"/>
      <c r="C27" s="155"/>
      <c r="D27" s="155"/>
      <c r="E27" s="112" t="s">
        <v>47</v>
      </c>
      <c r="F27" s="112" t="s">
        <v>46</v>
      </c>
      <c r="G27" s="156"/>
      <c r="H27" s="155"/>
      <c r="I27" s="112" t="s">
        <v>46</v>
      </c>
      <c r="J27" s="112" t="s">
        <v>45</v>
      </c>
      <c r="K27" s="112" t="s">
        <v>44</v>
      </c>
      <c r="L27" s="28"/>
      <c r="M27" s="28"/>
      <c r="N27" s="28"/>
      <c r="O27" s="28"/>
      <c r="P27" s="28"/>
    </row>
    <row r="28" spans="1:16" x14ac:dyDescent="0.25">
      <c r="A28" s="101">
        <v>1</v>
      </c>
      <c r="B28" s="102">
        <v>2</v>
      </c>
      <c r="C28" s="112">
        <v>3</v>
      </c>
      <c r="D28" s="112">
        <v>4</v>
      </c>
      <c r="E28" s="112">
        <v>5</v>
      </c>
      <c r="F28" s="101">
        <v>6</v>
      </c>
      <c r="G28" s="15">
        <v>7</v>
      </c>
      <c r="H28" s="101">
        <v>8</v>
      </c>
      <c r="I28" s="101">
        <v>9</v>
      </c>
      <c r="J28" s="101">
        <v>10</v>
      </c>
      <c r="K28" s="101">
        <v>11</v>
      </c>
      <c r="L28" s="4"/>
      <c r="M28" s="4"/>
      <c r="N28" s="4"/>
      <c r="O28" s="4"/>
      <c r="P28" s="4"/>
    </row>
    <row r="29" spans="1:16" ht="19.2" customHeight="1" x14ac:dyDescent="0.25">
      <c r="A29" s="154" t="s">
        <v>69</v>
      </c>
      <c r="B29" s="148"/>
      <c r="C29" s="148"/>
      <c r="D29" s="148"/>
      <c r="E29" s="148"/>
      <c r="F29" s="148"/>
      <c r="G29" s="148"/>
      <c r="H29" s="148"/>
      <c r="I29" s="148"/>
      <c r="J29" s="148"/>
      <c r="K29" s="148"/>
    </row>
    <row r="30" spans="1:16" ht="19.2" customHeight="1" x14ac:dyDescent="0.25">
      <c r="A30" s="147" t="s">
        <v>206</v>
      </c>
      <c r="B30" s="148"/>
      <c r="C30" s="148"/>
      <c r="D30" s="148"/>
      <c r="E30" s="148"/>
      <c r="F30" s="148"/>
      <c r="G30" s="148"/>
      <c r="H30" s="148"/>
      <c r="I30" s="148"/>
      <c r="J30" s="148"/>
      <c r="K30" s="148"/>
    </row>
    <row r="31" spans="1:16" ht="19.2" customHeight="1" x14ac:dyDescent="0.25">
      <c r="A31" s="147" t="s">
        <v>205</v>
      </c>
      <c r="B31" s="148"/>
      <c r="C31" s="148"/>
      <c r="D31" s="148"/>
      <c r="E31" s="148"/>
      <c r="F31" s="148"/>
      <c r="G31" s="148"/>
      <c r="H31" s="148"/>
      <c r="I31" s="148"/>
      <c r="J31" s="148"/>
      <c r="K31" s="148"/>
    </row>
    <row r="32" spans="1:16" ht="26.1" customHeight="1" x14ac:dyDescent="0.25">
      <c r="A32" s="147" t="s">
        <v>204</v>
      </c>
      <c r="B32" s="148"/>
      <c r="C32" s="148"/>
      <c r="D32" s="148"/>
      <c r="E32" s="148"/>
      <c r="F32" s="148"/>
      <c r="G32" s="148"/>
      <c r="H32" s="148"/>
      <c r="I32" s="148"/>
      <c r="J32" s="148"/>
      <c r="K32" s="148"/>
    </row>
    <row r="33" spans="1:11" ht="26.1" customHeight="1" x14ac:dyDescent="0.25">
      <c r="A33" s="147" t="s">
        <v>203</v>
      </c>
      <c r="B33" s="148"/>
      <c r="C33" s="148"/>
      <c r="D33" s="148"/>
      <c r="E33" s="148"/>
      <c r="F33" s="148"/>
      <c r="G33" s="148"/>
      <c r="H33" s="148"/>
      <c r="I33" s="148"/>
      <c r="J33" s="148"/>
      <c r="K33" s="148"/>
    </row>
    <row r="34" spans="1:11" ht="19.2" customHeight="1" x14ac:dyDescent="0.25">
      <c r="A34" s="147" t="s">
        <v>202</v>
      </c>
      <c r="B34" s="148"/>
      <c r="C34" s="148"/>
      <c r="D34" s="148"/>
      <c r="E34" s="148"/>
      <c r="F34" s="148"/>
      <c r="G34" s="148"/>
      <c r="H34" s="148"/>
      <c r="I34" s="148"/>
      <c r="J34" s="148"/>
      <c r="K34" s="148"/>
    </row>
    <row r="35" spans="1:11" ht="19.2" customHeight="1" x14ac:dyDescent="0.25">
      <c r="A35" s="147" t="s">
        <v>80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</row>
    <row r="36" spans="1:11" ht="19.2" customHeight="1" x14ac:dyDescent="0.25">
      <c r="A36" s="147" t="s">
        <v>165</v>
      </c>
      <c r="B36" s="148"/>
      <c r="C36" s="148"/>
      <c r="D36" s="148"/>
      <c r="E36" s="148"/>
      <c r="F36" s="148"/>
      <c r="G36" s="148"/>
      <c r="H36" s="148"/>
      <c r="I36" s="148"/>
      <c r="J36" s="148"/>
      <c r="K36" s="148"/>
    </row>
    <row r="37" spans="1:11" ht="45.6" x14ac:dyDescent="0.25">
      <c r="A37" s="6">
        <v>1</v>
      </c>
      <c r="B37" s="26" t="s">
        <v>403</v>
      </c>
      <c r="C37" s="113" t="s">
        <v>491</v>
      </c>
      <c r="D37" s="6">
        <v>1</v>
      </c>
      <c r="E37" s="21">
        <v>2223.86</v>
      </c>
      <c r="F37" s="21"/>
      <c r="G37" s="25">
        <v>2224</v>
      </c>
      <c r="H37" s="21"/>
      <c r="I37" s="21"/>
      <c r="J37" s="21"/>
      <c r="K37" s="21"/>
    </row>
    <row r="38" spans="1:11" ht="22.8" x14ac:dyDescent="0.25">
      <c r="A38" s="6">
        <v>2</v>
      </c>
      <c r="B38" s="26" t="s">
        <v>406</v>
      </c>
      <c r="C38" s="113" t="s">
        <v>405</v>
      </c>
      <c r="D38" s="6">
        <v>1</v>
      </c>
      <c r="E38" s="21" t="s">
        <v>404</v>
      </c>
      <c r="F38" s="21">
        <v>0.37</v>
      </c>
      <c r="G38" s="25">
        <v>45</v>
      </c>
      <c r="H38" s="24">
        <v>37</v>
      </c>
      <c r="I38" s="21"/>
      <c r="J38" s="24">
        <v>2.4</v>
      </c>
      <c r="K38" s="24">
        <v>2.4</v>
      </c>
    </row>
    <row r="39" spans="1:11" ht="34.200000000000003" x14ac:dyDescent="0.25">
      <c r="A39" s="6">
        <v>3</v>
      </c>
      <c r="B39" s="26" t="s">
        <v>403</v>
      </c>
      <c r="C39" s="113" t="s">
        <v>844</v>
      </c>
      <c r="D39" s="6">
        <v>1</v>
      </c>
      <c r="E39" s="21">
        <v>510.06</v>
      </c>
      <c r="F39" s="21"/>
      <c r="G39" s="25">
        <v>510</v>
      </c>
      <c r="H39" s="21"/>
      <c r="I39" s="21"/>
      <c r="J39" s="21"/>
      <c r="K39" s="21"/>
    </row>
    <row r="40" spans="1:11" ht="22.8" x14ac:dyDescent="0.25">
      <c r="A40" s="6">
        <v>4</v>
      </c>
      <c r="B40" s="26" t="s">
        <v>401</v>
      </c>
      <c r="C40" s="113" t="s">
        <v>400</v>
      </c>
      <c r="D40" s="6">
        <v>1</v>
      </c>
      <c r="E40" s="21" t="s">
        <v>399</v>
      </c>
      <c r="F40" s="21"/>
      <c r="G40" s="25">
        <v>151</v>
      </c>
      <c r="H40" s="24">
        <v>113</v>
      </c>
      <c r="I40" s="21"/>
      <c r="J40" s="24">
        <v>8</v>
      </c>
      <c r="K40" s="24">
        <v>8</v>
      </c>
    </row>
    <row r="41" spans="1:11" ht="34.200000000000003" x14ac:dyDescent="0.25">
      <c r="A41" s="6">
        <v>5</v>
      </c>
      <c r="B41" s="26" t="s">
        <v>331</v>
      </c>
      <c r="C41" s="113" t="s">
        <v>901</v>
      </c>
      <c r="D41" s="6">
        <v>1</v>
      </c>
      <c r="E41" s="21">
        <v>1160.02</v>
      </c>
      <c r="F41" s="21"/>
      <c r="G41" s="25">
        <v>1160</v>
      </c>
      <c r="H41" s="21"/>
      <c r="I41" s="21"/>
      <c r="J41" s="21"/>
      <c r="K41" s="21"/>
    </row>
    <row r="42" spans="1:11" ht="35.4" x14ac:dyDescent="0.25">
      <c r="A42" s="6">
        <v>6</v>
      </c>
      <c r="B42" s="26" t="s">
        <v>162</v>
      </c>
      <c r="C42" s="113" t="s">
        <v>900</v>
      </c>
      <c r="D42" s="6">
        <v>1</v>
      </c>
      <c r="E42" s="21">
        <v>499.97</v>
      </c>
      <c r="F42" s="21"/>
      <c r="G42" s="25">
        <v>500</v>
      </c>
      <c r="H42" s="21"/>
      <c r="I42" s="21"/>
      <c r="J42" s="21"/>
      <c r="K42" s="21"/>
    </row>
    <row r="43" spans="1:11" ht="22.8" x14ac:dyDescent="0.25">
      <c r="A43" s="6">
        <v>7</v>
      </c>
      <c r="B43" s="26" t="s">
        <v>315</v>
      </c>
      <c r="C43" s="113" t="s">
        <v>314</v>
      </c>
      <c r="D43" s="6">
        <v>1</v>
      </c>
      <c r="E43" s="21" t="s">
        <v>386</v>
      </c>
      <c r="F43" s="21">
        <v>0.37</v>
      </c>
      <c r="G43" s="25">
        <v>62</v>
      </c>
      <c r="H43" s="24">
        <v>54</v>
      </c>
      <c r="I43" s="21"/>
      <c r="J43" s="24">
        <v>3.6</v>
      </c>
      <c r="K43" s="24">
        <v>3.6</v>
      </c>
    </row>
    <row r="44" spans="1:11" ht="23.4" x14ac:dyDescent="0.25">
      <c r="A44" s="6">
        <v>8</v>
      </c>
      <c r="B44" s="26" t="s">
        <v>485</v>
      </c>
      <c r="C44" s="113" t="s">
        <v>484</v>
      </c>
      <c r="D44" s="6">
        <v>1</v>
      </c>
      <c r="E44" s="21" t="s">
        <v>191</v>
      </c>
      <c r="F44" s="21"/>
      <c r="G44" s="25">
        <v>14</v>
      </c>
      <c r="H44" s="24">
        <v>13</v>
      </c>
      <c r="I44" s="21"/>
      <c r="J44" s="24">
        <v>1</v>
      </c>
      <c r="K44" s="24">
        <v>1</v>
      </c>
    </row>
    <row r="45" spans="1:11" ht="57" x14ac:dyDescent="0.25">
      <c r="A45" s="6">
        <v>9</v>
      </c>
      <c r="B45" s="26" t="s">
        <v>482</v>
      </c>
      <c r="C45" s="113" t="s">
        <v>481</v>
      </c>
      <c r="D45" s="6">
        <v>24</v>
      </c>
      <c r="E45" s="21" t="s">
        <v>480</v>
      </c>
      <c r="F45" s="21">
        <v>0.46</v>
      </c>
      <c r="G45" s="25">
        <v>705</v>
      </c>
      <c r="H45" s="24">
        <v>570</v>
      </c>
      <c r="I45" s="24">
        <v>11</v>
      </c>
      <c r="J45" s="24">
        <v>1.68</v>
      </c>
      <c r="K45" s="24">
        <v>40.32</v>
      </c>
    </row>
    <row r="46" spans="1:11" ht="22.8" x14ac:dyDescent="0.25">
      <c r="A46" s="6">
        <v>10</v>
      </c>
      <c r="B46" s="26" t="s">
        <v>193</v>
      </c>
      <c r="C46" s="113" t="s">
        <v>192</v>
      </c>
      <c r="D46" s="6">
        <v>4</v>
      </c>
      <c r="E46" s="21" t="s">
        <v>191</v>
      </c>
      <c r="F46" s="21"/>
      <c r="G46" s="25">
        <v>58</v>
      </c>
      <c r="H46" s="24">
        <v>53</v>
      </c>
      <c r="I46" s="21"/>
      <c r="J46" s="24">
        <v>1</v>
      </c>
      <c r="K46" s="24">
        <v>4</v>
      </c>
    </row>
    <row r="47" spans="1:11" ht="23.4" x14ac:dyDescent="0.25">
      <c r="A47" s="6">
        <v>11</v>
      </c>
      <c r="B47" s="26" t="s">
        <v>196</v>
      </c>
      <c r="C47" s="113" t="s">
        <v>79</v>
      </c>
      <c r="D47" s="10" t="s">
        <v>899</v>
      </c>
      <c r="E47" s="21">
        <v>9.99</v>
      </c>
      <c r="F47" s="21"/>
      <c r="G47" s="25">
        <v>280</v>
      </c>
      <c r="H47" s="21"/>
      <c r="I47" s="21"/>
      <c r="J47" s="21"/>
      <c r="K47" s="21"/>
    </row>
    <row r="48" spans="1:11" ht="22.8" x14ac:dyDescent="0.25">
      <c r="A48" s="6">
        <v>12</v>
      </c>
      <c r="B48" s="26" t="s">
        <v>37</v>
      </c>
      <c r="C48" s="113" t="s">
        <v>195</v>
      </c>
      <c r="D48" s="10" t="s">
        <v>899</v>
      </c>
      <c r="E48" s="21" t="s">
        <v>194</v>
      </c>
      <c r="F48" s="21"/>
      <c r="G48" s="25">
        <v>244</v>
      </c>
      <c r="H48" s="24">
        <v>212</v>
      </c>
      <c r="I48" s="21"/>
      <c r="J48" s="24">
        <v>0.52</v>
      </c>
      <c r="K48" s="24">
        <v>14.56</v>
      </c>
    </row>
    <row r="49" spans="1:11" ht="45.6" x14ac:dyDescent="0.25">
      <c r="A49" s="6">
        <v>13</v>
      </c>
      <c r="B49" s="26" t="s">
        <v>840</v>
      </c>
      <c r="C49" s="113" t="s">
        <v>839</v>
      </c>
      <c r="D49" s="6">
        <v>1</v>
      </c>
      <c r="E49" s="21">
        <v>513.41999999999996</v>
      </c>
      <c r="F49" s="21"/>
      <c r="G49" s="25">
        <v>513</v>
      </c>
      <c r="H49" s="21"/>
      <c r="I49" s="21"/>
      <c r="J49" s="21"/>
      <c r="K49" s="21"/>
    </row>
    <row r="50" spans="1:11" ht="34.200000000000003" x14ac:dyDescent="0.25">
      <c r="A50" s="6">
        <v>14</v>
      </c>
      <c r="B50" s="26" t="s">
        <v>556</v>
      </c>
      <c r="C50" s="113" t="s">
        <v>838</v>
      </c>
      <c r="D50" s="6">
        <v>1</v>
      </c>
      <c r="E50" s="21" t="s">
        <v>554</v>
      </c>
      <c r="F50" s="21">
        <v>0.46</v>
      </c>
      <c r="G50" s="25">
        <v>195</v>
      </c>
      <c r="H50" s="24">
        <v>173</v>
      </c>
      <c r="I50" s="21"/>
      <c r="J50" s="24">
        <v>11.7</v>
      </c>
      <c r="K50" s="24">
        <v>11.7</v>
      </c>
    </row>
    <row r="51" spans="1:11" ht="34.200000000000003" x14ac:dyDescent="0.25">
      <c r="A51" s="6">
        <v>15</v>
      </c>
      <c r="B51" s="26" t="s">
        <v>837</v>
      </c>
      <c r="C51" s="113" t="s">
        <v>836</v>
      </c>
      <c r="D51" s="6">
        <v>1</v>
      </c>
      <c r="E51" s="21" t="s">
        <v>835</v>
      </c>
      <c r="F51" s="21" t="s">
        <v>834</v>
      </c>
      <c r="G51" s="25">
        <v>87</v>
      </c>
      <c r="H51" s="24">
        <v>28</v>
      </c>
      <c r="I51" s="21" t="s">
        <v>833</v>
      </c>
      <c r="J51" s="24">
        <v>2</v>
      </c>
      <c r="K51" s="24">
        <v>2</v>
      </c>
    </row>
    <row r="52" spans="1:11" ht="34.200000000000003" x14ac:dyDescent="0.25">
      <c r="A52" s="6">
        <v>16</v>
      </c>
      <c r="B52" s="26" t="s">
        <v>186</v>
      </c>
      <c r="C52" s="113" t="s">
        <v>185</v>
      </c>
      <c r="D52" s="10" t="s">
        <v>898</v>
      </c>
      <c r="E52" s="21" t="s">
        <v>183</v>
      </c>
      <c r="F52" s="21" t="s">
        <v>182</v>
      </c>
      <c r="G52" s="25">
        <v>1456</v>
      </c>
      <c r="H52" s="24">
        <v>316</v>
      </c>
      <c r="I52" s="21" t="s">
        <v>897</v>
      </c>
      <c r="J52" s="24">
        <v>12.4</v>
      </c>
      <c r="K52" s="24">
        <v>22.32</v>
      </c>
    </row>
    <row r="53" spans="1:11" ht="23.4" x14ac:dyDescent="0.25">
      <c r="A53" s="6">
        <v>17</v>
      </c>
      <c r="B53" s="26" t="s">
        <v>374</v>
      </c>
      <c r="C53" s="113" t="s">
        <v>551</v>
      </c>
      <c r="D53" s="10" t="s">
        <v>896</v>
      </c>
      <c r="E53" s="21" t="s">
        <v>354</v>
      </c>
      <c r="F53" s="21" t="s">
        <v>353</v>
      </c>
      <c r="G53" s="25">
        <v>2357</v>
      </c>
      <c r="H53" s="24">
        <v>655</v>
      </c>
      <c r="I53" s="21" t="s">
        <v>895</v>
      </c>
      <c r="J53" s="24">
        <v>37.6</v>
      </c>
      <c r="K53" s="24">
        <v>47.38</v>
      </c>
    </row>
    <row r="54" spans="1:11" ht="22.8" x14ac:dyDescent="0.25">
      <c r="A54" s="6">
        <v>18</v>
      </c>
      <c r="B54" s="26" t="s">
        <v>360</v>
      </c>
      <c r="C54" s="113" t="s">
        <v>312</v>
      </c>
      <c r="D54" s="6">
        <v>1</v>
      </c>
      <c r="E54" s="21" t="s">
        <v>358</v>
      </c>
      <c r="F54" s="21"/>
      <c r="G54" s="25">
        <v>8</v>
      </c>
      <c r="H54" s="24">
        <v>7</v>
      </c>
      <c r="I54" s="21"/>
      <c r="J54" s="24">
        <v>0.5</v>
      </c>
      <c r="K54" s="24">
        <v>0.5</v>
      </c>
    </row>
    <row r="55" spans="1:11" ht="34.200000000000003" x14ac:dyDescent="0.25">
      <c r="A55" s="6">
        <v>19</v>
      </c>
      <c r="B55" s="26" t="s">
        <v>235</v>
      </c>
      <c r="C55" s="113" t="s">
        <v>371</v>
      </c>
      <c r="D55" s="10" t="s">
        <v>370</v>
      </c>
      <c r="E55" s="21" t="s">
        <v>232</v>
      </c>
      <c r="F55" s="21" t="s">
        <v>231</v>
      </c>
      <c r="G55" s="25">
        <v>24</v>
      </c>
      <c r="H55" s="24">
        <v>1</v>
      </c>
      <c r="I55" s="24">
        <v>1</v>
      </c>
      <c r="J55" s="24">
        <v>62.2</v>
      </c>
      <c r="K55" s="24">
        <v>0.08</v>
      </c>
    </row>
    <row r="56" spans="1:11" ht="45.6" x14ac:dyDescent="0.25">
      <c r="A56" s="6">
        <v>20</v>
      </c>
      <c r="B56" s="26" t="s">
        <v>226</v>
      </c>
      <c r="C56" s="113" t="s">
        <v>225</v>
      </c>
      <c r="D56" s="10" t="s">
        <v>178</v>
      </c>
      <c r="E56" s="21" t="s">
        <v>223</v>
      </c>
      <c r="F56" s="21" t="s">
        <v>222</v>
      </c>
      <c r="G56" s="25">
        <v>128</v>
      </c>
      <c r="H56" s="24">
        <v>21</v>
      </c>
      <c r="I56" s="21" t="s">
        <v>468</v>
      </c>
      <c r="J56" s="24">
        <v>30.8</v>
      </c>
      <c r="K56" s="24">
        <v>1.54</v>
      </c>
    </row>
    <row r="57" spans="1:11" ht="45.6" x14ac:dyDescent="0.25">
      <c r="A57" s="6">
        <v>21</v>
      </c>
      <c r="B57" s="26" t="s">
        <v>379</v>
      </c>
      <c r="C57" s="113" t="s">
        <v>378</v>
      </c>
      <c r="D57" s="10" t="s">
        <v>224</v>
      </c>
      <c r="E57" s="21" t="s">
        <v>377</v>
      </c>
      <c r="F57" s="21" t="s">
        <v>376</v>
      </c>
      <c r="G57" s="25">
        <v>390</v>
      </c>
      <c r="H57" s="24">
        <v>93</v>
      </c>
      <c r="I57" s="21" t="s">
        <v>375</v>
      </c>
      <c r="J57" s="24">
        <v>67.5</v>
      </c>
      <c r="K57" s="24">
        <v>6.75</v>
      </c>
    </row>
    <row r="58" spans="1:11" ht="19.2" customHeight="1" x14ac:dyDescent="0.25">
      <c r="A58" s="147" t="s">
        <v>333</v>
      </c>
      <c r="B58" s="148"/>
      <c r="C58" s="148"/>
      <c r="D58" s="148"/>
      <c r="E58" s="148"/>
      <c r="F58" s="148"/>
      <c r="G58" s="148"/>
      <c r="H58" s="148"/>
      <c r="I58" s="148"/>
      <c r="J58" s="148"/>
      <c r="K58" s="148"/>
    </row>
    <row r="59" spans="1:11" ht="68.400000000000006" x14ac:dyDescent="0.25">
      <c r="A59" s="6">
        <v>22</v>
      </c>
      <c r="B59" s="26" t="s">
        <v>548</v>
      </c>
      <c r="C59" s="113" t="s">
        <v>368</v>
      </c>
      <c r="D59" s="6">
        <v>9</v>
      </c>
      <c r="E59" s="21" t="s">
        <v>366</v>
      </c>
      <c r="F59" s="21" t="s">
        <v>365</v>
      </c>
      <c r="G59" s="25">
        <v>275</v>
      </c>
      <c r="H59" s="24">
        <v>144</v>
      </c>
      <c r="I59" s="21" t="s">
        <v>582</v>
      </c>
      <c r="J59" s="24">
        <v>1.1299999999999999</v>
      </c>
      <c r="K59" s="24">
        <v>10.17</v>
      </c>
    </row>
    <row r="60" spans="1:11" ht="23.4" x14ac:dyDescent="0.25">
      <c r="A60" s="6">
        <v>23</v>
      </c>
      <c r="B60" s="26" t="s">
        <v>485</v>
      </c>
      <c r="C60" s="113" t="s">
        <v>546</v>
      </c>
      <c r="D60" s="6">
        <v>15</v>
      </c>
      <c r="E60" s="21" t="s">
        <v>191</v>
      </c>
      <c r="F60" s="21"/>
      <c r="G60" s="25">
        <v>217</v>
      </c>
      <c r="H60" s="24">
        <v>200</v>
      </c>
      <c r="I60" s="21"/>
      <c r="J60" s="24">
        <v>1</v>
      </c>
      <c r="K60" s="24">
        <v>15</v>
      </c>
    </row>
    <row r="61" spans="1:11" ht="34.200000000000003" x14ac:dyDescent="0.25">
      <c r="A61" s="6">
        <v>24</v>
      </c>
      <c r="B61" s="26" t="s">
        <v>308</v>
      </c>
      <c r="C61" s="113" t="s">
        <v>185</v>
      </c>
      <c r="D61" s="10" t="s">
        <v>894</v>
      </c>
      <c r="E61" s="21" t="s">
        <v>183</v>
      </c>
      <c r="F61" s="21" t="s">
        <v>182</v>
      </c>
      <c r="G61" s="25">
        <v>1213</v>
      </c>
      <c r="H61" s="24">
        <v>263</v>
      </c>
      <c r="I61" s="21" t="s">
        <v>893</v>
      </c>
      <c r="J61" s="24">
        <v>12.4</v>
      </c>
      <c r="K61" s="24">
        <v>18.600000000000001</v>
      </c>
    </row>
    <row r="62" spans="1:11" ht="34.200000000000003" x14ac:dyDescent="0.25">
      <c r="A62" s="6">
        <v>25</v>
      </c>
      <c r="B62" s="26" t="s">
        <v>374</v>
      </c>
      <c r="C62" s="113" t="s">
        <v>356</v>
      </c>
      <c r="D62" s="10" t="s">
        <v>576</v>
      </c>
      <c r="E62" s="21" t="s">
        <v>354</v>
      </c>
      <c r="F62" s="21" t="s">
        <v>353</v>
      </c>
      <c r="G62" s="25">
        <v>1497</v>
      </c>
      <c r="H62" s="24">
        <v>416</v>
      </c>
      <c r="I62" s="21" t="s">
        <v>892</v>
      </c>
      <c r="J62" s="24">
        <v>37.6</v>
      </c>
      <c r="K62" s="24">
        <v>30.08</v>
      </c>
    </row>
    <row r="63" spans="1:11" ht="22.8" x14ac:dyDescent="0.25">
      <c r="A63" s="6">
        <v>26</v>
      </c>
      <c r="B63" s="26" t="s">
        <v>360</v>
      </c>
      <c r="C63" s="113" t="s">
        <v>359</v>
      </c>
      <c r="D63" s="6">
        <v>16</v>
      </c>
      <c r="E63" s="21" t="s">
        <v>358</v>
      </c>
      <c r="F63" s="21"/>
      <c r="G63" s="25">
        <v>122</v>
      </c>
      <c r="H63" s="24">
        <v>115</v>
      </c>
      <c r="I63" s="21"/>
      <c r="J63" s="24">
        <v>0.5</v>
      </c>
      <c r="K63" s="24">
        <v>8</v>
      </c>
    </row>
    <row r="64" spans="1:11" ht="20.399999999999999" x14ac:dyDescent="0.25">
      <c r="A64" s="147" t="s">
        <v>43</v>
      </c>
      <c r="B64" s="148"/>
      <c r="C64" s="148"/>
      <c r="D64" s="148"/>
      <c r="E64" s="148"/>
      <c r="F64" s="148"/>
      <c r="G64" s="23">
        <v>14435</v>
      </c>
      <c r="H64" s="21">
        <v>3484</v>
      </c>
      <c r="I64" s="21" t="s">
        <v>877</v>
      </c>
      <c r="J64" s="21"/>
      <c r="K64" s="21">
        <v>248</v>
      </c>
    </row>
    <row r="65" spans="1:11" x14ac:dyDescent="0.25">
      <c r="A65" s="147" t="s">
        <v>9</v>
      </c>
      <c r="B65" s="148"/>
      <c r="C65" s="148"/>
      <c r="D65" s="148"/>
      <c r="E65" s="148"/>
      <c r="F65" s="148"/>
      <c r="G65" s="23">
        <v>3812</v>
      </c>
      <c r="H65" s="21"/>
      <c r="I65" s="21"/>
      <c r="J65" s="21"/>
      <c r="K65" s="21"/>
    </row>
    <row r="66" spans="1:11" x14ac:dyDescent="0.25">
      <c r="A66" s="147" t="s">
        <v>10</v>
      </c>
      <c r="B66" s="148"/>
      <c r="C66" s="148"/>
      <c r="D66" s="148"/>
      <c r="E66" s="148"/>
      <c r="F66" s="148"/>
      <c r="G66" s="23">
        <v>2676</v>
      </c>
      <c r="H66" s="21"/>
      <c r="I66" s="21"/>
      <c r="J66" s="21"/>
      <c r="K66" s="21"/>
    </row>
    <row r="67" spans="1:11" x14ac:dyDescent="0.25">
      <c r="A67" s="149" t="s">
        <v>68</v>
      </c>
      <c r="B67" s="148"/>
      <c r="C67" s="148"/>
      <c r="D67" s="148"/>
      <c r="E67" s="148"/>
      <c r="F67" s="148"/>
      <c r="G67" s="23"/>
      <c r="H67" s="21"/>
      <c r="I67" s="21"/>
      <c r="J67" s="21"/>
      <c r="K67" s="21"/>
    </row>
    <row r="68" spans="1:11" x14ac:dyDescent="0.25">
      <c r="A68" s="147" t="s">
        <v>30</v>
      </c>
      <c r="B68" s="148"/>
      <c r="C68" s="148"/>
      <c r="D68" s="148"/>
      <c r="E68" s="148"/>
      <c r="F68" s="148"/>
      <c r="G68" s="23">
        <v>15736</v>
      </c>
      <c r="H68" s="21"/>
      <c r="I68" s="21"/>
      <c r="J68" s="21"/>
      <c r="K68" s="21">
        <v>248</v>
      </c>
    </row>
    <row r="69" spans="1:11" x14ac:dyDescent="0.25">
      <c r="A69" s="147" t="s">
        <v>29</v>
      </c>
      <c r="B69" s="148"/>
      <c r="C69" s="148"/>
      <c r="D69" s="148"/>
      <c r="E69" s="148"/>
      <c r="F69" s="148"/>
      <c r="G69" s="23">
        <v>5187</v>
      </c>
      <c r="H69" s="21"/>
      <c r="I69" s="21"/>
      <c r="J69" s="21"/>
      <c r="K69" s="21"/>
    </row>
    <row r="70" spans="1:11" x14ac:dyDescent="0.25">
      <c r="A70" s="147" t="s">
        <v>12</v>
      </c>
      <c r="B70" s="148"/>
      <c r="C70" s="148"/>
      <c r="D70" s="148"/>
      <c r="E70" s="148"/>
      <c r="F70" s="148"/>
      <c r="G70" s="23">
        <v>20923</v>
      </c>
      <c r="H70" s="21"/>
      <c r="I70" s="21"/>
      <c r="J70" s="21"/>
      <c r="K70" s="21">
        <v>248</v>
      </c>
    </row>
    <row r="71" spans="1:11" x14ac:dyDescent="0.25">
      <c r="A71" s="147" t="s">
        <v>13</v>
      </c>
      <c r="B71" s="148"/>
      <c r="C71" s="148"/>
      <c r="D71" s="148"/>
      <c r="E71" s="148"/>
      <c r="F71" s="148"/>
      <c r="G71" s="23"/>
      <c r="H71" s="21"/>
      <c r="I71" s="21"/>
      <c r="J71" s="21"/>
      <c r="K71" s="21"/>
    </row>
    <row r="72" spans="1:11" x14ac:dyDescent="0.25">
      <c r="A72" s="147" t="s">
        <v>14</v>
      </c>
      <c r="B72" s="148"/>
      <c r="C72" s="148"/>
      <c r="D72" s="148"/>
      <c r="E72" s="148"/>
      <c r="F72" s="148"/>
      <c r="G72" s="23">
        <v>1946</v>
      </c>
      <c r="H72" s="21"/>
      <c r="I72" s="21"/>
      <c r="J72" s="21"/>
      <c r="K72" s="21"/>
    </row>
    <row r="73" spans="1:11" x14ac:dyDescent="0.25">
      <c r="A73" s="147" t="s">
        <v>15</v>
      </c>
      <c r="B73" s="148"/>
      <c r="C73" s="148"/>
      <c r="D73" s="148"/>
      <c r="E73" s="148"/>
      <c r="F73" s="148"/>
      <c r="G73" s="23">
        <v>3818</v>
      </c>
      <c r="H73" s="21"/>
      <c r="I73" s="21"/>
      <c r="J73" s="21"/>
      <c r="K73" s="21"/>
    </row>
    <row r="74" spans="1:11" x14ac:dyDescent="0.25">
      <c r="A74" s="147" t="s">
        <v>16</v>
      </c>
      <c r="B74" s="148"/>
      <c r="C74" s="148"/>
      <c r="D74" s="148"/>
      <c r="E74" s="148"/>
      <c r="F74" s="148"/>
      <c r="G74" s="23">
        <v>4207</v>
      </c>
      <c r="H74" s="21"/>
      <c r="I74" s="21"/>
      <c r="J74" s="21"/>
      <c r="K74" s="21"/>
    </row>
    <row r="75" spans="1:11" x14ac:dyDescent="0.25">
      <c r="A75" s="147" t="s">
        <v>0</v>
      </c>
      <c r="B75" s="148"/>
      <c r="C75" s="148"/>
      <c r="D75" s="148"/>
      <c r="E75" s="148"/>
      <c r="F75" s="148"/>
      <c r="G75" s="23">
        <v>5187</v>
      </c>
      <c r="H75" s="21"/>
      <c r="I75" s="21"/>
      <c r="J75" s="21"/>
      <c r="K75" s="21"/>
    </row>
    <row r="76" spans="1:11" x14ac:dyDescent="0.25">
      <c r="A76" s="147" t="s">
        <v>17</v>
      </c>
      <c r="B76" s="148"/>
      <c r="C76" s="148"/>
      <c r="D76" s="148"/>
      <c r="E76" s="148"/>
      <c r="F76" s="148"/>
      <c r="G76" s="23">
        <v>3812</v>
      </c>
      <c r="H76" s="21"/>
      <c r="I76" s="21"/>
      <c r="J76" s="21"/>
      <c r="K76" s="21"/>
    </row>
    <row r="77" spans="1:11" x14ac:dyDescent="0.25">
      <c r="A77" s="147" t="s">
        <v>18</v>
      </c>
      <c r="B77" s="148"/>
      <c r="C77" s="148"/>
      <c r="D77" s="148"/>
      <c r="E77" s="148"/>
      <c r="F77" s="148"/>
      <c r="G77" s="23">
        <v>2676</v>
      </c>
      <c r="H77" s="21"/>
      <c r="I77" s="21"/>
      <c r="J77" s="21"/>
      <c r="K77" s="21"/>
    </row>
    <row r="78" spans="1:11" x14ac:dyDescent="0.25">
      <c r="A78" s="149" t="s">
        <v>67</v>
      </c>
      <c r="B78" s="148"/>
      <c r="C78" s="148"/>
      <c r="D78" s="148"/>
      <c r="E78" s="148"/>
      <c r="F78" s="148"/>
      <c r="G78" s="22">
        <v>20923</v>
      </c>
      <c r="H78" s="21"/>
      <c r="I78" s="21"/>
      <c r="J78" s="21"/>
      <c r="K78" s="20">
        <v>248</v>
      </c>
    </row>
    <row r="79" spans="1:11" ht="19.2" customHeight="1" x14ac:dyDescent="0.25">
      <c r="A79" s="154" t="s">
        <v>166</v>
      </c>
      <c r="B79" s="148"/>
      <c r="C79" s="148"/>
      <c r="D79" s="148"/>
      <c r="E79" s="148"/>
      <c r="F79" s="148"/>
      <c r="G79" s="148"/>
      <c r="H79" s="148"/>
      <c r="I79" s="148"/>
      <c r="J79" s="148"/>
      <c r="K79" s="148"/>
    </row>
    <row r="80" spans="1:11" ht="19.2" customHeight="1" x14ac:dyDescent="0.25">
      <c r="A80" s="147" t="s">
        <v>165</v>
      </c>
      <c r="B80" s="148"/>
      <c r="C80" s="148"/>
      <c r="D80" s="148"/>
      <c r="E80" s="148"/>
      <c r="F80" s="148"/>
      <c r="G80" s="148"/>
      <c r="H80" s="148"/>
      <c r="I80" s="148"/>
      <c r="J80" s="148"/>
      <c r="K80" s="148"/>
    </row>
    <row r="81" spans="1:11" ht="35.4" x14ac:dyDescent="0.25">
      <c r="A81" s="6">
        <v>27</v>
      </c>
      <c r="B81" s="26" t="s">
        <v>162</v>
      </c>
      <c r="C81" s="113" t="s">
        <v>464</v>
      </c>
      <c r="D81" s="6">
        <v>1</v>
      </c>
      <c r="E81" s="21">
        <v>66.400000000000006</v>
      </c>
      <c r="F81" s="21"/>
      <c r="G81" s="25">
        <v>66</v>
      </c>
      <c r="H81" s="21"/>
      <c r="I81" s="21"/>
      <c r="J81" s="21"/>
      <c r="K81" s="21"/>
    </row>
    <row r="82" spans="1:11" ht="34.200000000000003" x14ac:dyDescent="0.25">
      <c r="A82" s="6">
        <v>28</v>
      </c>
      <c r="B82" s="26" t="s">
        <v>331</v>
      </c>
      <c r="C82" s="113" t="s">
        <v>891</v>
      </c>
      <c r="D82" s="6">
        <v>24</v>
      </c>
      <c r="E82" s="21">
        <v>36</v>
      </c>
      <c r="F82" s="21"/>
      <c r="G82" s="25">
        <v>864</v>
      </c>
      <c r="H82" s="21"/>
      <c r="I82" s="21"/>
      <c r="J82" s="21"/>
      <c r="K82" s="21"/>
    </row>
    <row r="83" spans="1:11" ht="35.4" x14ac:dyDescent="0.25">
      <c r="A83" s="6">
        <v>29</v>
      </c>
      <c r="B83" s="26" t="s">
        <v>162</v>
      </c>
      <c r="C83" s="113" t="s">
        <v>890</v>
      </c>
      <c r="D83" s="6">
        <v>4</v>
      </c>
      <c r="E83" s="21">
        <v>34.69</v>
      </c>
      <c r="F83" s="21"/>
      <c r="G83" s="25">
        <v>139</v>
      </c>
      <c r="H83" s="21"/>
      <c r="I83" s="21"/>
      <c r="J83" s="21"/>
      <c r="K83" s="21"/>
    </row>
    <row r="84" spans="1:11" ht="34.200000000000003" x14ac:dyDescent="0.25">
      <c r="A84" s="6">
        <v>30</v>
      </c>
      <c r="B84" s="26" t="s">
        <v>811</v>
      </c>
      <c r="C84" s="113" t="s">
        <v>810</v>
      </c>
      <c r="D84" s="6">
        <v>1</v>
      </c>
      <c r="E84" s="21">
        <v>65</v>
      </c>
      <c r="F84" s="21"/>
      <c r="G84" s="25">
        <v>65</v>
      </c>
      <c r="H84" s="21"/>
      <c r="I84" s="21"/>
      <c r="J84" s="21"/>
      <c r="K84" s="21"/>
    </row>
    <row r="85" spans="1:11" ht="34.200000000000003" x14ac:dyDescent="0.25">
      <c r="A85" s="6">
        <v>31</v>
      </c>
      <c r="B85" s="26" t="s">
        <v>160</v>
      </c>
      <c r="C85" s="113" t="s">
        <v>889</v>
      </c>
      <c r="D85" s="10" t="s">
        <v>878</v>
      </c>
      <c r="E85" s="21">
        <v>2074.06</v>
      </c>
      <c r="F85" s="21"/>
      <c r="G85" s="25">
        <v>311</v>
      </c>
      <c r="H85" s="21"/>
      <c r="I85" s="21"/>
      <c r="J85" s="21"/>
      <c r="K85" s="21"/>
    </row>
    <row r="86" spans="1:11" ht="35.4" x14ac:dyDescent="0.25">
      <c r="A86" s="6">
        <v>32</v>
      </c>
      <c r="B86" s="26" t="s">
        <v>221</v>
      </c>
      <c r="C86" s="113" t="s">
        <v>888</v>
      </c>
      <c r="D86" s="10" t="s">
        <v>336</v>
      </c>
      <c r="E86" s="21">
        <v>12477.52</v>
      </c>
      <c r="F86" s="21"/>
      <c r="G86" s="25">
        <v>125</v>
      </c>
      <c r="H86" s="21"/>
      <c r="I86" s="21"/>
      <c r="J86" s="21"/>
      <c r="K86" s="21"/>
    </row>
    <row r="87" spans="1:11" ht="35.4" x14ac:dyDescent="0.25">
      <c r="A87" s="6">
        <v>33</v>
      </c>
      <c r="B87" s="26" t="s">
        <v>221</v>
      </c>
      <c r="C87" s="113" t="s">
        <v>887</v>
      </c>
      <c r="D87" s="10" t="s">
        <v>336</v>
      </c>
      <c r="E87" s="21">
        <v>10162.06</v>
      </c>
      <c r="F87" s="21"/>
      <c r="G87" s="25">
        <v>102</v>
      </c>
      <c r="H87" s="21"/>
      <c r="I87" s="21"/>
      <c r="J87" s="21"/>
      <c r="K87" s="21"/>
    </row>
    <row r="88" spans="1:11" ht="45.6" x14ac:dyDescent="0.25">
      <c r="A88" s="6">
        <v>34</v>
      </c>
      <c r="B88" s="26" t="s">
        <v>162</v>
      </c>
      <c r="C88" s="113" t="s">
        <v>886</v>
      </c>
      <c r="D88" s="6">
        <v>10</v>
      </c>
      <c r="E88" s="21">
        <v>20.39</v>
      </c>
      <c r="F88" s="21"/>
      <c r="G88" s="25">
        <v>204</v>
      </c>
      <c r="H88" s="21"/>
      <c r="I88" s="21"/>
      <c r="J88" s="21"/>
      <c r="K88" s="21"/>
    </row>
    <row r="89" spans="1:11" ht="35.4" x14ac:dyDescent="0.25">
      <c r="A89" s="6">
        <v>35</v>
      </c>
      <c r="B89" s="26" t="s">
        <v>531</v>
      </c>
      <c r="C89" s="113" t="s">
        <v>885</v>
      </c>
      <c r="D89" s="6">
        <v>60</v>
      </c>
      <c r="E89" s="21">
        <v>13.11</v>
      </c>
      <c r="F89" s="21"/>
      <c r="G89" s="25">
        <v>787</v>
      </c>
      <c r="H89" s="21"/>
      <c r="I89" s="21"/>
      <c r="J89" s="21"/>
      <c r="K89" s="21"/>
    </row>
    <row r="90" spans="1:11" ht="35.4" x14ac:dyDescent="0.25">
      <c r="A90" s="6">
        <v>36</v>
      </c>
      <c r="B90" s="26" t="s">
        <v>531</v>
      </c>
      <c r="C90" s="113" t="s">
        <v>884</v>
      </c>
      <c r="D90" s="6">
        <v>60</v>
      </c>
      <c r="E90" s="21">
        <v>3.03</v>
      </c>
      <c r="F90" s="21"/>
      <c r="G90" s="25">
        <v>182</v>
      </c>
      <c r="H90" s="21"/>
      <c r="I90" s="21"/>
      <c r="J90" s="21"/>
      <c r="K90" s="21"/>
    </row>
    <row r="91" spans="1:11" ht="35.4" x14ac:dyDescent="0.25">
      <c r="A91" s="6">
        <v>37</v>
      </c>
      <c r="B91" s="26" t="s">
        <v>531</v>
      </c>
      <c r="C91" s="113" t="s">
        <v>883</v>
      </c>
      <c r="D91" s="6">
        <v>3</v>
      </c>
      <c r="E91" s="21">
        <v>3.97</v>
      </c>
      <c r="F91" s="21"/>
      <c r="G91" s="25">
        <v>12</v>
      </c>
      <c r="H91" s="21"/>
      <c r="I91" s="21"/>
      <c r="J91" s="21"/>
      <c r="K91" s="21"/>
    </row>
    <row r="92" spans="1:11" ht="45.6" x14ac:dyDescent="0.25">
      <c r="A92" s="6">
        <v>38</v>
      </c>
      <c r="B92" s="26" t="s">
        <v>531</v>
      </c>
      <c r="C92" s="113" t="s">
        <v>882</v>
      </c>
      <c r="D92" s="6">
        <v>26</v>
      </c>
      <c r="E92" s="21">
        <v>177.76</v>
      </c>
      <c r="F92" s="21"/>
      <c r="G92" s="25">
        <v>4622</v>
      </c>
      <c r="H92" s="21"/>
      <c r="I92" s="21"/>
      <c r="J92" s="21"/>
      <c r="K92" s="21"/>
    </row>
    <row r="93" spans="1:11" ht="22.8" x14ac:dyDescent="0.25">
      <c r="A93" s="6">
        <v>39</v>
      </c>
      <c r="B93" s="26" t="s">
        <v>345</v>
      </c>
      <c r="C93" s="113" t="s">
        <v>344</v>
      </c>
      <c r="D93" s="6">
        <v>10</v>
      </c>
      <c r="E93" s="21">
        <v>6.79</v>
      </c>
      <c r="F93" s="21"/>
      <c r="G93" s="25">
        <v>68</v>
      </c>
      <c r="H93" s="21"/>
      <c r="I93" s="21"/>
      <c r="J93" s="21"/>
      <c r="K93" s="21"/>
    </row>
    <row r="94" spans="1:11" ht="57" x14ac:dyDescent="0.25">
      <c r="A94" s="6">
        <v>40</v>
      </c>
      <c r="B94" s="26" t="s">
        <v>454</v>
      </c>
      <c r="C94" s="113" t="s">
        <v>453</v>
      </c>
      <c r="D94" s="6">
        <v>5</v>
      </c>
      <c r="E94" s="21">
        <v>1.24</v>
      </c>
      <c r="F94" s="21"/>
      <c r="G94" s="25">
        <v>6</v>
      </c>
      <c r="H94" s="21"/>
      <c r="I94" s="21"/>
      <c r="J94" s="21"/>
      <c r="K94" s="21"/>
    </row>
    <row r="95" spans="1:11" ht="57" x14ac:dyDescent="0.25">
      <c r="A95" s="6">
        <v>41</v>
      </c>
      <c r="B95" s="26" t="s">
        <v>335</v>
      </c>
      <c r="C95" s="113" t="s">
        <v>334</v>
      </c>
      <c r="D95" s="6">
        <v>10</v>
      </c>
      <c r="E95" s="21">
        <v>4.92</v>
      </c>
      <c r="F95" s="21"/>
      <c r="G95" s="25">
        <v>49</v>
      </c>
      <c r="H95" s="21"/>
      <c r="I95" s="21"/>
      <c r="J95" s="21"/>
      <c r="K95" s="21"/>
    </row>
    <row r="96" spans="1:11" ht="19.2" customHeight="1" x14ac:dyDescent="0.25">
      <c r="A96" s="147" t="s">
        <v>333</v>
      </c>
      <c r="B96" s="148"/>
      <c r="C96" s="148"/>
      <c r="D96" s="148"/>
      <c r="E96" s="148"/>
      <c r="F96" s="148"/>
      <c r="G96" s="148"/>
      <c r="H96" s="148"/>
      <c r="I96" s="148"/>
      <c r="J96" s="148"/>
      <c r="K96" s="148"/>
    </row>
    <row r="97" spans="1:11" ht="45.6" x14ac:dyDescent="0.25">
      <c r="A97" s="6">
        <v>42</v>
      </c>
      <c r="B97" s="26" t="s">
        <v>331</v>
      </c>
      <c r="C97" s="113" t="s">
        <v>881</v>
      </c>
      <c r="D97" s="6">
        <v>9</v>
      </c>
      <c r="E97" s="21">
        <v>29.31</v>
      </c>
      <c r="F97" s="21"/>
      <c r="G97" s="25">
        <v>264</v>
      </c>
      <c r="H97" s="21"/>
      <c r="I97" s="21"/>
      <c r="J97" s="21"/>
      <c r="K97" s="21"/>
    </row>
    <row r="98" spans="1:11" ht="35.4" x14ac:dyDescent="0.25">
      <c r="A98" s="6">
        <v>43</v>
      </c>
      <c r="B98" s="26" t="s">
        <v>162</v>
      </c>
      <c r="C98" s="113" t="s">
        <v>880</v>
      </c>
      <c r="D98" s="6">
        <v>15</v>
      </c>
      <c r="E98" s="21">
        <v>73.569999999999993</v>
      </c>
      <c r="F98" s="21"/>
      <c r="G98" s="25">
        <v>1104</v>
      </c>
      <c r="H98" s="21"/>
      <c r="I98" s="21"/>
      <c r="J98" s="21"/>
      <c r="K98" s="21"/>
    </row>
    <row r="99" spans="1:11" ht="35.4" x14ac:dyDescent="0.25">
      <c r="A99" s="6">
        <v>44</v>
      </c>
      <c r="B99" s="26" t="s">
        <v>338</v>
      </c>
      <c r="C99" s="113" t="s">
        <v>879</v>
      </c>
      <c r="D99" s="10" t="s">
        <v>878</v>
      </c>
      <c r="E99" s="21">
        <v>13184.18</v>
      </c>
      <c r="F99" s="21"/>
      <c r="G99" s="25">
        <v>1978</v>
      </c>
      <c r="H99" s="21"/>
      <c r="I99" s="21"/>
      <c r="J99" s="21"/>
      <c r="K99" s="21"/>
    </row>
    <row r="100" spans="1:11" ht="45.6" x14ac:dyDescent="0.25">
      <c r="A100" s="6">
        <v>45</v>
      </c>
      <c r="B100" s="26" t="s">
        <v>324</v>
      </c>
      <c r="C100" s="113" t="s">
        <v>524</v>
      </c>
      <c r="D100" s="6">
        <v>40</v>
      </c>
      <c r="E100" s="21">
        <v>7.96</v>
      </c>
      <c r="F100" s="21"/>
      <c r="G100" s="25">
        <v>318</v>
      </c>
      <c r="H100" s="21"/>
      <c r="I100" s="21"/>
      <c r="J100" s="21"/>
      <c r="K100" s="21"/>
    </row>
    <row r="101" spans="1:11" ht="35.4" x14ac:dyDescent="0.25">
      <c r="A101" s="6">
        <v>46</v>
      </c>
      <c r="B101" s="26" t="s">
        <v>326</v>
      </c>
      <c r="C101" s="113" t="s">
        <v>525</v>
      </c>
      <c r="D101" s="6">
        <v>16</v>
      </c>
      <c r="E101" s="21">
        <v>23.89</v>
      </c>
      <c r="F101" s="21"/>
      <c r="G101" s="25">
        <v>382</v>
      </c>
      <c r="H101" s="21"/>
      <c r="I101" s="21"/>
      <c r="J101" s="21"/>
      <c r="K101" s="21"/>
    </row>
    <row r="102" spans="1:11" x14ac:dyDescent="0.25">
      <c r="A102" s="147" t="s">
        <v>43</v>
      </c>
      <c r="B102" s="148"/>
      <c r="C102" s="148"/>
      <c r="D102" s="148"/>
      <c r="E102" s="148"/>
      <c r="F102" s="148"/>
      <c r="G102" s="23">
        <v>11648</v>
      </c>
      <c r="H102" s="21"/>
      <c r="I102" s="21"/>
      <c r="J102" s="21"/>
      <c r="K102" s="21"/>
    </row>
    <row r="103" spans="1:11" x14ac:dyDescent="0.25">
      <c r="A103" s="149" t="s">
        <v>150</v>
      </c>
      <c r="B103" s="148"/>
      <c r="C103" s="148"/>
      <c r="D103" s="148"/>
      <c r="E103" s="148"/>
      <c r="F103" s="148"/>
      <c r="G103" s="23"/>
      <c r="H103" s="21"/>
      <c r="I103" s="21"/>
      <c r="J103" s="21"/>
      <c r="K103" s="21"/>
    </row>
    <row r="104" spans="1:11" x14ac:dyDescent="0.25">
      <c r="A104" s="147" t="s">
        <v>74</v>
      </c>
      <c r="B104" s="148"/>
      <c r="C104" s="148"/>
      <c r="D104" s="148"/>
      <c r="E104" s="148"/>
      <c r="F104" s="148"/>
      <c r="G104" s="23">
        <v>11648</v>
      </c>
      <c r="H104" s="21"/>
      <c r="I104" s="21"/>
      <c r="J104" s="21"/>
      <c r="K104" s="21"/>
    </row>
    <row r="105" spans="1:11" x14ac:dyDescent="0.25">
      <c r="A105" s="147" t="s">
        <v>12</v>
      </c>
      <c r="B105" s="148"/>
      <c r="C105" s="148"/>
      <c r="D105" s="148"/>
      <c r="E105" s="148"/>
      <c r="F105" s="148"/>
      <c r="G105" s="23">
        <v>11648</v>
      </c>
      <c r="H105" s="21"/>
      <c r="I105" s="21"/>
      <c r="J105" s="21"/>
      <c r="K105" s="21"/>
    </row>
    <row r="106" spans="1:11" x14ac:dyDescent="0.25">
      <c r="A106" s="147" t="s">
        <v>13</v>
      </c>
      <c r="B106" s="148"/>
      <c r="C106" s="148"/>
      <c r="D106" s="148"/>
      <c r="E106" s="148"/>
      <c r="F106" s="148"/>
      <c r="G106" s="23"/>
      <c r="H106" s="21"/>
      <c r="I106" s="21"/>
      <c r="J106" s="21"/>
      <c r="K106" s="21"/>
    </row>
    <row r="107" spans="1:11" x14ac:dyDescent="0.25">
      <c r="A107" s="147" t="s">
        <v>14</v>
      </c>
      <c r="B107" s="148"/>
      <c r="C107" s="148"/>
      <c r="D107" s="148"/>
      <c r="E107" s="148"/>
      <c r="F107" s="148"/>
      <c r="G107" s="23">
        <v>11648</v>
      </c>
      <c r="H107" s="21"/>
      <c r="I107" s="21"/>
      <c r="J107" s="21"/>
      <c r="K107" s="21"/>
    </row>
    <row r="108" spans="1:11" x14ac:dyDescent="0.25">
      <c r="A108" s="149" t="s">
        <v>149</v>
      </c>
      <c r="B108" s="148"/>
      <c r="C108" s="148"/>
      <c r="D108" s="148"/>
      <c r="E108" s="148"/>
      <c r="F108" s="148"/>
      <c r="G108" s="22">
        <v>11648</v>
      </c>
      <c r="H108" s="21"/>
      <c r="I108" s="21"/>
      <c r="J108" s="21"/>
      <c r="K108" s="21"/>
    </row>
    <row r="109" spans="1:11" x14ac:dyDescent="0.25">
      <c r="A109" s="152" t="s">
        <v>42</v>
      </c>
      <c r="B109" s="153"/>
      <c r="C109" s="153"/>
      <c r="D109" s="153"/>
      <c r="E109" s="153"/>
      <c r="F109" s="153"/>
      <c r="G109" s="153"/>
      <c r="H109" s="153"/>
      <c r="I109" s="153"/>
      <c r="J109" s="153"/>
      <c r="K109" s="153"/>
    </row>
    <row r="110" spans="1:11" ht="20.399999999999999" x14ac:dyDescent="0.25">
      <c r="A110" s="147" t="s">
        <v>8</v>
      </c>
      <c r="B110" s="148"/>
      <c r="C110" s="148"/>
      <c r="D110" s="148"/>
      <c r="E110" s="148"/>
      <c r="F110" s="148"/>
      <c r="G110" s="23">
        <v>26083</v>
      </c>
      <c r="H110" s="21">
        <v>3484</v>
      </c>
      <c r="I110" s="21" t="s">
        <v>877</v>
      </c>
      <c r="J110" s="21"/>
      <c r="K110" s="21">
        <v>248</v>
      </c>
    </row>
    <row r="111" spans="1:11" x14ac:dyDescent="0.25">
      <c r="A111" s="147" t="s">
        <v>9</v>
      </c>
      <c r="B111" s="148"/>
      <c r="C111" s="148"/>
      <c r="D111" s="148"/>
      <c r="E111" s="148"/>
      <c r="F111" s="148"/>
      <c r="G111" s="23">
        <v>3812</v>
      </c>
      <c r="H111" s="21"/>
      <c r="I111" s="21"/>
      <c r="J111" s="21"/>
      <c r="K111" s="21"/>
    </row>
    <row r="112" spans="1:11" x14ac:dyDescent="0.25">
      <c r="A112" s="147" t="s">
        <v>31</v>
      </c>
      <c r="B112" s="148"/>
      <c r="C112" s="148"/>
      <c r="D112" s="148"/>
      <c r="E112" s="148"/>
      <c r="F112" s="148"/>
      <c r="G112" s="23"/>
      <c r="H112" s="21"/>
      <c r="I112" s="21"/>
      <c r="J112" s="21"/>
      <c r="K112" s="21"/>
    </row>
    <row r="113" spans="1:11" x14ac:dyDescent="0.25">
      <c r="A113" s="147" t="s">
        <v>876</v>
      </c>
      <c r="B113" s="148"/>
      <c r="C113" s="148"/>
      <c r="D113" s="148"/>
      <c r="E113" s="148"/>
      <c r="F113" s="148"/>
      <c r="G113" s="23">
        <v>934</v>
      </c>
      <c r="H113" s="21"/>
      <c r="I113" s="21"/>
      <c r="J113" s="21"/>
      <c r="K113" s="21"/>
    </row>
    <row r="114" spans="1:11" x14ac:dyDescent="0.25">
      <c r="A114" s="147" t="s">
        <v>875</v>
      </c>
      <c r="B114" s="148"/>
      <c r="C114" s="148"/>
      <c r="D114" s="148"/>
      <c r="E114" s="148"/>
      <c r="F114" s="148"/>
      <c r="G114" s="23">
        <v>349</v>
      </c>
      <c r="H114" s="21"/>
      <c r="I114" s="21"/>
      <c r="J114" s="21"/>
      <c r="K114" s="21"/>
    </row>
    <row r="115" spans="1:11" x14ac:dyDescent="0.25">
      <c r="A115" s="147" t="s">
        <v>874</v>
      </c>
      <c r="B115" s="148"/>
      <c r="C115" s="148"/>
      <c r="D115" s="148"/>
      <c r="E115" s="148"/>
      <c r="F115" s="148"/>
      <c r="G115" s="23">
        <v>2495</v>
      </c>
      <c r="H115" s="21"/>
      <c r="I115" s="21"/>
      <c r="J115" s="21"/>
      <c r="K115" s="21"/>
    </row>
    <row r="116" spans="1:11" x14ac:dyDescent="0.25">
      <c r="A116" s="147" t="s">
        <v>873</v>
      </c>
      <c r="B116" s="148"/>
      <c r="C116" s="148"/>
      <c r="D116" s="148"/>
      <c r="E116" s="148"/>
      <c r="F116" s="148"/>
      <c r="G116" s="23">
        <v>34</v>
      </c>
      <c r="H116" s="21"/>
      <c r="I116" s="21"/>
      <c r="J116" s="21"/>
      <c r="K116" s="21"/>
    </row>
    <row r="117" spans="1:11" x14ac:dyDescent="0.25">
      <c r="A117" s="147" t="s">
        <v>10</v>
      </c>
      <c r="B117" s="148"/>
      <c r="C117" s="148"/>
      <c r="D117" s="148"/>
      <c r="E117" s="148"/>
      <c r="F117" s="148"/>
      <c r="G117" s="23">
        <v>2676</v>
      </c>
      <c r="H117" s="21"/>
      <c r="I117" s="21"/>
      <c r="J117" s="21"/>
      <c r="K117" s="21"/>
    </row>
    <row r="118" spans="1:11" x14ac:dyDescent="0.25">
      <c r="A118" s="147" t="s">
        <v>31</v>
      </c>
      <c r="B118" s="148"/>
      <c r="C118" s="148"/>
      <c r="D118" s="148"/>
      <c r="E118" s="148"/>
      <c r="F118" s="148"/>
      <c r="G118" s="23"/>
      <c r="H118" s="21"/>
      <c r="I118" s="21"/>
      <c r="J118" s="21"/>
      <c r="K118" s="21"/>
    </row>
    <row r="119" spans="1:11" x14ac:dyDescent="0.25">
      <c r="A119" s="147" t="s">
        <v>872</v>
      </c>
      <c r="B119" s="148"/>
      <c r="C119" s="148"/>
      <c r="D119" s="148"/>
      <c r="E119" s="148"/>
      <c r="F119" s="148"/>
      <c r="G119" s="23">
        <v>701</v>
      </c>
      <c r="H119" s="21"/>
      <c r="I119" s="21"/>
      <c r="J119" s="21"/>
      <c r="K119" s="21"/>
    </row>
    <row r="120" spans="1:11" x14ac:dyDescent="0.25">
      <c r="A120" s="147" t="s">
        <v>871</v>
      </c>
      <c r="B120" s="148"/>
      <c r="C120" s="148"/>
      <c r="D120" s="148"/>
      <c r="E120" s="148"/>
      <c r="F120" s="148"/>
      <c r="G120" s="23">
        <v>1975</v>
      </c>
      <c r="H120" s="21"/>
      <c r="I120" s="21"/>
      <c r="J120" s="21"/>
      <c r="K120" s="21"/>
    </row>
    <row r="121" spans="1:11" x14ac:dyDescent="0.25">
      <c r="A121" s="149" t="s">
        <v>11</v>
      </c>
      <c r="B121" s="148"/>
      <c r="C121" s="148"/>
      <c r="D121" s="148"/>
      <c r="E121" s="148"/>
      <c r="F121" s="148"/>
      <c r="G121" s="23"/>
      <c r="H121" s="21"/>
      <c r="I121" s="21"/>
      <c r="J121" s="21"/>
      <c r="K121" s="21"/>
    </row>
    <row r="122" spans="1:11" x14ac:dyDescent="0.25">
      <c r="A122" s="147" t="s">
        <v>66</v>
      </c>
      <c r="B122" s="148"/>
      <c r="C122" s="148"/>
      <c r="D122" s="148"/>
      <c r="E122" s="148"/>
      <c r="F122" s="148"/>
      <c r="G122" s="23"/>
      <c r="H122" s="21"/>
      <c r="I122" s="21"/>
      <c r="J122" s="21"/>
      <c r="K122" s="21"/>
    </row>
    <row r="123" spans="1:11" x14ac:dyDescent="0.25">
      <c r="A123" s="147" t="s">
        <v>65</v>
      </c>
      <c r="B123" s="148"/>
      <c r="C123" s="148"/>
      <c r="D123" s="148"/>
      <c r="E123" s="148"/>
      <c r="F123" s="148"/>
      <c r="G123" s="23"/>
      <c r="H123" s="21"/>
      <c r="I123" s="21"/>
      <c r="J123" s="21"/>
      <c r="K123" s="21"/>
    </row>
    <row r="124" spans="1:11" x14ac:dyDescent="0.25">
      <c r="A124" s="147" t="s">
        <v>72</v>
      </c>
      <c r="B124" s="148"/>
      <c r="C124" s="148"/>
      <c r="D124" s="148"/>
      <c r="E124" s="148"/>
      <c r="F124" s="148"/>
      <c r="G124" s="23"/>
      <c r="H124" s="21"/>
      <c r="I124" s="21"/>
      <c r="J124" s="21"/>
      <c r="K124" s="21"/>
    </row>
    <row r="125" spans="1:11" x14ac:dyDescent="0.25">
      <c r="A125" s="147" t="s">
        <v>870</v>
      </c>
      <c r="B125" s="148"/>
      <c r="C125" s="148"/>
      <c r="D125" s="148"/>
      <c r="E125" s="148"/>
      <c r="F125" s="148"/>
      <c r="G125" s="23">
        <v>1381</v>
      </c>
      <c r="H125" s="21">
        <v>1168</v>
      </c>
      <c r="I125" s="21">
        <v>11</v>
      </c>
      <c r="J125" s="21"/>
      <c r="K125" s="21">
        <v>81.08</v>
      </c>
    </row>
    <row r="126" spans="1:11" x14ac:dyDescent="0.25">
      <c r="A126" s="147" t="s">
        <v>869</v>
      </c>
      <c r="B126" s="148"/>
      <c r="C126" s="148"/>
      <c r="D126" s="148"/>
      <c r="E126" s="148"/>
      <c r="F126" s="148"/>
      <c r="G126" s="23">
        <v>934</v>
      </c>
      <c r="H126" s="21"/>
      <c r="I126" s="21"/>
      <c r="J126" s="21"/>
      <c r="K126" s="21"/>
    </row>
    <row r="127" spans="1:11" x14ac:dyDescent="0.25">
      <c r="A127" s="147" t="s">
        <v>868</v>
      </c>
      <c r="B127" s="148"/>
      <c r="C127" s="148"/>
      <c r="D127" s="148"/>
      <c r="E127" s="148"/>
      <c r="F127" s="148"/>
      <c r="G127" s="23">
        <v>701</v>
      </c>
      <c r="H127" s="21"/>
      <c r="I127" s="21"/>
      <c r="J127" s="21"/>
      <c r="K127" s="21"/>
    </row>
    <row r="128" spans="1:11" x14ac:dyDescent="0.25">
      <c r="A128" s="147" t="s">
        <v>63</v>
      </c>
      <c r="B128" s="148"/>
      <c r="C128" s="148"/>
      <c r="D128" s="148"/>
      <c r="E128" s="148"/>
      <c r="F128" s="148"/>
      <c r="G128" s="23">
        <v>3016</v>
      </c>
      <c r="H128" s="21"/>
      <c r="I128" s="21"/>
      <c r="J128" s="21"/>
      <c r="K128" s="21">
        <v>81.08</v>
      </c>
    </row>
    <row r="129" spans="1:11" x14ac:dyDescent="0.25">
      <c r="A129" s="147" t="s">
        <v>71</v>
      </c>
      <c r="B129" s="148"/>
      <c r="C129" s="148"/>
      <c r="D129" s="148"/>
      <c r="E129" s="148"/>
      <c r="F129" s="148"/>
      <c r="G129" s="23"/>
      <c r="H129" s="21"/>
      <c r="I129" s="21"/>
      <c r="J129" s="21"/>
      <c r="K129" s="21"/>
    </row>
    <row r="130" spans="1:11" x14ac:dyDescent="0.25">
      <c r="A130" s="147" t="s">
        <v>867</v>
      </c>
      <c r="B130" s="148"/>
      <c r="C130" s="148"/>
      <c r="D130" s="148"/>
      <c r="E130" s="148"/>
      <c r="F130" s="148"/>
      <c r="G130" s="23">
        <v>440</v>
      </c>
      <c r="H130" s="21">
        <v>379</v>
      </c>
      <c r="I130" s="21"/>
      <c r="J130" s="21"/>
      <c r="K130" s="21">
        <v>28</v>
      </c>
    </row>
    <row r="131" spans="1:11" x14ac:dyDescent="0.25">
      <c r="A131" s="147" t="s">
        <v>866</v>
      </c>
      <c r="B131" s="148"/>
      <c r="C131" s="148"/>
      <c r="D131" s="148"/>
      <c r="E131" s="148"/>
      <c r="F131" s="148"/>
      <c r="G131" s="23">
        <v>349</v>
      </c>
      <c r="H131" s="21"/>
      <c r="I131" s="21"/>
      <c r="J131" s="21"/>
      <c r="K131" s="21"/>
    </row>
    <row r="132" spans="1:11" x14ac:dyDescent="0.25">
      <c r="A132" s="147" t="s">
        <v>865</v>
      </c>
      <c r="B132" s="148"/>
      <c r="C132" s="148"/>
      <c r="D132" s="148"/>
      <c r="E132" s="148"/>
      <c r="F132" s="148"/>
      <c r="G132" s="23">
        <v>246</v>
      </c>
      <c r="H132" s="21"/>
      <c r="I132" s="21"/>
      <c r="J132" s="21"/>
      <c r="K132" s="21"/>
    </row>
    <row r="133" spans="1:11" x14ac:dyDescent="0.25">
      <c r="A133" s="147" t="s">
        <v>63</v>
      </c>
      <c r="B133" s="148"/>
      <c r="C133" s="148"/>
      <c r="D133" s="148"/>
      <c r="E133" s="148"/>
      <c r="F133" s="148"/>
      <c r="G133" s="23">
        <v>1035</v>
      </c>
      <c r="H133" s="21"/>
      <c r="I133" s="21"/>
      <c r="J133" s="21"/>
      <c r="K133" s="21">
        <v>28</v>
      </c>
    </row>
    <row r="134" spans="1:11" x14ac:dyDescent="0.25">
      <c r="A134" s="147" t="s">
        <v>435</v>
      </c>
      <c r="B134" s="148"/>
      <c r="C134" s="148"/>
      <c r="D134" s="148"/>
      <c r="E134" s="148"/>
      <c r="F134" s="148"/>
      <c r="G134" s="23"/>
      <c r="H134" s="21"/>
      <c r="I134" s="21"/>
      <c r="J134" s="21"/>
      <c r="K134" s="21"/>
    </row>
    <row r="135" spans="1:11" ht="20.399999999999999" x14ac:dyDescent="0.25">
      <c r="A135" s="147" t="s">
        <v>864</v>
      </c>
      <c r="B135" s="148"/>
      <c r="C135" s="148"/>
      <c r="D135" s="148"/>
      <c r="E135" s="148"/>
      <c r="F135" s="148"/>
      <c r="G135" s="23">
        <v>87</v>
      </c>
      <c r="H135" s="21">
        <v>28</v>
      </c>
      <c r="I135" s="21" t="s">
        <v>833</v>
      </c>
      <c r="J135" s="21"/>
      <c r="K135" s="21">
        <v>2</v>
      </c>
    </row>
    <row r="136" spans="1:11" x14ac:dyDescent="0.25">
      <c r="A136" s="147" t="s">
        <v>863</v>
      </c>
      <c r="B136" s="148"/>
      <c r="C136" s="148"/>
      <c r="D136" s="148"/>
      <c r="E136" s="148"/>
      <c r="F136" s="148"/>
      <c r="G136" s="23">
        <v>34</v>
      </c>
      <c r="H136" s="21"/>
      <c r="I136" s="21"/>
      <c r="J136" s="21"/>
      <c r="K136" s="21"/>
    </row>
    <row r="137" spans="1:11" x14ac:dyDescent="0.25">
      <c r="A137" s="147" t="s">
        <v>862</v>
      </c>
      <c r="B137" s="148"/>
      <c r="C137" s="148"/>
      <c r="D137" s="148"/>
      <c r="E137" s="148"/>
      <c r="F137" s="148"/>
      <c r="G137" s="23">
        <v>22</v>
      </c>
      <c r="H137" s="21"/>
      <c r="I137" s="21"/>
      <c r="J137" s="21"/>
      <c r="K137" s="21"/>
    </row>
    <row r="138" spans="1:11" x14ac:dyDescent="0.25">
      <c r="A138" s="147" t="s">
        <v>63</v>
      </c>
      <c r="B138" s="148"/>
      <c r="C138" s="148"/>
      <c r="D138" s="148"/>
      <c r="E138" s="148"/>
      <c r="F138" s="148"/>
      <c r="G138" s="23">
        <v>143</v>
      </c>
      <c r="H138" s="21"/>
      <c r="I138" s="21"/>
      <c r="J138" s="21"/>
      <c r="K138" s="21">
        <v>2</v>
      </c>
    </row>
    <row r="139" spans="1:11" x14ac:dyDescent="0.25">
      <c r="A139" s="147" t="s">
        <v>64</v>
      </c>
      <c r="B139" s="148"/>
      <c r="C139" s="148"/>
      <c r="D139" s="148"/>
      <c r="E139" s="148"/>
      <c r="F139" s="148"/>
      <c r="G139" s="23"/>
      <c r="H139" s="21"/>
      <c r="I139" s="21"/>
      <c r="J139" s="21"/>
      <c r="K139" s="21"/>
    </row>
    <row r="140" spans="1:11" ht="20.399999999999999" x14ac:dyDescent="0.25">
      <c r="A140" s="147" t="s">
        <v>861</v>
      </c>
      <c r="B140" s="148"/>
      <c r="C140" s="148"/>
      <c r="D140" s="148"/>
      <c r="E140" s="148"/>
      <c r="F140" s="148"/>
      <c r="G140" s="23">
        <v>7340</v>
      </c>
      <c r="H140" s="21">
        <v>1909</v>
      </c>
      <c r="I140" s="21" t="s">
        <v>860</v>
      </c>
      <c r="J140" s="21"/>
      <c r="K140" s="21">
        <v>136.91999999999999</v>
      </c>
    </row>
    <row r="141" spans="1:11" x14ac:dyDescent="0.25">
      <c r="A141" s="147" t="s">
        <v>859</v>
      </c>
      <c r="B141" s="148"/>
      <c r="C141" s="148"/>
      <c r="D141" s="148"/>
      <c r="E141" s="148"/>
      <c r="F141" s="148"/>
      <c r="G141" s="23">
        <v>2495</v>
      </c>
      <c r="H141" s="21"/>
      <c r="I141" s="21"/>
      <c r="J141" s="21"/>
      <c r="K141" s="21"/>
    </row>
    <row r="142" spans="1:11" x14ac:dyDescent="0.25">
      <c r="A142" s="147" t="s">
        <v>858</v>
      </c>
      <c r="B142" s="148"/>
      <c r="C142" s="148"/>
      <c r="D142" s="148"/>
      <c r="E142" s="148"/>
      <c r="F142" s="148"/>
      <c r="G142" s="23">
        <v>1707</v>
      </c>
      <c r="H142" s="21"/>
      <c r="I142" s="21"/>
      <c r="J142" s="21"/>
      <c r="K142" s="21"/>
    </row>
    <row r="143" spans="1:11" x14ac:dyDescent="0.25">
      <c r="A143" s="147" t="s">
        <v>63</v>
      </c>
      <c r="B143" s="148"/>
      <c r="C143" s="148"/>
      <c r="D143" s="148"/>
      <c r="E143" s="148"/>
      <c r="F143" s="148"/>
      <c r="G143" s="23">
        <v>11542</v>
      </c>
      <c r="H143" s="21"/>
      <c r="I143" s="21"/>
      <c r="J143" s="21"/>
      <c r="K143" s="21">
        <v>136.91999999999999</v>
      </c>
    </row>
    <row r="144" spans="1:11" x14ac:dyDescent="0.25">
      <c r="A144" s="147" t="s">
        <v>60</v>
      </c>
      <c r="B144" s="148"/>
      <c r="C144" s="148"/>
      <c r="D144" s="148"/>
      <c r="E144" s="148"/>
      <c r="F144" s="148"/>
      <c r="G144" s="23">
        <v>15736</v>
      </c>
      <c r="H144" s="21"/>
      <c r="I144" s="21"/>
      <c r="J144" s="21"/>
      <c r="K144" s="21">
        <v>248</v>
      </c>
    </row>
    <row r="145" spans="1:11" x14ac:dyDescent="0.25">
      <c r="A145" s="147" t="s">
        <v>62</v>
      </c>
      <c r="B145" s="148"/>
      <c r="C145" s="148"/>
      <c r="D145" s="148"/>
      <c r="E145" s="148"/>
      <c r="F145" s="148"/>
      <c r="G145" s="23"/>
      <c r="H145" s="21"/>
      <c r="I145" s="21"/>
      <c r="J145" s="21"/>
      <c r="K145" s="21"/>
    </row>
    <row r="146" spans="1:11" x14ac:dyDescent="0.25">
      <c r="A146" s="147" t="s">
        <v>61</v>
      </c>
      <c r="B146" s="148"/>
      <c r="C146" s="148"/>
      <c r="D146" s="148"/>
      <c r="E146" s="148"/>
      <c r="F146" s="148"/>
      <c r="G146" s="23"/>
      <c r="H146" s="21"/>
      <c r="I146" s="21"/>
      <c r="J146" s="21"/>
      <c r="K146" s="21"/>
    </row>
    <row r="147" spans="1:11" x14ac:dyDescent="0.25">
      <c r="A147" s="147" t="s">
        <v>427</v>
      </c>
      <c r="B147" s="148"/>
      <c r="C147" s="148"/>
      <c r="D147" s="148"/>
      <c r="E147" s="148"/>
      <c r="F147" s="148"/>
      <c r="G147" s="23">
        <v>5187</v>
      </c>
      <c r="H147" s="21"/>
      <c r="I147" s="21"/>
      <c r="J147" s="21"/>
      <c r="K147" s="21"/>
    </row>
    <row r="148" spans="1:11" x14ac:dyDescent="0.25">
      <c r="A148" s="147" t="s">
        <v>60</v>
      </c>
      <c r="B148" s="148"/>
      <c r="C148" s="148"/>
      <c r="D148" s="148"/>
      <c r="E148" s="148"/>
      <c r="F148" s="148"/>
      <c r="G148" s="23">
        <v>5187</v>
      </c>
      <c r="H148" s="21"/>
      <c r="I148" s="21"/>
      <c r="J148" s="21"/>
      <c r="K148" s="21"/>
    </row>
    <row r="149" spans="1:11" x14ac:dyDescent="0.25">
      <c r="A149" s="147" t="s">
        <v>56</v>
      </c>
      <c r="B149" s="148"/>
      <c r="C149" s="148"/>
      <c r="D149" s="148"/>
      <c r="E149" s="148"/>
      <c r="F149" s="148"/>
      <c r="G149" s="23">
        <v>20923</v>
      </c>
      <c r="H149" s="21"/>
      <c r="I149" s="21"/>
      <c r="J149" s="21"/>
      <c r="K149" s="21">
        <v>248</v>
      </c>
    </row>
    <row r="150" spans="1:11" x14ac:dyDescent="0.25">
      <c r="A150" s="149" t="s">
        <v>59</v>
      </c>
      <c r="B150" s="148"/>
      <c r="C150" s="148"/>
      <c r="D150" s="148"/>
      <c r="E150" s="148"/>
      <c r="F150" s="148"/>
      <c r="G150" s="22">
        <v>20923</v>
      </c>
      <c r="H150" s="21"/>
      <c r="I150" s="21"/>
      <c r="J150" s="21"/>
      <c r="K150" s="20">
        <v>248</v>
      </c>
    </row>
    <row r="151" spans="1:11" x14ac:dyDescent="0.25">
      <c r="A151" s="147" t="s">
        <v>121</v>
      </c>
      <c r="B151" s="148"/>
      <c r="C151" s="148"/>
      <c r="D151" s="148"/>
      <c r="E151" s="148"/>
      <c r="F151" s="148"/>
      <c r="G151" s="23"/>
      <c r="H151" s="21"/>
      <c r="I151" s="21"/>
      <c r="J151" s="21"/>
      <c r="K151" s="21"/>
    </row>
    <row r="152" spans="1:11" x14ac:dyDescent="0.25">
      <c r="A152" s="147" t="s">
        <v>57</v>
      </c>
      <c r="B152" s="148"/>
      <c r="C152" s="148"/>
      <c r="D152" s="148"/>
      <c r="E152" s="148"/>
      <c r="F152" s="148"/>
      <c r="G152" s="23"/>
      <c r="H152" s="21"/>
      <c r="I152" s="21"/>
      <c r="J152" s="21"/>
      <c r="K152" s="21"/>
    </row>
    <row r="153" spans="1:11" x14ac:dyDescent="0.25">
      <c r="A153" s="147" t="s">
        <v>857</v>
      </c>
      <c r="B153" s="148"/>
      <c r="C153" s="148"/>
      <c r="D153" s="148"/>
      <c r="E153" s="148"/>
      <c r="F153" s="148"/>
      <c r="G153" s="23">
        <v>11648</v>
      </c>
      <c r="H153" s="21"/>
      <c r="I153" s="21"/>
      <c r="J153" s="21"/>
      <c r="K153" s="21"/>
    </row>
    <row r="154" spans="1:11" x14ac:dyDescent="0.25">
      <c r="A154" s="147" t="s">
        <v>56</v>
      </c>
      <c r="B154" s="148"/>
      <c r="C154" s="148"/>
      <c r="D154" s="148"/>
      <c r="E154" s="148"/>
      <c r="F154" s="148"/>
      <c r="G154" s="23">
        <v>11648</v>
      </c>
      <c r="H154" s="21"/>
      <c r="I154" s="21"/>
      <c r="J154" s="21"/>
      <c r="K154" s="21"/>
    </row>
    <row r="155" spans="1:11" x14ac:dyDescent="0.25">
      <c r="A155" s="149" t="s">
        <v>119</v>
      </c>
      <c r="B155" s="148"/>
      <c r="C155" s="148"/>
      <c r="D155" s="148"/>
      <c r="E155" s="148"/>
      <c r="F155" s="148"/>
      <c r="G155" s="22">
        <v>11648</v>
      </c>
      <c r="H155" s="21"/>
      <c r="I155" s="21"/>
      <c r="J155" s="21"/>
      <c r="K155" s="21"/>
    </row>
    <row r="156" spans="1:11" x14ac:dyDescent="0.25">
      <c r="A156" s="147" t="s">
        <v>12</v>
      </c>
      <c r="B156" s="148"/>
      <c r="C156" s="148"/>
      <c r="D156" s="148"/>
      <c r="E156" s="148"/>
      <c r="F156" s="148"/>
      <c r="G156" s="23">
        <v>32571</v>
      </c>
      <c r="H156" s="21"/>
      <c r="I156" s="21"/>
      <c r="J156" s="21"/>
      <c r="K156" s="21">
        <v>248</v>
      </c>
    </row>
    <row r="157" spans="1:11" x14ac:dyDescent="0.25">
      <c r="A157" s="147" t="s">
        <v>13</v>
      </c>
      <c r="B157" s="148"/>
      <c r="C157" s="148"/>
      <c r="D157" s="148"/>
      <c r="E157" s="148"/>
      <c r="F157" s="148"/>
      <c r="G157" s="23"/>
      <c r="H157" s="21"/>
      <c r="I157" s="21"/>
      <c r="J157" s="21"/>
      <c r="K157" s="21"/>
    </row>
    <row r="158" spans="1:11" x14ac:dyDescent="0.25">
      <c r="A158" s="147" t="s">
        <v>14</v>
      </c>
      <c r="B158" s="148"/>
      <c r="C158" s="148"/>
      <c r="D158" s="148"/>
      <c r="E158" s="148"/>
      <c r="F158" s="148"/>
      <c r="G158" s="23">
        <v>13594</v>
      </c>
      <c r="H158" s="21"/>
      <c r="I158" s="21"/>
      <c r="J158" s="21"/>
      <c r="K158" s="21"/>
    </row>
    <row r="159" spans="1:11" x14ac:dyDescent="0.25">
      <c r="A159" s="147" t="s">
        <v>15</v>
      </c>
      <c r="B159" s="148"/>
      <c r="C159" s="148"/>
      <c r="D159" s="148"/>
      <c r="E159" s="148"/>
      <c r="F159" s="148"/>
      <c r="G159" s="23">
        <v>3818</v>
      </c>
      <c r="H159" s="21"/>
      <c r="I159" s="21"/>
      <c r="J159" s="21"/>
      <c r="K159" s="21"/>
    </row>
    <row r="160" spans="1:11" x14ac:dyDescent="0.25">
      <c r="A160" s="147" t="s">
        <v>16</v>
      </c>
      <c r="B160" s="148"/>
      <c r="C160" s="148"/>
      <c r="D160" s="148"/>
      <c r="E160" s="148"/>
      <c r="F160" s="148"/>
      <c r="G160" s="23">
        <v>4207</v>
      </c>
      <c r="H160" s="21"/>
      <c r="I160" s="21"/>
      <c r="J160" s="21"/>
      <c r="K160" s="21"/>
    </row>
    <row r="161" spans="1:11" x14ac:dyDescent="0.25">
      <c r="A161" s="147" t="s">
        <v>0</v>
      </c>
      <c r="B161" s="148"/>
      <c r="C161" s="148"/>
      <c r="D161" s="148"/>
      <c r="E161" s="148"/>
      <c r="F161" s="148"/>
      <c r="G161" s="23">
        <v>5187</v>
      </c>
      <c r="H161" s="21"/>
      <c r="I161" s="21"/>
      <c r="J161" s="21"/>
      <c r="K161" s="21"/>
    </row>
    <row r="162" spans="1:11" x14ac:dyDescent="0.25">
      <c r="A162" s="147" t="s">
        <v>17</v>
      </c>
      <c r="B162" s="148"/>
      <c r="C162" s="148"/>
      <c r="D162" s="148"/>
      <c r="E162" s="148"/>
      <c r="F162" s="148"/>
      <c r="G162" s="23">
        <v>3812</v>
      </c>
      <c r="H162" s="21"/>
      <c r="I162" s="21"/>
      <c r="J162" s="21"/>
      <c r="K162" s="21"/>
    </row>
    <row r="163" spans="1:11" x14ac:dyDescent="0.25">
      <c r="A163" s="147" t="s">
        <v>18</v>
      </c>
      <c r="B163" s="148"/>
      <c r="C163" s="148"/>
      <c r="D163" s="148"/>
      <c r="E163" s="148"/>
      <c r="F163" s="148"/>
      <c r="G163" s="23">
        <v>2676</v>
      </c>
      <c r="H163" s="21"/>
      <c r="I163" s="21"/>
      <c r="J163" s="21"/>
      <c r="K163" s="21"/>
    </row>
    <row r="164" spans="1:11" x14ac:dyDescent="0.25">
      <c r="A164" s="149" t="s">
        <v>19</v>
      </c>
      <c r="B164" s="148"/>
      <c r="C164" s="148"/>
      <c r="D164" s="148"/>
      <c r="E164" s="148"/>
      <c r="F164" s="148"/>
      <c r="G164" s="22">
        <v>32571</v>
      </c>
      <c r="H164" s="21"/>
      <c r="I164" s="21"/>
      <c r="J164" s="21"/>
      <c r="K164" s="20">
        <v>248</v>
      </c>
    </row>
    <row r="165" spans="1:11" x14ac:dyDescent="0.25">
      <c r="A165" s="99"/>
      <c r="B165" s="19"/>
      <c r="F165" s="16"/>
      <c r="G165" s="18"/>
      <c r="H165" s="16"/>
      <c r="I165" s="16"/>
      <c r="J165" s="16"/>
      <c r="K165" s="16"/>
    </row>
    <row r="166" spans="1:11" x14ac:dyDescent="0.25">
      <c r="A166" s="99"/>
      <c r="B166" s="19"/>
      <c r="F166" s="16"/>
      <c r="G166" s="18"/>
      <c r="H166" s="16"/>
      <c r="I166" s="16"/>
      <c r="J166" s="16"/>
      <c r="K166" s="16"/>
    </row>
  </sheetData>
  <mergeCells count="105">
    <mergeCell ref="A147:F147"/>
    <mergeCell ref="A148:F148"/>
    <mergeCell ref="A153:F153"/>
    <mergeCell ref="A154:F154"/>
    <mergeCell ref="A155:F155"/>
    <mergeCell ref="A156:F156"/>
    <mergeCell ref="A157:F157"/>
    <mergeCell ref="A158:F158"/>
    <mergeCell ref="A159:F159"/>
    <mergeCell ref="A160:F160"/>
    <mergeCell ref="A161:F161"/>
    <mergeCell ref="A162:F162"/>
    <mergeCell ref="A163:F163"/>
    <mergeCell ref="A164:F164"/>
    <mergeCell ref="D16:E16"/>
    <mergeCell ref="D19:E19"/>
    <mergeCell ref="D20:E20"/>
    <mergeCell ref="D21:E21"/>
    <mergeCell ref="D18:E18"/>
    <mergeCell ref="D17:E17"/>
    <mergeCell ref="A149:F149"/>
    <mergeCell ref="A150:F150"/>
    <mergeCell ref="A151:F151"/>
    <mergeCell ref="A152:F152"/>
    <mergeCell ref="A141:F141"/>
    <mergeCell ref="A142:F142"/>
    <mergeCell ref="A143:F143"/>
    <mergeCell ref="A144:F144"/>
    <mergeCell ref="A145:F145"/>
    <mergeCell ref="A146:F146"/>
    <mergeCell ref="A129:F129"/>
    <mergeCell ref="A130:F130"/>
    <mergeCell ref="A131:F131"/>
    <mergeCell ref="A132:F132"/>
    <mergeCell ref="A133:F133"/>
    <mergeCell ref="A134:F134"/>
    <mergeCell ref="A135:F135"/>
    <mergeCell ref="A136:F136"/>
    <mergeCell ref="A137:F137"/>
    <mergeCell ref="A138:F138"/>
    <mergeCell ref="A139:F139"/>
    <mergeCell ref="A140:F140"/>
    <mergeCell ref="A126:F126"/>
    <mergeCell ref="A127:F127"/>
    <mergeCell ref="A128:F128"/>
    <mergeCell ref="A105:F105"/>
    <mergeCell ref="A106:F106"/>
    <mergeCell ref="A107:F107"/>
    <mergeCell ref="A108:F108"/>
    <mergeCell ref="A109:K109"/>
    <mergeCell ref="A110:F110"/>
    <mergeCell ref="A111:F111"/>
    <mergeCell ref="A112:F112"/>
    <mergeCell ref="A113:F113"/>
    <mergeCell ref="A114:F114"/>
    <mergeCell ref="A115:F115"/>
    <mergeCell ref="A116:F116"/>
    <mergeCell ref="A117:F117"/>
    <mergeCell ref="A118:F118"/>
    <mergeCell ref="A119:F119"/>
    <mergeCell ref="A120:F120"/>
    <mergeCell ref="A121:F121"/>
    <mergeCell ref="A122:F122"/>
    <mergeCell ref="A123:F123"/>
    <mergeCell ref="A124:F124"/>
    <mergeCell ref="A125:F125"/>
    <mergeCell ref="A102:F102"/>
    <mergeCell ref="A103:F103"/>
    <mergeCell ref="A104:F104"/>
    <mergeCell ref="A35:K35"/>
    <mergeCell ref="A36:K36"/>
    <mergeCell ref="A58:K58"/>
    <mergeCell ref="A64:F64"/>
    <mergeCell ref="A65:F65"/>
    <mergeCell ref="A66:F66"/>
    <mergeCell ref="A67:F67"/>
    <mergeCell ref="A68:F68"/>
    <mergeCell ref="A69:F69"/>
    <mergeCell ref="A70:F70"/>
    <mergeCell ref="A71:F71"/>
    <mergeCell ref="A72:F72"/>
    <mergeCell ref="A73:F73"/>
    <mergeCell ref="A74:F74"/>
    <mergeCell ref="A75:F75"/>
    <mergeCell ref="A76:F76"/>
    <mergeCell ref="A77:F77"/>
    <mergeCell ref="A78:F78"/>
    <mergeCell ref="A79:K79"/>
    <mergeCell ref="A80:K80"/>
    <mergeCell ref="A96:K96"/>
    <mergeCell ref="A29:K29"/>
    <mergeCell ref="A30:K30"/>
    <mergeCell ref="A31:K31"/>
    <mergeCell ref="A32:K32"/>
    <mergeCell ref="A33:K33"/>
    <mergeCell ref="A34:K34"/>
    <mergeCell ref="J25:K26"/>
    <mergeCell ref="H26:H27"/>
    <mergeCell ref="G26:G27"/>
    <mergeCell ref="A25:A27"/>
    <mergeCell ref="C25:C27"/>
    <mergeCell ref="B25:B27"/>
    <mergeCell ref="D25:D27"/>
    <mergeCell ref="E25:F25"/>
    <mergeCell ref="G25:I25"/>
  </mergeCells>
  <pageMargins left="0.23622047244094491" right="0.19685039370078741" top="0.51181102362204722" bottom="0.62992125984251968" header="0.31496062992125984" footer="0.23622047244094491"/>
  <pageSetup paperSize="9" scale="97" fitToHeight="10000" orientation="landscape" r:id="rId1"/>
  <headerFooter alignWithMargins="0">
    <oddFooter>&amp;L0503.008.0000 - СМ.ЛС
313-2332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P166"/>
  <sheetViews>
    <sheetView showGridLines="0" topLeftCell="A10" zoomScaleNormal="100" zoomScaleSheetLayoutView="75" workbookViewId="0">
      <selection activeCell="D9" sqref="D9"/>
    </sheetView>
  </sheetViews>
  <sheetFormatPr defaultColWidth="9.109375" defaultRowHeight="13.2" outlineLevelRow="2" x14ac:dyDescent="0.25"/>
  <cols>
    <col min="1" max="1" width="4.6640625" style="9" customWidth="1"/>
    <col min="2" max="2" width="20.33203125" style="17" customWidth="1"/>
    <col min="3" max="3" width="37.109375" style="7" customWidth="1"/>
    <col min="4" max="4" width="17.109375" style="99" customWidth="1"/>
    <col min="5" max="5" width="11.6640625" style="16" customWidth="1"/>
    <col min="6" max="6" width="10.5546875" style="3" customWidth="1"/>
    <col min="7" max="7" width="10.5546875" style="14" customWidth="1"/>
    <col min="8" max="8" width="11" style="3" customWidth="1"/>
    <col min="9" max="9" width="10.6640625" style="3" customWidth="1"/>
    <col min="10" max="10" width="8.33203125" style="3" customWidth="1"/>
    <col min="11" max="11" width="8.109375" style="3" customWidth="1"/>
    <col min="12" max="14" width="7.109375" style="3" customWidth="1"/>
    <col min="15" max="16" width="6.33203125" style="3" customWidth="1"/>
    <col min="17" max="16384" width="9.109375" style="4"/>
  </cols>
  <sheetData>
    <row r="1" spans="1:16" outlineLevel="2" x14ac:dyDescent="0.25">
      <c r="A1" s="2" t="s">
        <v>6</v>
      </c>
      <c r="B1" s="1"/>
      <c r="I1" s="2" t="s">
        <v>7</v>
      </c>
    </row>
    <row r="2" spans="1:16" outlineLevel="1" x14ac:dyDescent="0.25">
      <c r="A2" s="5"/>
      <c r="B2" s="1"/>
      <c r="I2" s="5"/>
    </row>
    <row r="3" spans="1:16" outlineLevel="1" x14ac:dyDescent="0.25">
      <c r="A3" s="5"/>
      <c r="B3" s="1"/>
      <c r="I3" s="5"/>
    </row>
    <row r="4" spans="1:16" outlineLevel="1" x14ac:dyDescent="0.25">
      <c r="A4" s="5" t="s">
        <v>54</v>
      </c>
      <c r="B4" s="1"/>
      <c r="I4" s="5" t="s">
        <v>53</v>
      </c>
    </row>
    <row r="5" spans="1:16" outlineLevel="1" x14ac:dyDescent="0.25">
      <c r="A5" s="60" t="s">
        <v>110</v>
      </c>
      <c r="B5" s="1"/>
      <c r="I5" s="60" t="s">
        <v>109</v>
      </c>
    </row>
    <row r="6" spans="1:16" ht="13.8" x14ac:dyDescent="0.25">
      <c r="A6" s="99"/>
      <c r="B6" s="1"/>
      <c r="C6" s="3"/>
      <c r="D6" s="36" t="s">
        <v>218</v>
      </c>
      <c r="E6" s="3"/>
      <c r="F6" s="58"/>
      <c r="G6" s="59"/>
      <c r="H6" s="58"/>
      <c r="N6" s="4"/>
      <c r="O6" s="4"/>
      <c r="P6" s="4"/>
    </row>
    <row r="7" spans="1:16" x14ac:dyDescent="0.25">
      <c r="A7" s="99"/>
      <c r="B7" s="57"/>
      <c r="C7" s="42"/>
      <c r="D7" s="12" t="s">
        <v>2</v>
      </c>
      <c r="E7" s="56"/>
      <c r="F7" s="55"/>
      <c r="G7" s="54"/>
      <c r="N7" s="4"/>
      <c r="O7" s="4"/>
      <c r="P7" s="4"/>
    </row>
    <row r="8" spans="1:16" x14ac:dyDescent="0.25">
      <c r="A8" s="99"/>
      <c r="B8" s="49"/>
      <c r="C8" s="3"/>
      <c r="D8" s="3"/>
      <c r="E8" s="3"/>
      <c r="O8" s="4"/>
      <c r="P8" s="4"/>
    </row>
    <row r="9" spans="1:16" ht="15.6" x14ac:dyDescent="0.25">
      <c r="A9" s="99"/>
      <c r="B9" s="49"/>
      <c r="C9" s="3"/>
      <c r="D9" s="114" t="s">
        <v>981</v>
      </c>
      <c r="F9" s="52"/>
      <c r="G9" s="51"/>
      <c r="O9" s="4"/>
      <c r="P9" s="4"/>
    </row>
    <row r="10" spans="1:16" x14ac:dyDescent="0.25">
      <c r="A10" s="99"/>
      <c r="B10" s="49"/>
      <c r="C10" s="3"/>
      <c r="D10" s="11" t="s">
        <v>38</v>
      </c>
      <c r="F10" s="8"/>
      <c r="G10" s="50"/>
      <c r="O10" s="4"/>
      <c r="P10" s="4"/>
    </row>
    <row r="11" spans="1:16" x14ac:dyDescent="0.25">
      <c r="A11" s="99"/>
      <c r="B11" s="49"/>
      <c r="C11" s="3"/>
      <c r="D11" s="3"/>
      <c r="E11" s="3"/>
      <c r="O11" s="4"/>
      <c r="P11" s="4"/>
    </row>
    <row r="12" spans="1:16" ht="13.8" x14ac:dyDescent="0.25">
      <c r="A12" s="48" t="s">
        <v>3</v>
      </c>
      <c r="B12" s="35" t="s">
        <v>980</v>
      </c>
      <c r="C12" s="13"/>
      <c r="D12" s="36"/>
      <c r="E12" s="47"/>
      <c r="F12" s="13"/>
      <c r="G12" s="46"/>
      <c r="N12" s="4"/>
      <c r="O12" s="4"/>
      <c r="P12" s="4"/>
    </row>
    <row r="13" spans="1:16" x14ac:dyDescent="0.25">
      <c r="A13" s="99"/>
      <c r="B13" s="45"/>
      <c r="C13" s="42"/>
      <c r="D13" s="12" t="s">
        <v>36</v>
      </c>
      <c r="F13" s="44"/>
      <c r="G13" s="43"/>
      <c r="H13" s="42"/>
      <c r="I13" s="38"/>
      <c r="O13" s="4"/>
      <c r="P13" s="4"/>
    </row>
    <row r="14" spans="1:16" x14ac:dyDescent="0.25">
      <c r="A14" s="41"/>
      <c r="B14" s="40"/>
      <c r="C14" s="3"/>
      <c r="D14" s="3"/>
      <c r="E14" s="3"/>
      <c r="N14" s="4"/>
      <c r="O14" s="4"/>
      <c r="P14" s="4"/>
    </row>
    <row r="15" spans="1:16" ht="13.8" x14ac:dyDescent="0.25">
      <c r="B15" s="35" t="s">
        <v>979</v>
      </c>
      <c r="C15" s="39"/>
      <c r="D15" s="38"/>
      <c r="E15" s="38"/>
      <c r="F15" s="37"/>
      <c r="G15" s="32"/>
      <c r="H15" s="31"/>
      <c r="O15" s="13"/>
      <c r="P15" s="4"/>
    </row>
    <row r="16" spans="1:16" s="30" customFormat="1" ht="13.8" x14ac:dyDescent="0.25">
      <c r="A16" s="36"/>
      <c r="B16" s="35" t="s">
        <v>22</v>
      </c>
      <c r="C16" s="34"/>
      <c r="D16" s="150" t="s">
        <v>978</v>
      </c>
      <c r="E16" s="151"/>
      <c r="F16" s="33" t="s">
        <v>34</v>
      </c>
      <c r="G16" s="32"/>
      <c r="H16" s="31"/>
      <c r="I16" s="13"/>
      <c r="J16" s="13"/>
      <c r="K16" s="13"/>
      <c r="L16" s="13"/>
      <c r="M16" s="13"/>
      <c r="N16" s="13"/>
    </row>
    <row r="17" spans="1:16" s="30" customFormat="1" ht="13.8" outlineLevel="1" x14ac:dyDescent="0.25">
      <c r="A17" s="36"/>
      <c r="B17" s="35" t="s">
        <v>23</v>
      </c>
      <c r="C17" s="34"/>
      <c r="D17" s="150" t="s">
        <v>977</v>
      </c>
      <c r="E17" s="151"/>
      <c r="F17" s="33" t="s">
        <v>34</v>
      </c>
      <c r="G17" s="32"/>
      <c r="H17" s="31"/>
      <c r="I17" s="13"/>
      <c r="J17" s="13"/>
      <c r="K17" s="13"/>
      <c r="L17" s="13"/>
      <c r="M17" s="13"/>
      <c r="N17" s="13"/>
    </row>
    <row r="18" spans="1:16" s="30" customFormat="1" ht="13.8" outlineLevel="1" x14ac:dyDescent="0.25">
      <c r="A18" s="36"/>
      <c r="B18" s="35" t="s">
        <v>1</v>
      </c>
      <c r="C18" s="34"/>
      <c r="D18" s="150" t="s">
        <v>976</v>
      </c>
      <c r="E18" s="151"/>
      <c r="F18" s="33" t="s">
        <v>34</v>
      </c>
      <c r="G18" s="32"/>
      <c r="H18" s="31"/>
      <c r="I18" s="13"/>
      <c r="J18" s="13"/>
      <c r="K18" s="13"/>
      <c r="L18" s="13"/>
      <c r="M18" s="13"/>
      <c r="N18" s="13"/>
    </row>
    <row r="19" spans="1:16" s="30" customFormat="1" ht="13.8" x14ac:dyDescent="0.25">
      <c r="A19" s="36"/>
      <c r="B19" s="35" t="s">
        <v>35</v>
      </c>
      <c r="C19" s="34"/>
      <c r="D19" s="150" t="s">
        <v>975</v>
      </c>
      <c r="E19" s="151"/>
      <c r="F19" s="33" t="s">
        <v>34</v>
      </c>
      <c r="G19" s="32"/>
      <c r="H19" s="31"/>
      <c r="I19" s="13"/>
      <c r="J19" s="13"/>
      <c r="K19" s="13"/>
      <c r="L19" s="13"/>
      <c r="M19" s="13"/>
      <c r="N19" s="13"/>
    </row>
    <row r="20" spans="1:16" s="30" customFormat="1" ht="13.8" outlineLevel="1" x14ac:dyDescent="0.25">
      <c r="A20" s="36"/>
      <c r="B20" s="35" t="s">
        <v>20</v>
      </c>
      <c r="C20" s="34"/>
      <c r="D20" s="150" t="s">
        <v>974</v>
      </c>
      <c r="E20" s="151"/>
      <c r="F20" s="33" t="s">
        <v>21</v>
      </c>
      <c r="G20" s="32"/>
      <c r="H20" s="31"/>
      <c r="I20" s="13"/>
      <c r="J20" s="13"/>
      <c r="K20" s="13"/>
      <c r="L20" s="13"/>
      <c r="M20" s="13"/>
      <c r="N20" s="13"/>
    </row>
    <row r="21" spans="1:16" s="30" customFormat="1" ht="13.8" outlineLevel="2" x14ac:dyDescent="0.25">
      <c r="A21" s="36"/>
      <c r="B21" s="35" t="s">
        <v>52</v>
      </c>
      <c r="C21" s="34"/>
      <c r="D21" s="150" t="s">
        <v>973</v>
      </c>
      <c r="E21" s="151"/>
      <c r="F21" s="33" t="s">
        <v>21</v>
      </c>
      <c r="G21" s="32"/>
      <c r="H21" s="31"/>
      <c r="I21" s="13"/>
      <c r="J21" s="13"/>
      <c r="K21" s="13"/>
      <c r="L21" s="13"/>
      <c r="M21" s="13"/>
      <c r="N21" s="13"/>
    </row>
    <row r="22" spans="1:16" ht="13.8" x14ac:dyDescent="0.25">
      <c r="B22" s="100" t="s">
        <v>972</v>
      </c>
      <c r="D22" s="3"/>
      <c r="E22" s="3"/>
      <c r="O22" s="4"/>
      <c r="P22" s="4"/>
    </row>
    <row r="23" spans="1:16" x14ac:dyDescent="0.25">
      <c r="B23" s="29"/>
      <c r="C23" s="99"/>
      <c r="D23" s="8"/>
      <c r="E23" s="3"/>
      <c r="P23" s="4"/>
    </row>
    <row r="24" spans="1:16" x14ac:dyDescent="0.25">
      <c r="B24" s="1"/>
      <c r="E24" s="3"/>
    </row>
    <row r="25" spans="1:16" s="27" customFormat="1" ht="48" customHeight="1" x14ac:dyDescent="0.2">
      <c r="A25" s="155" t="s">
        <v>4</v>
      </c>
      <c r="B25" s="157" t="s">
        <v>51</v>
      </c>
      <c r="C25" s="155" t="s">
        <v>50</v>
      </c>
      <c r="D25" s="155" t="s">
        <v>49</v>
      </c>
      <c r="E25" s="155" t="s">
        <v>33</v>
      </c>
      <c r="F25" s="155"/>
      <c r="G25" s="155" t="s">
        <v>32</v>
      </c>
      <c r="H25" s="155"/>
      <c r="I25" s="155"/>
      <c r="J25" s="155" t="s">
        <v>48</v>
      </c>
      <c r="K25" s="155"/>
      <c r="L25" s="28"/>
      <c r="M25" s="28"/>
      <c r="N25" s="28"/>
      <c r="O25" s="28"/>
      <c r="P25" s="28"/>
    </row>
    <row r="26" spans="1:16" s="27" customFormat="1" ht="22.8" x14ac:dyDescent="0.2">
      <c r="A26" s="155"/>
      <c r="B26" s="157"/>
      <c r="C26" s="155"/>
      <c r="D26" s="155"/>
      <c r="E26" s="112" t="s">
        <v>44</v>
      </c>
      <c r="F26" s="112" t="s">
        <v>108</v>
      </c>
      <c r="G26" s="156" t="s">
        <v>5</v>
      </c>
      <c r="H26" s="155" t="s">
        <v>47</v>
      </c>
      <c r="I26" s="112" t="s">
        <v>107</v>
      </c>
      <c r="J26" s="155"/>
      <c r="K26" s="155"/>
      <c r="L26" s="28"/>
      <c r="M26" s="28"/>
      <c r="N26" s="28"/>
      <c r="O26" s="28"/>
      <c r="P26" s="28"/>
    </row>
    <row r="27" spans="1:16" s="27" customFormat="1" ht="34.200000000000003" x14ac:dyDescent="0.2">
      <c r="A27" s="155"/>
      <c r="B27" s="157"/>
      <c r="C27" s="155"/>
      <c r="D27" s="155"/>
      <c r="E27" s="112" t="s">
        <v>47</v>
      </c>
      <c r="F27" s="112" t="s">
        <v>46</v>
      </c>
      <c r="G27" s="156"/>
      <c r="H27" s="155"/>
      <c r="I27" s="112" t="s">
        <v>46</v>
      </c>
      <c r="J27" s="112" t="s">
        <v>45</v>
      </c>
      <c r="K27" s="112" t="s">
        <v>44</v>
      </c>
      <c r="L27" s="28"/>
      <c r="M27" s="28"/>
      <c r="N27" s="28"/>
      <c r="O27" s="28"/>
      <c r="P27" s="28"/>
    </row>
    <row r="28" spans="1:16" x14ac:dyDescent="0.25">
      <c r="A28" s="101">
        <v>1</v>
      </c>
      <c r="B28" s="102">
        <v>2</v>
      </c>
      <c r="C28" s="112">
        <v>3</v>
      </c>
      <c r="D28" s="112">
        <v>4</v>
      </c>
      <c r="E28" s="112">
        <v>5</v>
      </c>
      <c r="F28" s="101">
        <v>6</v>
      </c>
      <c r="G28" s="15">
        <v>7</v>
      </c>
      <c r="H28" s="101">
        <v>8</v>
      </c>
      <c r="I28" s="101">
        <v>9</v>
      </c>
      <c r="J28" s="101">
        <v>10</v>
      </c>
      <c r="K28" s="101">
        <v>11</v>
      </c>
      <c r="L28" s="4"/>
      <c r="M28" s="4"/>
      <c r="N28" s="4"/>
      <c r="O28" s="4"/>
      <c r="P28" s="4"/>
    </row>
    <row r="29" spans="1:16" ht="19.2" customHeight="1" x14ac:dyDescent="0.25">
      <c r="A29" s="154" t="s">
        <v>69</v>
      </c>
      <c r="B29" s="148"/>
      <c r="C29" s="148"/>
      <c r="D29" s="148"/>
      <c r="E29" s="148"/>
      <c r="F29" s="148"/>
      <c r="G29" s="148"/>
      <c r="H29" s="148"/>
      <c r="I29" s="148"/>
      <c r="J29" s="148"/>
      <c r="K29" s="148"/>
    </row>
    <row r="30" spans="1:16" ht="19.2" customHeight="1" x14ac:dyDescent="0.25">
      <c r="A30" s="147" t="s">
        <v>206</v>
      </c>
      <c r="B30" s="148"/>
      <c r="C30" s="148"/>
      <c r="D30" s="148"/>
      <c r="E30" s="148"/>
      <c r="F30" s="148"/>
      <c r="G30" s="148"/>
      <c r="H30" s="148"/>
      <c r="I30" s="148"/>
      <c r="J30" s="148"/>
      <c r="K30" s="148"/>
    </row>
    <row r="31" spans="1:16" ht="19.2" customHeight="1" x14ac:dyDescent="0.25">
      <c r="A31" s="147" t="s">
        <v>205</v>
      </c>
      <c r="B31" s="148"/>
      <c r="C31" s="148"/>
      <c r="D31" s="148"/>
      <c r="E31" s="148"/>
      <c r="F31" s="148"/>
      <c r="G31" s="148"/>
      <c r="H31" s="148"/>
      <c r="I31" s="148"/>
      <c r="J31" s="148"/>
      <c r="K31" s="148"/>
    </row>
    <row r="32" spans="1:16" ht="26.1" customHeight="1" x14ac:dyDescent="0.25">
      <c r="A32" s="147" t="s">
        <v>204</v>
      </c>
      <c r="B32" s="148"/>
      <c r="C32" s="148"/>
      <c r="D32" s="148"/>
      <c r="E32" s="148"/>
      <c r="F32" s="148"/>
      <c r="G32" s="148"/>
      <c r="H32" s="148"/>
      <c r="I32" s="148"/>
      <c r="J32" s="148"/>
      <c r="K32" s="148"/>
    </row>
    <row r="33" spans="1:11" ht="26.1" customHeight="1" x14ac:dyDescent="0.25">
      <c r="A33" s="147" t="s">
        <v>203</v>
      </c>
      <c r="B33" s="148"/>
      <c r="C33" s="148"/>
      <c r="D33" s="148"/>
      <c r="E33" s="148"/>
      <c r="F33" s="148"/>
      <c r="G33" s="148"/>
      <c r="H33" s="148"/>
      <c r="I33" s="148"/>
      <c r="J33" s="148"/>
      <c r="K33" s="148"/>
    </row>
    <row r="34" spans="1:11" ht="19.2" customHeight="1" x14ac:dyDescent="0.25">
      <c r="A34" s="147" t="s">
        <v>202</v>
      </c>
      <c r="B34" s="148"/>
      <c r="C34" s="148"/>
      <c r="D34" s="148"/>
      <c r="E34" s="148"/>
      <c r="F34" s="148"/>
      <c r="G34" s="148"/>
      <c r="H34" s="148"/>
      <c r="I34" s="148"/>
      <c r="J34" s="148"/>
      <c r="K34" s="148"/>
    </row>
    <row r="35" spans="1:11" ht="19.2" customHeight="1" x14ac:dyDescent="0.25">
      <c r="A35" s="147" t="s">
        <v>80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</row>
    <row r="36" spans="1:11" ht="19.2" customHeight="1" x14ac:dyDescent="0.25">
      <c r="A36" s="147" t="s">
        <v>165</v>
      </c>
      <c r="B36" s="148"/>
      <c r="C36" s="148"/>
      <c r="D36" s="148"/>
      <c r="E36" s="148"/>
      <c r="F36" s="148"/>
      <c r="G36" s="148"/>
      <c r="H36" s="148"/>
      <c r="I36" s="148"/>
      <c r="J36" s="148"/>
      <c r="K36" s="148"/>
    </row>
    <row r="37" spans="1:11" ht="45.6" x14ac:dyDescent="0.25">
      <c r="A37" s="6">
        <v>1</v>
      </c>
      <c r="B37" s="26" t="s">
        <v>403</v>
      </c>
      <c r="C37" s="113" t="s">
        <v>971</v>
      </c>
      <c r="D37" s="6">
        <v>1</v>
      </c>
      <c r="E37" s="21">
        <v>2223.86</v>
      </c>
      <c r="F37" s="21"/>
      <c r="G37" s="25">
        <v>2224</v>
      </c>
      <c r="H37" s="21"/>
      <c r="I37" s="21"/>
      <c r="J37" s="21"/>
      <c r="K37" s="21"/>
    </row>
    <row r="38" spans="1:11" ht="22.8" x14ac:dyDescent="0.25">
      <c r="A38" s="6">
        <v>2</v>
      </c>
      <c r="B38" s="26" t="s">
        <v>406</v>
      </c>
      <c r="C38" s="113" t="s">
        <v>405</v>
      </c>
      <c r="D38" s="6">
        <v>1</v>
      </c>
      <c r="E38" s="21" t="s">
        <v>404</v>
      </c>
      <c r="F38" s="21">
        <v>0.37</v>
      </c>
      <c r="G38" s="25">
        <v>45</v>
      </c>
      <c r="H38" s="24">
        <v>37</v>
      </c>
      <c r="I38" s="21"/>
      <c r="J38" s="24">
        <v>2.4</v>
      </c>
      <c r="K38" s="24">
        <v>2.4</v>
      </c>
    </row>
    <row r="39" spans="1:11" ht="34.200000000000003" x14ac:dyDescent="0.25">
      <c r="A39" s="6">
        <v>3</v>
      </c>
      <c r="B39" s="26" t="s">
        <v>403</v>
      </c>
      <c r="C39" s="113" t="s">
        <v>704</v>
      </c>
      <c r="D39" s="6">
        <v>1</v>
      </c>
      <c r="E39" s="21">
        <v>510.06</v>
      </c>
      <c r="F39" s="21"/>
      <c r="G39" s="25">
        <v>510</v>
      </c>
      <c r="H39" s="21"/>
      <c r="I39" s="21"/>
      <c r="J39" s="21"/>
      <c r="K39" s="21"/>
    </row>
    <row r="40" spans="1:11" ht="22.8" x14ac:dyDescent="0.25">
      <c r="A40" s="6">
        <v>4</v>
      </c>
      <c r="B40" s="26" t="s">
        <v>401</v>
      </c>
      <c r="C40" s="113" t="s">
        <v>400</v>
      </c>
      <c r="D40" s="6">
        <v>1</v>
      </c>
      <c r="E40" s="21" t="s">
        <v>399</v>
      </c>
      <c r="F40" s="21"/>
      <c r="G40" s="25">
        <v>151</v>
      </c>
      <c r="H40" s="24">
        <v>113</v>
      </c>
      <c r="I40" s="21"/>
      <c r="J40" s="24">
        <v>8</v>
      </c>
      <c r="K40" s="24">
        <v>8</v>
      </c>
    </row>
    <row r="41" spans="1:11" ht="34.200000000000003" x14ac:dyDescent="0.25">
      <c r="A41" s="6">
        <v>5</v>
      </c>
      <c r="B41" s="26" t="s">
        <v>331</v>
      </c>
      <c r="C41" s="113" t="s">
        <v>970</v>
      </c>
      <c r="D41" s="6">
        <v>1</v>
      </c>
      <c r="E41" s="21">
        <v>1160.02</v>
      </c>
      <c r="F41" s="21"/>
      <c r="G41" s="25">
        <v>1160</v>
      </c>
      <c r="H41" s="21"/>
      <c r="I41" s="21"/>
      <c r="J41" s="21"/>
      <c r="K41" s="21"/>
    </row>
    <row r="42" spans="1:11" ht="35.4" x14ac:dyDescent="0.25">
      <c r="A42" s="6">
        <v>6</v>
      </c>
      <c r="B42" s="26" t="s">
        <v>162</v>
      </c>
      <c r="C42" s="113" t="s">
        <v>969</v>
      </c>
      <c r="D42" s="6">
        <v>1</v>
      </c>
      <c r="E42" s="21">
        <v>499.97</v>
      </c>
      <c r="F42" s="21"/>
      <c r="G42" s="25">
        <v>500</v>
      </c>
      <c r="H42" s="21"/>
      <c r="I42" s="21"/>
      <c r="J42" s="21"/>
      <c r="K42" s="21"/>
    </row>
    <row r="43" spans="1:11" ht="22.8" x14ac:dyDescent="0.25">
      <c r="A43" s="6">
        <v>7</v>
      </c>
      <c r="B43" s="26" t="s">
        <v>315</v>
      </c>
      <c r="C43" s="113" t="s">
        <v>314</v>
      </c>
      <c r="D43" s="6">
        <v>1</v>
      </c>
      <c r="E43" s="21" t="s">
        <v>386</v>
      </c>
      <c r="F43" s="21">
        <v>0.37</v>
      </c>
      <c r="G43" s="25">
        <v>62</v>
      </c>
      <c r="H43" s="24">
        <v>54</v>
      </c>
      <c r="I43" s="21"/>
      <c r="J43" s="24">
        <v>3.6</v>
      </c>
      <c r="K43" s="24">
        <v>3.6</v>
      </c>
    </row>
    <row r="44" spans="1:11" ht="23.4" x14ac:dyDescent="0.25">
      <c r="A44" s="6">
        <v>8</v>
      </c>
      <c r="B44" s="26" t="s">
        <v>485</v>
      </c>
      <c r="C44" s="113" t="s">
        <v>484</v>
      </c>
      <c r="D44" s="6">
        <v>1</v>
      </c>
      <c r="E44" s="21" t="s">
        <v>191</v>
      </c>
      <c r="F44" s="21"/>
      <c r="G44" s="25">
        <v>14</v>
      </c>
      <c r="H44" s="24">
        <v>13</v>
      </c>
      <c r="I44" s="21"/>
      <c r="J44" s="24">
        <v>1</v>
      </c>
      <c r="K44" s="24">
        <v>1</v>
      </c>
    </row>
    <row r="45" spans="1:11" ht="57" x14ac:dyDescent="0.25">
      <c r="A45" s="6">
        <v>9</v>
      </c>
      <c r="B45" s="26" t="s">
        <v>482</v>
      </c>
      <c r="C45" s="113" t="s">
        <v>481</v>
      </c>
      <c r="D45" s="6">
        <v>42</v>
      </c>
      <c r="E45" s="21" t="s">
        <v>480</v>
      </c>
      <c r="F45" s="21">
        <v>0.46</v>
      </c>
      <c r="G45" s="25">
        <v>1234</v>
      </c>
      <c r="H45" s="24">
        <v>998</v>
      </c>
      <c r="I45" s="24">
        <v>19</v>
      </c>
      <c r="J45" s="24">
        <v>1.68</v>
      </c>
      <c r="K45" s="24">
        <v>70.56</v>
      </c>
    </row>
    <row r="46" spans="1:11" ht="22.8" x14ac:dyDescent="0.25">
      <c r="A46" s="6">
        <v>10</v>
      </c>
      <c r="B46" s="26" t="s">
        <v>193</v>
      </c>
      <c r="C46" s="113" t="s">
        <v>192</v>
      </c>
      <c r="D46" s="6">
        <v>3</v>
      </c>
      <c r="E46" s="21" t="s">
        <v>191</v>
      </c>
      <c r="F46" s="21"/>
      <c r="G46" s="25">
        <v>43</v>
      </c>
      <c r="H46" s="24">
        <v>40</v>
      </c>
      <c r="I46" s="21"/>
      <c r="J46" s="24">
        <v>1</v>
      </c>
      <c r="K46" s="24">
        <v>3</v>
      </c>
    </row>
    <row r="47" spans="1:11" ht="47.4" x14ac:dyDescent="0.25">
      <c r="A47" s="6">
        <v>11</v>
      </c>
      <c r="B47" s="26" t="s">
        <v>190</v>
      </c>
      <c r="C47" s="113" t="s">
        <v>189</v>
      </c>
      <c r="D47" s="6">
        <v>1</v>
      </c>
      <c r="E47" s="21">
        <v>25.45</v>
      </c>
      <c r="F47" s="21"/>
      <c r="G47" s="25">
        <v>25</v>
      </c>
      <c r="H47" s="21"/>
      <c r="I47" s="21"/>
      <c r="J47" s="21"/>
      <c r="K47" s="21"/>
    </row>
    <row r="48" spans="1:11" ht="34.200000000000003" x14ac:dyDescent="0.25">
      <c r="A48" s="6">
        <v>12</v>
      </c>
      <c r="B48" s="26" t="s">
        <v>78</v>
      </c>
      <c r="C48" s="113" t="s">
        <v>188</v>
      </c>
      <c r="D48" s="6">
        <v>1</v>
      </c>
      <c r="E48" s="21" t="s">
        <v>187</v>
      </c>
      <c r="F48" s="21">
        <v>0.37</v>
      </c>
      <c r="G48" s="25">
        <v>131</v>
      </c>
      <c r="H48" s="24">
        <v>122</v>
      </c>
      <c r="I48" s="21"/>
      <c r="J48" s="24">
        <v>8</v>
      </c>
      <c r="K48" s="24">
        <v>8</v>
      </c>
    </row>
    <row r="49" spans="1:11" ht="23.4" x14ac:dyDescent="0.25">
      <c r="A49" s="6">
        <v>13</v>
      </c>
      <c r="B49" s="26" t="s">
        <v>196</v>
      </c>
      <c r="C49" s="113" t="s">
        <v>79</v>
      </c>
      <c r="D49" s="10" t="s">
        <v>968</v>
      </c>
      <c r="E49" s="21">
        <v>9.99</v>
      </c>
      <c r="F49" s="21"/>
      <c r="G49" s="25">
        <v>529</v>
      </c>
      <c r="H49" s="21"/>
      <c r="I49" s="21"/>
      <c r="J49" s="21"/>
      <c r="K49" s="21"/>
    </row>
    <row r="50" spans="1:11" ht="34.200000000000003" x14ac:dyDescent="0.25">
      <c r="A50" s="6">
        <v>14</v>
      </c>
      <c r="B50" s="26" t="s">
        <v>624</v>
      </c>
      <c r="C50" s="113" t="s">
        <v>967</v>
      </c>
      <c r="D50" s="10" t="s">
        <v>966</v>
      </c>
      <c r="E50" s="21" t="s">
        <v>194</v>
      </c>
      <c r="F50" s="21"/>
      <c r="G50" s="25">
        <v>637</v>
      </c>
      <c r="H50" s="24">
        <v>553</v>
      </c>
      <c r="I50" s="21"/>
      <c r="J50" s="24">
        <v>0.52</v>
      </c>
      <c r="K50" s="24">
        <v>37.96</v>
      </c>
    </row>
    <row r="51" spans="1:11" ht="57" x14ac:dyDescent="0.25">
      <c r="A51" s="6">
        <v>15</v>
      </c>
      <c r="B51" s="26" t="s">
        <v>331</v>
      </c>
      <c r="C51" s="113" t="s">
        <v>965</v>
      </c>
      <c r="D51" s="6">
        <v>1</v>
      </c>
      <c r="E51" s="21">
        <v>705.18</v>
      </c>
      <c r="F51" s="21"/>
      <c r="G51" s="25">
        <v>705</v>
      </c>
      <c r="H51" s="21"/>
      <c r="I51" s="21"/>
      <c r="J51" s="21"/>
      <c r="K51" s="21"/>
    </row>
    <row r="52" spans="1:11" ht="34.200000000000003" x14ac:dyDescent="0.25">
      <c r="A52" s="6">
        <v>16</v>
      </c>
      <c r="B52" s="26" t="s">
        <v>556</v>
      </c>
      <c r="C52" s="113" t="s">
        <v>555</v>
      </c>
      <c r="D52" s="6">
        <v>1</v>
      </c>
      <c r="E52" s="21" t="s">
        <v>554</v>
      </c>
      <c r="F52" s="21">
        <v>0.46</v>
      </c>
      <c r="G52" s="25">
        <v>195</v>
      </c>
      <c r="H52" s="24">
        <v>173</v>
      </c>
      <c r="I52" s="21"/>
      <c r="J52" s="24">
        <v>11.7</v>
      </c>
      <c r="K52" s="24">
        <v>11.7</v>
      </c>
    </row>
    <row r="53" spans="1:11" ht="34.200000000000003" x14ac:dyDescent="0.25">
      <c r="A53" s="6">
        <v>17</v>
      </c>
      <c r="B53" s="26" t="s">
        <v>837</v>
      </c>
      <c r="C53" s="113" t="s">
        <v>836</v>
      </c>
      <c r="D53" s="6">
        <v>1</v>
      </c>
      <c r="E53" s="21" t="s">
        <v>835</v>
      </c>
      <c r="F53" s="21" t="s">
        <v>834</v>
      </c>
      <c r="G53" s="25">
        <v>87</v>
      </c>
      <c r="H53" s="24">
        <v>28</v>
      </c>
      <c r="I53" s="21" t="s">
        <v>833</v>
      </c>
      <c r="J53" s="24">
        <v>2</v>
      </c>
      <c r="K53" s="24">
        <v>2</v>
      </c>
    </row>
    <row r="54" spans="1:11" ht="34.200000000000003" x14ac:dyDescent="0.25">
      <c r="A54" s="6">
        <v>18</v>
      </c>
      <c r="B54" s="26" t="s">
        <v>186</v>
      </c>
      <c r="C54" s="113" t="s">
        <v>185</v>
      </c>
      <c r="D54" s="10" t="s">
        <v>964</v>
      </c>
      <c r="E54" s="21" t="s">
        <v>183</v>
      </c>
      <c r="F54" s="21" t="s">
        <v>182</v>
      </c>
      <c r="G54" s="25">
        <v>8127</v>
      </c>
      <c r="H54" s="24">
        <v>1762</v>
      </c>
      <c r="I54" s="21" t="s">
        <v>963</v>
      </c>
      <c r="J54" s="24">
        <v>12.4</v>
      </c>
      <c r="K54" s="24">
        <v>124.62</v>
      </c>
    </row>
    <row r="55" spans="1:11" ht="22.8" x14ac:dyDescent="0.25">
      <c r="A55" s="6">
        <v>19</v>
      </c>
      <c r="B55" s="26" t="s">
        <v>360</v>
      </c>
      <c r="C55" s="113" t="s">
        <v>312</v>
      </c>
      <c r="D55" s="6">
        <v>10</v>
      </c>
      <c r="E55" s="21" t="s">
        <v>358</v>
      </c>
      <c r="F55" s="21"/>
      <c r="G55" s="25">
        <v>76</v>
      </c>
      <c r="H55" s="24">
        <v>72</v>
      </c>
      <c r="I55" s="21"/>
      <c r="J55" s="24">
        <v>0.5</v>
      </c>
      <c r="K55" s="24">
        <v>5</v>
      </c>
    </row>
    <row r="56" spans="1:11" ht="34.200000000000003" x14ac:dyDescent="0.25">
      <c r="A56" s="6">
        <v>20</v>
      </c>
      <c r="B56" s="26" t="s">
        <v>235</v>
      </c>
      <c r="C56" s="113" t="s">
        <v>371</v>
      </c>
      <c r="D56" s="10" t="s">
        <v>370</v>
      </c>
      <c r="E56" s="21" t="s">
        <v>232</v>
      </c>
      <c r="F56" s="21" t="s">
        <v>231</v>
      </c>
      <c r="G56" s="25">
        <v>24</v>
      </c>
      <c r="H56" s="24">
        <v>1</v>
      </c>
      <c r="I56" s="24">
        <v>1</v>
      </c>
      <c r="J56" s="24">
        <v>62.2</v>
      </c>
      <c r="K56" s="24">
        <v>0.08</v>
      </c>
    </row>
    <row r="57" spans="1:11" ht="45.6" x14ac:dyDescent="0.25">
      <c r="A57" s="6">
        <v>21</v>
      </c>
      <c r="B57" s="26" t="s">
        <v>962</v>
      </c>
      <c r="C57" s="113" t="s">
        <v>961</v>
      </c>
      <c r="D57" s="10" t="s">
        <v>178</v>
      </c>
      <c r="E57" s="21" t="s">
        <v>960</v>
      </c>
      <c r="F57" s="21" t="s">
        <v>959</v>
      </c>
      <c r="G57" s="25">
        <v>180</v>
      </c>
      <c r="H57" s="24">
        <v>33</v>
      </c>
      <c r="I57" s="21" t="s">
        <v>958</v>
      </c>
      <c r="J57" s="24">
        <v>47.4</v>
      </c>
      <c r="K57" s="24">
        <v>2.37</v>
      </c>
    </row>
    <row r="58" spans="1:11" ht="45.6" x14ac:dyDescent="0.25">
      <c r="A58" s="6">
        <v>22</v>
      </c>
      <c r="B58" s="26" t="s">
        <v>239</v>
      </c>
      <c r="C58" s="113" t="s">
        <v>957</v>
      </c>
      <c r="D58" s="10" t="s">
        <v>575</v>
      </c>
      <c r="E58" s="21" t="s">
        <v>238</v>
      </c>
      <c r="F58" s="21" t="s">
        <v>237</v>
      </c>
      <c r="G58" s="25">
        <v>1494</v>
      </c>
      <c r="H58" s="24">
        <v>191</v>
      </c>
      <c r="I58" s="21" t="s">
        <v>956</v>
      </c>
      <c r="J58" s="24">
        <v>18</v>
      </c>
      <c r="K58" s="24">
        <v>13.5</v>
      </c>
    </row>
    <row r="59" spans="1:11" ht="26.1" customHeight="1" x14ac:dyDescent="0.25">
      <c r="A59" s="147" t="s">
        <v>955</v>
      </c>
      <c r="B59" s="148"/>
      <c r="C59" s="148"/>
      <c r="D59" s="148"/>
      <c r="E59" s="148"/>
      <c r="F59" s="148"/>
      <c r="G59" s="148"/>
      <c r="H59" s="148"/>
      <c r="I59" s="148"/>
      <c r="J59" s="148"/>
      <c r="K59" s="148"/>
    </row>
    <row r="60" spans="1:11" ht="34.200000000000003" x14ac:dyDescent="0.25">
      <c r="A60" s="6">
        <v>23</v>
      </c>
      <c r="B60" s="26" t="s">
        <v>175</v>
      </c>
      <c r="C60" s="113" t="s">
        <v>664</v>
      </c>
      <c r="D60" s="10" t="s">
        <v>952</v>
      </c>
      <c r="E60" s="21" t="s">
        <v>172</v>
      </c>
      <c r="F60" s="21" t="s">
        <v>171</v>
      </c>
      <c r="G60" s="25">
        <v>37692</v>
      </c>
      <c r="H60" s="24">
        <v>4557</v>
      </c>
      <c r="I60" s="21" t="s">
        <v>951</v>
      </c>
      <c r="J60" s="24">
        <v>34.700000000000003</v>
      </c>
      <c r="K60" s="24">
        <v>329.65</v>
      </c>
    </row>
    <row r="61" spans="1:11" ht="19.2" customHeight="1" x14ac:dyDescent="0.25">
      <c r="A61" s="147" t="s">
        <v>333</v>
      </c>
      <c r="B61" s="148"/>
      <c r="C61" s="148"/>
      <c r="D61" s="148"/>
      <c r="E61" s="148"/>
      <c r="F61" s="148"/>
      <c r="G61" s="148"/>
      <c r="H61" s="148"/>
      <c r="I61" s="148"/>
      <c r="J61" s="148"/>
      <c r="K61" s="148"/>
    </row>
    <row r="62" spans="1:11" ht="68.400000000000006" x14ac:dyDescent="0.25">
      <c r="A62" s="6">
        <v>24</v>
      </c>
      <c r="B62" s="26" t="s">
        <v>548</v>
      </c>
      <c r="C62" s="113" t="s">
        <v>368</v>
      </c>
      <c r="D62" s="6">
        <v>5</v>
      </c>
      <c r="E62" s="21" t="s">
        <v>366</v>
      </c>
      <c r="F62" s="21" t="s">
        <v>365</v>
      </c>
      <c r="G62" s="25">
        <v>153</v>
      </c>
      <c r="H62" s="24">
        <v>80</v>
      </c>
      <c r="I62" s="21" t="s">
        <v>547</v>
      </c>
      <c r="J62" s="24">
        <v>1.1299999999999999</v>
      </c>
      <c r="K62" s="24">
        <v>5.65</v>
      </c>
    </row>
    <row r="63" spans="1:11" ht="23.4" x14ac:dyDescent="0.25">
      <c r="A63" s="6">
        <v>25</v>
      </c>
      <c r="B63" s="26" t="s">
        <v>485</v>
      </c>
      <c r="C63" s="113" t="s">
        <v>546</v>
      </c>
      <c r="D63" s="6">
        <v>15</v>
      </c>
      <c r="E63" s="21" t="s">
        <v>191</v>
      </c>
      <c r="F63" s="21"/>
      <c r="G63" s="25">
        <v>217</v>
      </c>
      <c r="H63" s="24">
        <v>200</v>
      </c>
      <c r="I63" s="21"/>
      <c r="J63" s="24">
        <v>1</v>
      </c>
      <c r="K63" s="24">
        <v>15</v>
      </c>
    </row>
    <row r="64" spans="1:11" ht="34.200000000000003" x14ac:dyDescent="0.25">
      <c r="A64" s="6">
        <v>26</v>
      </c>
      <c r="B64" s="26" t="s">
        <v>308</v>
      </c>
      <c r="C64" s="113" t="s">
        <v>185</v>
      </c>
      <c r="D64" s="10" t="s">
        <v>954</v>
      </c>
      <c r="E64" s="21" t="s">
        <v>183</v>
      </c>
      <c r="F64" s="21" t="s">
        <v>182</v>
      </c>
      <c r="G64" s="25">
        <v>2022</v>
      </c>
      <c r="H64" s="24">
        <v>438</v>
      </c>
      <c r="I64" s="21" t="s">
        <v>953</v>
      </c>
      <c r="J64" s="24">
        <v>12.4</v>
      </c>
      <c r="K64" s="24">
        <v>31</v>
      </c>
    </row>
    <row r="65" spans="1:11" ht="22.8" x14ac:dyDescent="0.25">
      <c r="A65" s="6">
        <v>27</v>
      </c>
      <c r="B65" s="26" t="s">
        <v>360</v>
      </c>
      <c r="C65" s="113" t="s">
        <v>359</v>
      </c>
      <c r="D65" s="6">
        <v>20</v>
      </c>
      <c r="E65" s="21" t="s">
        <v>358</v>
      </c>
      <c r="F65" s="21"/>
      <c r="G65" s="25">
        <v>152</v>
      </c>
      <c r="H65" s="24">
        <v>144</v>
      </c>
      <c r="I65" s="21"/>
      <c r="J65" s="24">
        <v>0.5</v>
      </c>
      <c r="K65" s="24">
        <v>10</v>
      </c>
    </row>
    <row r="66" spans="1:11" ht="34.200000000000003" x14ac:dyDescent="0.25">
      <c r="A66" s="6">
        <v>28</v>
      </c>
      <c r="B66" s="26" t="s">
        <v>175</v>
      </c>
      <c r="C66" s="113" t="s">
        <v>664</v>
      </c>
      <c r="D66" s="10" t="s">
        <v>952</v>
      </c>
      <c r="E66" s="21" t="s">
        <v>172</v>
      </c>
      <c r="F66" s="21" t="s">
        <v>171</v>
      </c>
      <c r="G66" s="25">
        <v>37692</v>
      </c>
      <c r="H66" s="24">
        <v>4557</v>
      </c>
      <c r="I66" s="21" t="s">
        <v>951</v>
      </c>
      <c r="J66" s="24">
        <v>34.700000000000003</v>
      </c>
      <c r="K66" s="24">
        <v>329.65</v>
      </c>
    </row>
    <row r="67" spans="1:11" ht="20.399999999999999" x14ac:dyDescent="0.25">
      <c r="A67" s="147" t="s">
        <v>43</v>
      </c>
      <c r="B67" s="148"/>
      <c r="C67" s="148"/>
      <c r="D67" s="148"/>
      <c r="E67" s="148"/>
      <c r="F67" s="148"/>
      <c r="G67" s="23">
        <v>96081</v>
      </c>
      <c r="H67" s="21">
        <v>14166</v>
      </c>
      <c r="I67" s="21" t="s">
        <v>935</v>
      </c>
      <c r="J67" s="21"/>
      <c r="K67" s="21">
        <v>1014.74</v>
      </c>
    </row>
    <row r="68" spans="1:11" x14ac:dyDescent="0.25">
      <c r="A68" s="147" t="s">
        <v>9</v>
      </c>
      <c r="B68" s="148"/>
      <c r="C68" s="148"/>
      <c r="D68" s="148"/>
      <c r="E68" s="148"/>
      <c r="F68" s="148"/>
      <c r="G68" s="23">
        <v>13963</v>
      </c>
      <c r="H68" s="21"/>
      <c r="I68" s="21"/>
      <c r="J68" s="21"/>
      <c r="K68" s="21"/>
    </row>
    <row r="69" spans="1:11" x14ac:dyDescent="0.25">
      <c r="A69" s="147" t="s">
        <v>10</v>
      </c>
      <c r="B69" s="148"/>
      <c r="C69" s="148"/>
      <c r="D69" s="148"/>
      <c r="E69" s="148"/>
      <c r="F69" s="148"/>
      <c r="G69" s="23">
        <v>9674</v>
      </c>
      <c r="H69" s="21"/>
      <c r="I69" s="21"/>
      <c r="J69" s="21"/>
      <c r="K69" s="21"/>
    </row>
    <row r="70" spans="1:11" x14ac:dyDescent="0.25">
      <c r="A70" s="149" t="s">
        <v>68</v>
      </c>
      <c r="B70" s="148"/>
      <c r="C70" s="148"/>
      <c r="D70" s="148"/>
      <c r="E70" s="148"/>
      <c r="F70" s="148"/>
      <c r="G70" s="23"/>
      <c r="H70" s="21"/>
      <c r="I70" s="21"/>
      <c r="J70" s="21"/>
      <c r="K70" s="21"/>
    </row>
    <row r="71" spans="1:11" x14ac:dyDescent="0.25">
      <c r="A71" s="147" t="s">
        <v>30</v>
      </c>
      <c r="B71" s="148"/>
      <c r="C71" s="148"/>
      <c r="D71" s="148"/>
      <c r="E71" s="148"/>
      <c r="F71" s="148"/>
      <c r="G71" s="23">
        <v>114065</v>
      </c>
      <c r="H71" s="21"/>
      <c r="I71" s="21"/>
      <c r="J71" s="21"/>
      <c r="K71" s="21">
        <v>1014.74</v>
      </c>
    </row>
    <row r="72" spans="1:11" x14ac:dyDescent="0.25">
      <c r="A72" s="147" t="s">
        <v>29</v>
      </c>
      <c r="B72" s="148"/>
      <c r="C72" s="148"/>
      <c r="D72" s="148"/>
      <c r="E72" s="148"/>
      <c r="F72" s="148"/>
      <c r="G72" s="23">
        <v>5653</v>
      </c>
      <c r="H72" s="21"/>
      <c r="I72" s="21"/>
      <c r="J72" s="21"/>
      <c r="K72" s="21"/>
    </row>
    <row r="73" spans="1:11" x14ac:dyDescent="0.25">
      <c r="A73" s="147" t="s">
        <v>12</v>
      </c>
      <c r="B73" s="148"/>
      <c r="C73" s="148"/>
      <c r="D73" s="148"/>
      <c r="E73" s="148"/>
      <c r="F73" s="148"/>
      <c r="G73" s="23">
        <v>119718</v>
      </c>
      <c r="H73" s="21"/>
      <c r="I73" s="21"/>
      <c r="J73" s="21"/>
      <c r="K73" s="21">
        <v>1014.74</v>
      </c>
    </row>
    <row r="74" spans="1:11" x14ac:dyDescent="0.25">
      <c r="A74" s="147" t="s">
        <v>13</v>
      </c>
      <c r="B74" s="148"/>
      <c r="C74" s="148"/>
      <c r="D74" s="148"/>
      <c r="E74" s="148"/>
      <c r="F74" s="148"/>
      <c r="G74" s="23"/>
      <c r="H74" s="21"/>
      <c r="I74" s="21"/>
      <c r="J74" s="21"/>
      <c r="K74" s="21"/>
    </row>
    <row r="75" spans="1:11" x14ac:dyDescent="0.25">
      <c r="A75" s="147" t="s">
        <v>14</v>
      </c>
      <c r="B75" s="148"/>
      <c r="C75" s="148"/>
      <c r="D75" s="148"/>
      <c r="E75" s="148"/>
      <c r="F75" s="148"/>
      <c r="G75" s="23">
        <v>64464</v>
      </c>
      <c r="H75" s="21"/>
      <c r="I75" s="21"/>
      <c r="J75" s="21"/>
      <c r="K75" s="21"/>
    </row>
    <row r="76" spans="1:11" x14ac:dyDescent="0.25">
      <c r="A76" s="147" t="s">
        <v>15</v>
      </c>
      <c r="B76" s="148"/>
      <c r="C76" s="148"/>
      <c r="D76" s="148"/>
      <c r="E76" s="148"/>
      <c r="F76" s="148"/>
      <c r="G76" s="23">
        <v>11798</v>
      </c>
      <c r="H76" s="21"/>
      <c r="I76" s="21"/>
      <c r="J76" s="21"/>
      <c r="K76" s="21"/>
    </row>
    <row r="77" spans="1:11" x14ac:dyDescent="0.25">
      <c r="A77" s="147" t="s">
        <v>16</v>
      </c>
      <c r="B77" s="148"/>
      <c r="C77" s="148"/>
      <c r="D77" s="148"/>
      <c r="E77" s="148"/>
      <c r="F77" s="148"/>
      <c r="G77" s="23">
        <v>15048</v>
      </c>
      <c r="H77" s="21"/>
      <c r="I77" s="21"/>
      <c r="J77" s="21"/>
      <c r="K77" s="21"/>
    </row>
    <row r="78" spans="1:11" x14ac:dyDescent="0.25">
      <c r="A78" s="147" t="s">
        <v>0</v>
      </c>
      <c r="B78" s="148"/>
      <c r="C78" s="148"/>
      <c r="D78" s="148"/>
      <c r="E78" s="148"/>
      <c r="F78" s="148"/>
      <c r="G78" s="23">
        <v>5653</v>
      </c>
      <c r="H78" s="21"/>
      <c r="I78" s="21"/>
      <c r="J78" s="21"/>
      <c r="K78" s="21"/>
    </row>
    <row r="79" spans="1:11" x14ac:dyDescent="0.25">
      <c r="A79" s="147" t="s">
        <v>17</v>
      </c>
      <c r="B79" s="148"/>
      <c r="C79" s="148"/>
      <c r="D79" s="148"/>
      <c r="E79" s="148"/>
      <c r="F79" s="148"/>
      <c r="G79" s="23">
        <v>13963</v>
      </c>
      <c r="H79" s="21"/>
      <c r="I79" s="21"/>
      <c r="J79" s="21"/>
      <c r="K79" s="21"/>
    </row>
    <row r="80" spans="1:11" x14ac:dyDescent="0.25">
      <c r="A80" s="147" t="s">
        <v>18</v>
      </c>
      <c r="B80" s="148"/>
      <c r="C80" s="148"/>
      <c r="D80" s="148"/>
      <c r="E80" s="148"/>
      <c r="F80" s="148"/>
      <c r="G80" s="23">
        <v>9674</v>
      </c>
      <c r="H80" s="21"/>
      <c r="I80" s="21"/>
      <c r="J80" s="21"/>
      <c r="K80" s="21"/>
    </row>
    <row r="81" spans="1:11" x14ac:dyDescent="0.25">
      <c r="A81" s="149" t="s">
        <v>67</v>
      </c>
      <c r="B81" s="148"/>
      <c r="C81" s="148"/>
      <c r="D81" s="148"/>
      <c r="E81" s="148"/>
      <c r="F81" s="148"/>
      <c r="G81" s="22">
        <v>119718</v>
      </c>
      <c r="H81" s="21"/>
      <c r="I81" s="21"/>
      <c r="J81" s="21"/>
      <c r="K81" s="20">
        <v>1014.74</v>
      </c>
    </row>
    <row r="82" spans="1:11" ht="19.2" customHeight="1" x14ac:dyDescent="0.25">
      <c r="A82" s="154" t="s">
        <v>166</v>
      </c>
      <c r="B82" s="148"/>
      <c r="C82" s="148"/>
      <c r="D82" s="148"/>
      <c r="E82" s="148"/>
      <c r="F82" s="148"/>
      <c r="G82" s="148"/>
      <c r="H82" s="148"/>
      <c r="I82" s="148"/>
      <c r="J82" s="148"/>
      <c r="K82" s="148"/>
    </row>
    <row r="83" spans="1:11" ht="19.2" customHeight="1" x14ac:dyDescent="0.25">
      <c r="A83" s="147" t="s">
        <v>165</v>
      </c>
      <c r="B83" s="148"/>
      <c r="C83" s="148"/>
      <c r="D83" s="148"/>
      <c r="E83" s="148"/>
      <c r="F83" s="148"/>
      <c r="G83" s="148"/>
      <c r="H83" s="148"/>
      <c r="I83" s="148"/>
      <c r="J83" s="148"/>
      <c r="K83" s="148"/>
    </row>
    <row r="84" spans="1:11" ht="35.4" x14ac:dyDescent="0.25">
      <c r="A84" s="6">
        <v>29</v>
      </c>
      <c r="B84" s="26" t="s">
        <v>162</v>
      </c>
      <c r="C84" s="113" t="s">
        <v>950</v>
      </c>
      <c r="D84" s="6">
        <v>1</v>
      </c>
      <c r="E84" s="21">
        <v>66.400000000000006</v>
      </c>
      <c r="F84" s="21"/>
      <c r="G84" s="25">
        <v>66</v>
      </c>
      <c r="H84" s="21"/>
      <c r="I84" s="21"/>
      <c r="J84" s="21"/>
      <c r="K84" s="21"/>
    </row>
    <row r="85" spans="1:11" ht="34.200000000000003" x14ac:dyDescent="0.25">
      <c r="A85" s="6">
        <v>30</v>
      </c>
      <c r="B85" s="26" t="s">
        <v>331</v>
      </c>
      <c r="C85" s="113" t="s">
        <v>949</v>
      </c>
      <c r="D85" s="6">
        <v>42</v>
      </c>
      <c r="E85" s="21">
        <v>36</v>
      </c>
      <c r="F85" s="21"/>
      <c r="G85" s="25">
        <v>1512</v>
      </c>
      <c r="H85" s="21"/>
      <c r="I85" s="21"/>
      <c r="J85" s="21"/>
      <c r="K85" s="21"/>
    </row>
    <row r="86" spans="1:11" ht="35.4" x14ac:dyDescent="0.25">
      <c r="A86" s="6">
        <v>31</v>
      </c>
      <c r="B86" s="26" t="s">
        <v>162</v>
      </c>
      <c r="C86" s="113" t="s">
        <v>161</v>
      </c>
      <c r="D86" s="6">
        <v>3</v>
      </c>
      <c r="E86" s="21">
        <v>34.69</v>
      </c>
      <c r="F86" s="21"/>
      <c r="G86" s="25">
        <v>104</v>
      </c>
      <c r="H86" s="21"/>
      <c r="I86" s="21"/>
      <c r="J86" s="21"/>
      <c r="K86" s="21"/>
    </row>
    <row r="87" spans="1:11" ht="34.200000000000003" x14ac:dyDescent="0.25">
      <c r="A87" s="6">
        <v>32</v>
      </c>
      <c r="B87" s="26" t="s">
        <v>811</v>
      </c>
      <c r="C87" s="113" t="s">
        <v>810</v>
      </c>
      <c r="D87" s="6">
        <v>1</v>
      </c>
      <c r="E87" s="21">
        <v>65</v>
      </c>
      <c r="F87" s="21"/>
      <c r="G87" s="25">
        <v>65</v>
      </c>
      <c r="H87" s="21"/>
      <c r="I87" s="21"/>
      <c r="J87" s="21"/>
      <c r="K87" s="21"/>
    </row>
    <row r="88" spans="1:11" ht="34.200000000000003" x14ac:dyDescent="0.25">
      <c r="A88" s="6">
        <v>33</v>
      </c>
      <c r="B88" s="26" t="s">
        <v>160</v>
      </c>
      <c r="C88" s="113" t="s">
        <v>948</v>
      </c>
      <c r="D88" s="10" t="s">
        <v>648</v>
      </c>
      <c r="E88" s="21">
        <v>2074.06</v>
      </c>
      <c r="F88" s="21"/>
      <c r="G88" s="25">
        <v>1970</v>
      </c>
      <c r="H88" s="21"/>
      <c r="I88" s="21"/>
      <c r="J88" s="21"/>
      <c r="K88" s="21"/>
    </row>
    <row r="89" spans="1:11" ht="34.200000000000003" x14ac:dyDescent="0.25">
      <c r="A89" s="6">
        <v>34</v>
      </c>
      <c r="B89" s="26" t="s">
        <v>160</v>
      </c>
      <c r="C89" s="113" t="s">
        <v>947</v>
      </c>
      <c r="D89" s="10" t="s">
        <v>336</v>
      </c>
      <c r="E89" s="21">
        <v>6367.91</v>
      </c>
      <c r="F89" s="21"/>
      <c r="G89" s="25">
        <v>64</v>
      </c>
      <c r="H89" s="21"/>
      <c r="I89" s="21"/>
      <c r="J89" s="21"/>
      <c r="K89" s="21"/>
    </row>
    <row r="90" spans="1:11" ht="35.4" x14ac:dyDescent="0.25">
      <c r="A90" s="6">
        <v>35</v>
      </c>
      <c r="B90" s="26" t="s">
        <v>162</v>
      </c>
      <c r="C90" s="113" t="s">
        <v>339</v>
      </c>
      <c r="D90" s="6">
        <v>25</v>
      </c>
      <c r="E90" s="21">
        <v>15.84</v>
      </c>
      <c r="F90" s="21"/>
      <c r="G90" s="25">
        <v>396</v>
      </c>
      <c r="H90" s="21"/>
      <c r="I90" s="21"/>
      <c r="J90" s="21"/>
      <c r="K90" s="21"/>
    </row>
    <row r="91" spans="1:11" ht="35.4" x14ac:dyDescent="0.25">
      <c r="A91" s="6">
        <v>36</v>
      </c>
      <c r="B91" s="26" t="s">
        <v>221</v>
      </c>
      <c r="C91" s="113" t="s">
        <v>946</v>
      </c>
      <c r="D91" s="10" t="s">
        <v>336</v>
      </c>
      <c r="E91" s="21">
        <v>10162.06</v>
      </c>
      <c r="F91" s="21"/>
      <c r="G91" s="25">
        <v>102</v>
      </c>
      <c r="H91" s="21"/>
      <c r="I91" s="21"/>
      <c r="J91" s="21"/>
      <c r="K91" s="21"/>
    </row>
    <row r="92" spans="1:11" ht="35.4" x14ac:dyDescent="0.25">
      <c r="A92" s="6">
        <v>37</v>
      </c>
      <c r="B92" s="26" t="s">
        <v>221</v>
      </c>
      <c r="C92" s="113" t="s">
        <v>220</v>
      </c>
      <c r="D92" s="10" t="s">
        <v>336</v>
      </c>
      <c r="E92" s="21">
        <v>12477.52</v>
      </c>
      <c r="F92" s="21"/>
      <c r="G92" s="25">
        <v>125</v>
      </c>
      <c r="H92" s="21"/>
      <c r="I92" s="21"/>
      <c r="J92" s="21"/>
      <c r="K92" s="21"/>
    </row>
    <row r="93" spans="1:11" ht="68.400000000000006" x14ac:dyDescent="0.25">
      <c r="A93" s="6">
        <v>38</v>
      </c>
      <c r="B93" s="26" t="s">
        <v>945</v>
      </c>
      <c r="C93" s="113" t="s">
        <v>944</v>
      </c>
      <c r="D93" s="6">
        <v>5</v>
      </c>
      <c r="E93" s="21">
        <v>3.15</v>
      </c>
      <c r="F93" s="21"/>
      <c r="G93" s="25">
        <v>16</v>
      </c>
      <c r="H93" s="21"/>
      <c r="I93" s="21"/>
      <c r="J93" s="21"/>
      <c r="K93" s="21"/>
    </row>
    <row r="94" spans="1:11" ht="23.4" x14ac:dyDescent="0.25">
      <c r="A94" s="6">
        <v>39</v>
      </c>
      <c r="B94" s="26" t="s">
        <v>943</v>
      </c>
      <c r="C94" s="113" t="s">
        <v>942</v>
      </c>
      <c r="D94" s="10" t="s">
        <v>941</v>
      </c>
      <c r="E94" s="21">
        <v>18.84</v>
      </c>
      <c r="F94" s="21"/>
      <c r="G94" s="25">
        <v>2826</v>
      </c>
      <c r="H94" s="21"/>
      <c r="I94" s="21"/>
      <c r="J94" s="21"/>
      <c r="K94" s="21"/>
    </row>
    <row r="95" spans="1:11" ht="35.4" x14ac:dyDescent="0.25">
      <c r="A95" s="6">
        <v>40</v>
      </c>
      <c r="B95" s="26" t="s">
        <v>937</v>
      </c>
      <c r="C95" s="113" t="s">
        <v>936</v>
      </c>
      <c r="D95" s="6">
        <v>950</v>
      </c>
      <c r="E95" s="21">
        <v>12.74</v>
      </c>
      <c r="F95" s="21"/>
      <c r="G95" s="25">
        <v>12103</v>
      </c>
      <c r="H95" s="21"/>
      <c r="I95" s="21"/>
      <c r="J95" s="21"/>
      <c r="K95" s="21"/>
    </row>
    <row r="96" spans="1:11" ht="19.2" customHeight="1" x14ac:dyDescent="0.25">
      <c r="A96" s="147" t="s">
        <v>333</v>
      </c>
      <c r="B96" s="148"/>
      <c r="C96" s="148"/>
      <c r="D96" s="148"/>
      <c r="E96" s="148"/>
      <c r="F96" s="148"/>
      <c r="G96" s="148"/>
      <c r="H96" s="148"/>
      <c r="I96" s="148"/>
      <c r="J96" s="148"/>
      <c r="K96" s="148"/>
    </row>
    <row r="97" spans="1:11" ht="45.6" x14ac:dyDescent="0.25">
      <c r="A97" s="6">
        <v>41</v>
      </c>
      <c r="B97" s="26" t="s">
        <v>331</v>
      </c>
      <c r="C97" s="113" t="s">
        <v>800</v>
      </c>
      <c r="D97" s="6">
        <v>5</v>
      </c>
      <c r="E97" s="21">
        <v>29.31</v>
      </c>
      <c r="F97" s="21"/>
      <c r="G97" s="25">
        <v>147</v>
      </c>
      <c r="H97" s="21"/>
      <c r="I97" s="21"/>
      <c r="J97" s="21"/>
      <c r="K97" s="21"/>
    </row>
    <row r="98" spans="1:11" ht="35.4" x14ac:dyDescent="0.25">
      <c r="A98" s="6">
        <v>42</v>
      </c>
      <c r="B98" s="26" t="s">
        <v>162</v>
      </c>
      <c r="C98" s="113" t="s">
        <v>633</v>
      </c>
      <c r="D98" s="6">
        <v>15</v>
      </c>
      <c r="E98" s="21">
        <v>73.569999999999993</v>
      </c>
      <c r="F98" s="21"/>
      <c r="G98" s="25">
        <v>1104</v>
      </c>
      <c r="H98" s="21"/>
      <c r="I98" s="21"/>
      <c r="J98" s="21"/>
      <c r="K98" s="21"/>
    </row>
    <row r="99" spans="1:11" ht="35.4" x14ac:dyDescent="0.25">
      <c r="A99" s="6">
        <v>43</v>
      </c>
      <c r="B99" s="26" t="s">
        <v>338</v>
      </c>
      <c r="C99" s="113" t="s">
        <v>940</v>
      </c>
      <c r="D99" s="10" t="s">
        <v>939</v>
      </c>
      <c r="E99" s="21">
        <v>11221.62</v>
      </c>
      <c r="F99" s="21"/>
      <c r="G99" s="25">
        <v>2805</v>
      </c>
      <c r="H99" s="21"/>
      <c r="I99" s="21"/>
      <c r="J99" s="21"/>
      <c r="K99" s="21"/>
    </row>
    <row r="100" spans="1:11" ht="35.4" x14ac:dyDescent="0.25">
      <c r="A100" s="6">
        <v>44</v>
      </c>
      <c r="B100" s="26" t="s">
        <v>326</v>
      </c>
      <c r="C100" s="113" t="s">
        <v>938</v>
      </c>
      <c r="D100" s="6">
        <v>20</v>
      </c>
      <c r="E100" s="21">
        <v>23.89</v>
      </c>
      <c r="F100" s="21"/>
      <c r="G100" s="25">
        <v>478</v>
      </c>
      <c r="H100" s="21"/>
      <c r="I100" s="21"/>
      <c r="J100" s="21"/>
      <c r="K100" s="21"/>
    </row>
    <row r="101" spans="1:11" ht="35.4" x14ac:dyDescent="0.25">
      <c r="A101" s="6">
        <v>45</v>
      </c>
      <c r="B101" s="26" t="s">
        <v>937</v>
      </c>
      <c r="C101" s="113" t="s">
        <v>936</v>
      </c>
      <c r="D101" s="6">
        <v>950</v>
      </c>
      <c r="E101" s="21">
        <v>12.74</v>
      </c>
      <c r="F101" s="21"/>
      <c r="G101" s="25">
        <v>12103</v>
      </c>
      <c r="H101" s="21"/>
      <c r="I101" s="21"/>
      <c r="J101" s="21"/>
      <c r="K101" s="21"/>
    </row>
    <row r="102" spans="1:11" x14ac:dyDescent="0.25">
      <c r="A102" s="147" t="s">
        <v>43</v>
      </c>
      <c r="B102" s="148"/>
      <c r="C102" s="148"/>
      <c r="D102" s="148"/>
      <c r="E102" s="148"/>
      <c r="F102" s="148"/>
      <c r="G102" s="23">
        <v>35986</v>
      </c>
      <c r="H102" s="21"/>
      <c r="I102" s="21"/>
      <c r="J102" s="21"/>
      <c r="K102" s="21"/>
    </row>
    <row r="103" spans="1:11" x14ac:dyDescent="0.25">
      <c r="A103" s="149" t="s">
        <v>150</v>
      </c>
      <c r="B103" s="148"/>
      <c r="C103" s="148"/>
      <c r="D103" s="148"/>
      <c r="E103" s="148"/>
      <c r="F103" s="148"/>
      <c r="G103" s="23"/>
      <c r="H103" s="21"/>
      <c r="I103" s="21"/>
      <c r="J103" s="21"/>
      <c r="K103" s="21"/>
    </row>
    <row r="104" spans="1:11" x14ac:dyDescent="0.25">
      <c r="A104" s="147" t="s">
        <v>74</v>
      </c>
      <c r="B104" s="148"/>
      <c r="C104" s="148"/>
      <c r="D104" s="148"/>
      <c r="E104" s="148"/>
      <c r="F104" s="148"/>
      <c r="G104" s="23">
        <v>35986</v>
      </c>
      <c r="H104" s="21"/>
      <c r="I104" s="21"/>
      <c r="J104" s="21"/>
      <c r="K104" s="21"/>
    </row>
    <row r="105" spans="1:11" x14ac:dyDescent="0.25">
      <c r="A105" s="147" t="s">
        <v>12</v>
      </c>
      <c r="B105" s="148"/>
      <c r="C105" s="148"/>
      <c r="D105" s="148"/>
      <c r="E105" s="148"/>
      <c r="F105" s="148"/>
      <c r="G105" s="23">
        <v>35986</v>
      </c>
      <c r="H105" s="21"/>
      <c r="I105" s="21"/>
      <c r="J105" s="21"/>
      <c r="K105" s="21"/>
    </row>
    <row r="106" spans="1:11" x14ac:dyDescent="0.25">
      <c r="A106" s="147" t="s">
        <v>13</v>
      </c>
      <c r="B106" s="148"/>
      <c r="C106" s="148"/>
      <c r="D106" s="148"/>
      <c r="E106" s="148"/>
      <c r="F106" s="148"/>
      <c r="G106" s="23"/>
      <c r="H106" s="21"/>
      <c r="I106" s="21"/>
      <c r="J106" s="21"/>
      <c r="K106" s="21"/>
    </row>
    <row r="107" spans="1:11" x14ac:dyDescent="0.25">
      <c r="A107" s="147" t="s">
        <v>14</v>
      </c>
      <c r="B107" s="148"/>
      <c r="C107" s="148"/>
      <c r="D107" s="148"/>
      <c r="E107" s="148"/>
      <c r="F107" s="148"/>
      <c r="G107" s="23">
        <v>35986</v>
      </c>
      <c r="H107" s="21"/>
      <c r="I107" s="21"/>
      <c r="J107" s="21"/>
      <c r="K107" s="21"/>
    </row>
    <row r="108" spans="1:11" x14ac:dyDescent="0.25">
      <c r="A108" s="149" t="s">
        <v>149</v>
      </c>
      <c r="B108" s="148"/>
      <c r="C108" s="148"/>
      <c r="D108" s="148"/>
      <c r="E108" s="148"/>
      <c r="F108" s="148"/>
      <c r="G108" s="22">
        <v>35986</v>
      </c>
      <c r="H108" s="21"/>
      <c r="I108" s="21"/>
      <c r="J108" s="21"/>
      <c r="K108" s="21"/>
    </row>
    <row r="109" spans="1:11" x14ac:dyDescent="0.25">
      <c r="A109" s="152" t="s">
        <v>42</v>
      </c>
      <c r="B109" s="153"/>
      <c r="C109" s="153"/>
      <c r="D109" s="153"/>
      <c r="E109" s="153"/>
      <c r="F109" s="153"/>
      <c r="G109" s="153"/>
      <c r="H109" s="153"/>
      <c r="I109" s="153"/>
      <c r="J109" s="153"/>
      <c r="K109" s="153"/>
    </row>
    <row r="110" spans="1:11" ht="20.399999999999999" x14ac:dyDescent="0.25">
      <c r="A110" s="147" t="s">
        <v>8</v>
      </c>
      <c r="B110" s="148"/>
      <c r="C110" s="148"/>
      <c r="D110" s="148"/>
      <c r="E110" s="148"/>
      <c r="F110" s="148"/>
      <c r="G110" s="23">
        <v>132067</v>
      </c>
      <c r="H110" s="21">
        <v>14166</v>
      </c>
      <c r="I110" s="21" t="s">
        <v>935</v>
      </c>
      <c r="J110" s="21"/>
      <c r="K110" s="21">
        <v>1014.74</v>
      </c>
    </row>
    <row r="111" spans="1:11" x14ac:dyDescent="0.25">
      <c r="A111" s="147" t="s">
        <v>9</v>
      </c>
      <c r="B111" s="148"/>
      <c r="C111" s="148"/>
      <c r="D111" s="148"/>
      <c r="E111" s="148"/>
      <c r="F111" s="148"/>
      <c r="G111" s="23">
        <v>13963</v>
      </c>
      <c r="H111" s="21"/>
      <c r="I111" s="21"/>
      <c r="J111" s="21"/>
      <c r="K111" s="21"/>
    </row>
    <row r="112" spans="1:11" x14ac:dyDescent="0.25">
      <c r="A112" s="147" t="s">
        <v>31</v>
      </c>
      <c r="B112" s="148"/>
      <c r="C112" s="148"/>
      <c r="D112" s="148"/>
      <c r="E112" s="148"/>
      <c r="F112" s="148"/>
      <c r="G112" s="23"/>
      <c r="H112" s="21"/>
      <c r="I112" s="21"/>
      <c r="J112" s="21"/>
      <c r="K112" s="21"/>
    </row>
    <row r="113" spans="1:11" x14ac:dyDescent="0.25">
      <c r="A113" s="147" t="s">
        <v>934</v>
      </c>
      <c r="B113" s="148"/>
      <c r="C113" s="148"/>
      <c r="D113" s="148"/>
      <c r="E113" s="148"/>
      <c r="F113" s="148"/>
      <c r="G113" s="23">
        <v>1722</v>
      </c>
      <c r="H113" s="21"/>
      <c r="I113" s="21"/>
      <c r="J113" s="21"/>
      <c r="K113" s="21"/>
    </row>
    <row r="114" spans="1:11" x14ac:dyDescent="0.25">
      <c r="A114" s="147" t="s">
        <v>933</v>
      </c>
      <c r="B114" s="148"/>
      <c r="C114" s="148"/>
      <c r="D114" s="148"/>
      <c r="E114" s="148"/>
      <c r="F114" s="148"/>
      <c r="G114" s="23">
        <v>337</v>
      </c>
      <c r="H114" s="21"/>
      <c r="I114" s="21"/>
      <c r="J114" s="21"/>
      <c r="K114" s="21"/>
    </row>
    <row r="115" spans="1:11" x14ac:dyDescent="0.25">
      <c r="A115" s="147" t="s">
        <v>932</v>
      </c>
      <c r="B115" s="148"/>
      <c r="C115" s="148"/>
      <c r="D115" s="148"/>
      <c r="E115" s="148"/>
      <c r="F115" s="148"/>
      <c r="G115" s="23">
        <v>11870</v>
      </c>
      <c r="H115" s="21"/>
      <c r="I115" s="21"/>
      <c r="J115" s="21"/>
      <c r="K115" s="21"/>
    </row>
    <row r="116" spans="1:11" x14ac:dyDescent="0.25">
      <c r="A116" s="147" t="s">
        <v>931</v>
      </c>
      <c r="B116" s="148"/>
      <c r="C116" s="148"/>
      <c r="D116" s="148"/>
      <c r="E116" s="148"/>
      <c r="F116" s="148"/>
      <c r="G116" s="23">
        <v>34</v>
      </c>
      <c r="H116" s="21"/>
      <c r="I116" s="21"/>
      <c r="J116" s="21"/>
      <c r="K116" s="21"/>
    </row>
    <row r="117" spans="1:11" x14ac:dyDescent="0.25">
      <c r="A117" s="147" t="s">
        <v>10</v>
      </c>
      <c r="B117" s="148"/>
      <c r="C117" s="148"/>
      <c r="D117" s="148"/>
      <c r="E117" s="148"/>
      <c r="F117" s="148"/>
      <c r="G117" s="23">
        <v>9674</v>
      </c>
      <c r="H117" s="21"/>
      <c r="I117" s="21"/>
      <c r="J117" s="21"/>
      <c r="K117" s="21"/>
    </row>
    <row r="118" spans="1:11" x14ac:dyDescent="0.25">
      <c r="A118" s="147" t="s">
        <v>31</v>
      </c>
      <c r="B118" s="148"/>
      <c r="C118" s="148"/>
      <c r="D118" s="148"/>
      <c r="E118" s="148"/>
      <c r="F118" s="148"/>
      <c r="G118" s="23"/>
      <c r="H118" s="21"/>
      <c r="I118" s="21"/>
      <c r="J118" s="21"/>
      <c r="K118" s="21"/>
    </row>
    <row r="119" spans="1:11" x14ac:dyDescent="0.25">
      <c r="A119" s="147" t="s">
        <v>930</v>
      </c>
      <c r="B119" s="148"/>
      <c r="C119" s="148"/>
      <c r="D119" s="148"/>
      <c r="E119" s="148"/>
      <c r="F119" s="148"/>
      <c r="G119" s="23">
        <v>1292</v>
      </c>
      <c r="H119" s="21"/>
      <c r="I119" s="21"/>
      <c r="J119" s="21"/>
      <c r="K119" s="21"/>
    </row>
    <row r="120" spans="1:11" x14ac:dyDescent="0.25">
      <c r="A120" s="147" t="s">
        <v>929</v>
      </c>
      <c r="B120" s="148"/>
      <c r="C120" s="148"/>
      <c r="D120" s="148"/>
      <c r="E120" s="148"/>
      <c r="F120" s="148"/>
      <c r="G120" s="23">
        <v>8382</v>
      </c>
      <c r="H120" s="21"/>
      <c r="I120" s="21"/>
      <c r="J120" s="21"/>
      <c r="K120" s="21"/>
    </row>
    <row r="121" spans="1:11" x14ac:dyDescent="0.25">
      <c r="A121" s="149" t="s">
        <v>11</v>
      </c>
      <c r="B121" s="148"/>
      <c r="C121" s="148"/>
      <c r="D121" s="148"/>
      <c r="E121" s="148"/>
      <c r="F121" s="148"/>
      <c r="G121" s="23"/>
      <c r="H121" s="21"/>
      <c r="I121" s="21"/>
      <c r="J121" s="21"/>
      <c r="K121" s="21"/>
    </row>
    <row r="122" spans="1:11" x14ac:dyDescent="0.25">
      <c r="A122" s="147" t="s">
        <v>66</v>
      </c>
      <c r="B122" s="148"/>
      <c r="C122" s="148"/>
      <c r="D122" s="148"/>
      <c r="E122" s="148"/>
      <c r="F122" s="148"/>
      <c r="G122" s="23"/>
      <c r="H122" s="21"/>
      <c r="I122" s="21"/>
      <c r="J122" s="21"/>
      <c r="K122" s="21"/>
    </row>
    <row r="123" spans="1:11" x14ac:dyDescent="0.25">
      <c r="A123" s="147" t="s">
        <v>65</v>
      </c>
      <c r="B123" s="148"/>
      <c r="C123" s="148"/>
      <c r="D123" s="148"/>
      <c r="E123" s="148"/>
      <c r="F123" s="148"/>
      <c r="G123" s="23"/>
      <c r="H123" s="21"/>
      <c r="I123" s="21"/>
      <c r="J123" s="21"/>
      <c r="K123" s="21"/>
    </row>
    <row r="124" spans="1:11" x14ac:dyDescent="0.25">
      <c r="A124" s="147" t="s">
        <v>72</v>
      </c>
      <c r="B124" s="148"/>
      <c r="C124" s="148"/>
      <c r="D124" s="148"/>
      <c r="E124" s="148"/>
      <c r="F124" s="148"/>
      <c r="G124" s="23"/>
      <c r="H124" s="21"/>
      <c r="I124" s="21"/>
      <c r="J124" s="21"/>
      <c r="K124" s="21"/>
    </row>
    <row r="125" spans="1:11" x14ac:dyDescent="0.25">
      <c r="A125" s="147" t="s">
        <v>928</v>
      </c>
      <c r="B125" s="148"/>
      <c r="C125" s="148"/>
      <c r="D125" s="148"/>
      <c r="E125" s="148"/>
      <c r="F125" s="148"/>
      <c r="G125" s="23">
        <v>2532</v>
      </c>
      <c r="H125" s="21">
        <v>2153</v>
      </c>
      <c r="I125" s="21">
        <v>19</v>
      </c>
      <c r="J125" s="21"/>
      <c r="K125" s="21">
        <v>149.22</v>
      </c>
    </row>
    <row r="126" spans="1:11" x14ac:dyDescent="0.25">
      <c r="A126" s="147" t="s">
        <v>927</v>
      </c>
      <c r="B126" s="148"/>
      <c r="C126" s="148"/>
      <c r="D126" s="148"/>
      <c r="E126" s="148"/>
      <c r="F126" s="148"/>
      <c r="G126" s="23">
        <v>1722</v>
      </c>
      <c r="H126" s="21"/>
      <c r="I126" s="21"/>
      <c r="J126" s="21"/>
      <c r="K126" s="21"/>
    </row>
    <row r="127" spans="1:11" x14ac:dyDescent="0.25">
      <c r="A127" s="147" t="s">
        <v>926</v>
      </c>
      <c r="B127" s="148"/>
      <c r="C127" s="148"/>
      <c r="D127" s="148"/>
      <c r="E127" s="148"/>
      <c r="F127" s="148"/>
      <c r="G127" s="23">
        <v>1292</v>
      </c>
      <c r="H127" s="21"/>
      <c r="I127" s="21"/>
      <c r="J127" s="21"/>
      <c r="K127" s="21"/>
    </row>
    <row r="128" spans="1:11" x14ac:dyDescent="0.25">
      <c r="A128" s="147" t="s">
        <v>63</v>
      </c>
      <c r="B128" s="148"/>
      <c r="C128" s="148"/>
      <c r="D128" s="148"/>
      <c r="E128" s="148"/>
      <c r="F128" s="148"/>
      <c r="G128" s="23">
        <v>5546</v>
      </c>
      <c r="H128" s="21"/>
      <c r="I128" s="21"/>
      <c r="J128" s="21"/>
      <c r="K128" s="21">
        <v>149.22</v>
      </c>
    </row>
    <row r="129" spans="1:11" x14ac:dyDescent="0.25">
      <c r="A129" s="147" t="s">
        <v>71</v>
      </c>
      <c r="B129" s="148"/>
      <c r="C129" s="148"/>
      <c r="D129" s="148"/>
      <c r="E129" s="148"/>
      <c r="F129" s="148"/>
      <c r="G129" s="23"/>
      <c r="H129" s="21"/>
      <c r="I129" s="21"/>
      <c r="J129" s="21"/>
      <c r="K129" s="21"/>
    </row>
    <row r="130" spans="1:11" x14ac:dyDescent="0.25">
      <c r="A130" s="147" t="s">
        <v>925</v>
      </c>
      <c r="B130" s="148"/>
      <c r="C130" s="148"/>
      <c r="D130" s="148"/>
      <c r="E130" s="148"/>
      <c r="F130" s="148"/>
      <c r="G130" s="23">
        <v>425</v>
      </c>
      <c r="H130" s="21">
        <v>366</v>
      </c>
      <c r="I130" s="21"/>
      <c r="J130" s="21"/>
      <c r="K130" s="21">
        <v>27</v>
      </c>
    </row>
    <row r="131" spans="1:11" x14ac:dyDescent="0.25">
      <c r="A131" s="147" t="s">
        <v>924</v>
      </c>
      <c r="B131" s="148"/>
      <c r="C131" s="148"/>
      <c r="D131" s="148"/>
      <c r="E131" s="148"/>
      <c r="F131" s="148"/>
      <c r="G131" s="23">
        <v>337</v>
      </c>
      <c r="H131" s="21"/>
      <c r="I131" s="21"/>
      <c r="J131" s="21"/>
      <c r="K131" s="21"/>
    </row>
    <row r="132" spans="1:11" x14ac:dyDescent="0.25">
      <c r="A132" s="147" t="s">
        <v>923</v>
      </c>
      <c r="B132" s="148"/>
      <c r="C132" s="148"/>
      <c r="D132" s="148"/>
      <c r="E132" s="148"/>
      <c r="F132" s="148"/>
      <c r="G132" s="23">
        <v>238</v>
      </c>
      <c r="H132" s="21"/>
      <c r="I132" s="21"/>
      <c r="J132" s="21"/>
      <c r="K132" s="21"/>
    </row>
    <row r="133" spans="1:11" x14ac:dyDescent="0.25">
      <c r="A133" s="147" t="s">
        <v>63</v>
      </c>
      <c r="B133" s="148"/>
      <c r="C133" s="148"/>
      <c r="D133" s="148"/>
      <c r="E133" s="148"/>
      <c r="F133" s="148"/>
      <c r="G133" s="23">
        <v>1000</v>
      </c>
      <c r="H133" s="21"/>
      <c r="I133" s="21"/>
      <c r="J133" s="21"/>
      <c r="K133" s="21">
        <v>27</v>
      </c>
    </row>
    <row r="134" spans="1:11" x14ac:dyDescent="0.25">
      <c r="A134" s="147" t="s">
        <v>435</v>
      </c>
      <c r="B134" s="148"/>
      <c r="C134" s="148"/>
      <c r="D134" s="148"/>
      <c r="E134" s="148"/>
      <c r="F134" s="148"/>
      <c r="G134" s="23"/>
      <c r="H134" s="21"/>
      <c r="I134" s="21"/>
      <c r="J134" s="21"/>
      <c r="K134" s="21"/>
    </row>
    <row r="135" spans="1:11" ht="20.399999999999999" x14ac:dyDescent="0.25">
      <c r="A135" s="147" t="s">
        <v>922</v>
      </c>
      <c r="B135" s="148"/>
      <c r="C135" s="148"/>
      <c r="D135" s="148"/>
      <c r="E135" s="148"/>
      <c r="F135" s="148"/>
      <c r="G135" s="23">
        <v>87</v>
      </c>
      <c r="H135" s="21">
        <v>28</v>
      </c>
      <c r="I135" s="21" t="s">
        <v>833</v>
      </c>
      <c r="J135" s="21"/>
      <c r="K135" s="21">
        <v>2</v>
      </c>
    </row>
    <row r="136" spans="1:11" x14ac:dyDescent="0.25">
      <c r="A136" s="147" t="s">
        <v>863</v>
      </c>
      <c r="B136" s="148"/>
      <c r="C136" s="148"/>
      <c r="D136" s="148"/>
      <c r="E136" s="148"/>
      <c r="F136" s="148"/>
      <c r="G136" s="23">
        <v>34</v>
      </c>
      <c r="H136" s="21"/>
      <c r="I136" s="21"/>
      <c r="J136" s="21"/>
      <c r="K136" s="21"/>
    </row>
    <row r="137" spans="1:11" x14ac:dyDescent="0.25">
      <c r="A137" s="147" t="s">
        <v>862</v>
      </c>
      <c r="B137" s="148"/>
      <c r="C137" s="148"/>
      <c r="D137" s="148"/>
      <c r="E137" s="148"/>
      <c r="F137" s="148"/>
      <c r="G137" s="23">
        <v>22</v>
      </c>
      <c r="H137" s="21"/>
      <c r="I137" s="21"/>
      <c r="J137" s="21"/>
      <c r="K137" s="21"/>
    </row>
    <row r="138" spans="1:11" x14ac:dyDescent="0.25">
      <c r="A138" s="147" t="s">
        <v>63</v>
      </c>
      <c r="B138" s="148"/>
      <c r="C138" s="148"/>
      <c r="D138" s="148"/>
      <c r="E138" s="148"/>
      <c r="F138" s="148"/>
      <c r="G138" s="23">
        <v>143</v>
      </c>
      <c r="H138" s="21"/>
      <c r="I138" s="21"/>
      <c r="J138" s="21"/>
      <c r="K138" s="21">
        <v>2</v>
      </c>
    </row>
    <row r="139" spans="1:11" x14ac:dyDescent="0.25">
      <c r="A139" s="147" t="s">
        <v>64</v>
      </c>
      <c r="B139" s="148"/>
      <c r="C139" s="148"/>
      <c r="D139" s="148"/>
      <c r="E139" s="148"/>
      <c r="F139" s="148"/>
      <c r="G139" s="23"/>
      <c r="H139" s="21"/>
      <c r="I139" s="21"/>
      <c r="J139" s="21"/>
      <c r="K139" s="21"/>
    </row>
    <row r="140" spans="1:11" ht="20.399999999999999" x14ac:dyDescent="0.25">
      <c r="A140" s="147" t="s">
        <v>921</v>
      </c>
      <c r="B140" s="148"/>
      <c r="C140" s="148"/>
      <c r="D140" s="148"/>
      <c r="E140" s="148"/>
      <c r="F140" s="148"/>
      <c r="G140" s="23">
        <v>87384</v>
      </c>
      <c r="H140" s="21">
        <v>11619</v>
      </c>
      <c r="I140" s="21" t="s">
        <v>920</v>
      </c>
      <c r="J140" s="21"/>
      <c r="K140" s="21">
        <v>836.52</v>
      </c>
    </row>
    <row r="141" spans="1:11" x14ac:dyDescent="0.25">
      <c r="A141" s="147" t="s">
        <v>919</v>
      </c>
      <c r="B141" s="148"/>
      <c r="C141" s="148"/>
      <c r="D141" s="148"/>
      <c r="E141" s="148"/>
      <c r="F141" s="148"/>
      <c r="G141" s="23">
        <v>11870</v>
      </c>
      <c r="H141" s="21"/>
      <c r="I141" s="21"/>
      <c r="J141" s="21"/>
      <c r="K141" s="21"/>
    </row>
    <row r="142" spans="1:11" x14ac:dyDescent="0.25">
      <c r="A142" s="147" t="s">
        <v>918</v>
      </c>
      <c r="B142" s="148"/>
      <c r="C142" s="148"/>
      <c r="D142" s="148"/>
      <c r="E142" s="148"/>
      <c r="F142" s="148"/>
      <c r="G142" s="23">
        <v>8122</v>
      </c>
      <c r="H142" s="21"/>
      <c r="I142" s="21"/>
      <c r="J142" s="21"/>
      <c r="K142" s="21"/>
    </row>
    <row r="143" spans="1:11" x14ac:dyDescent="0.25">
      <c r="A143" s="147" t="s">
        <v>63</v>
      </c>
      <c r="B143" s="148"/>
      <c r="C143" s="148"/>
      <c r="D143" s="148"/>
      <c r="E143" s="148"/>
      <c r="F143" s="148"/>
      <c r="G143" s="23">
        <v>107376</v>
      </c>
      <c r="H143" s="21"/>
      <c r="I143" s="21"/>
      <c r="J143" s="21"/>
      <c r="K143" s="21">
        <v>836.52</v>
      </c>
    </row>
    <row r="144" spans="1:11" x14ac:dyDescent="0.25">
      <c r="A144" s="147" t="s">
        <v>60</v>
      </c>
      <c r="B144" s="148"/>
      <c r="C144" s="148"/>
      <c r="D144" s="148"/>
      <c r="E144" s="148"/>
      <c r="F144" s="148"/>
      <c r="G144" s="23">
        <v>114065</v>
      </c>
      <c r="H144" s="21"/>
      <c r="I144" s="21"/>
      <c r="J144" s="21"/>
      <c r="K144" s="21">
        <v>1014.74</v>
      </c>
    </row>
    <row r="145" spans="1:11" x14ac:dyDescent="0.25">
      <c r="A145" s="147" t="s">
        <v>62</v>
      </c>
      <c r="B145" s="148"/>
      <c r="C145" s="148"/>
      <c r="D145" s="148"/>
      <c r="E145" s="148"/>
      <c r="F145" s="148"/>
      <c r="G145" s="23"/>
      <c r="H145" s="21"/>
      <c r="I145" s="21"/>
      <c r="J145" s="21"/>
      <c r="K145" s="21"/>
    </row>
    <row r="146" spans="1:11" x14ac:dyDescent="0.25">
      <c r="A146" s="147" t="s">
        <v>61</v>
      </c>
      <c r="B146" s="148"/>
      <c r="C146" s="148"/>
      <c r="D146" s="148"/>
      <c r="E146" s="148"/>
      <c r="F146" s="148"/>
      <c r="G146" s="23"/>
      <c r="H146" s="21"/>
      <c r="I146" s="21"/>
      <c r="J146" s="21"/>
      <c r="K146" s="21"/>
    </row>
    <row r="147" spans="1:11" x14ac:dyDescent="0.25">
      <c r="A147" s="147" t="s">
        <v>917</v>
      </c>
      <c r="B147" s="148"/>
      <c r="C147" s="148"/>
      <c r="D147" s="148"/>
      <c r="E147" s="148"/>
      <c r="F147" s="148"/>
      <c r="G147" s="23">
        <v>5653</v>
      </c>
      <c r="H147" s="21"/>
      <c r="I147" s="21"/>
      <c r="J147" s="21"/>
      <c r="K147" s="21"/>
    </row>
    <row r="148" spans="1:11" x14ac:dyDescent="0.25">
      <c r="A148" s="147" t="s">
        <v>60</v>
      </c>
      <c r="B148" s="148"/>
      <c r="C148" s="148"/>
      <c r="D148" s="148"/>
      <c r="E148" s="148"/>
      <c r="F148" s="148"/>
      <c r="G148" s="23">
        <v>5653</v>
      </c>
      <c r="H148" s="21"/>
      <c r="I148" s="21"/>
      <c r="J148" s="21"/>
      <c r="K148" s="21"/>
    </row>
    <row r="149" spans="1:11" x14ac:dyDescent="0.25">
      <c r="A149" s="147" t="s">
        <v>56</v>
      </c>
      <c r="B149" s="148"/>
      <c r="C149" s="148"/>
      <c r="D149" s="148"/>
      <c r="E149" s="148"/>
      <c r="F149" s="148"/>
      <c r="G149" s="23">
        <v>119718</v>
      </c>
      <c r="H149" s="21"/>
      <c r="I149" s="21"/>
      <c r="J149" s="21"/>
      <c r="K149" s="21">
        <v>1014.74</v>
      </c>
    </row>
    <row r="150" spans="1:11" x14ac:dyDescent="0.25">
      <c r="A150" s="149" t="s">
        <v>59</v>
      </c>
      <c r="B150" s="148"/>
      <c r="C150" s="148"/>
      <c r="D150" s="148"/>
      <c r="E150" s="148"/>
      <c r="F150" s="148"/>
      <c r="G150" s="22">
        <v>119718</v>
      </c>
      <c r="H150" s="21"/>
      <c r="I150" s="21"/>
      <c r="J150" s="21"/>
      <c r="K150" s="20">
        <v>1014.74</v>
      </c>
    </row>
    <row r="151" spans="1:11" x14ac:dyDescent="0.25">
      <c r="A151" s="147" t="s">
        <v>121</v>
      </c>
      <c r="B151" s="148"/>
      <c r="C151" s="148"/>
      <c r="D151" s="148"/>
      <c r="E151" s="148"/>
      <c r="F151" s="148"/>
      <c r="G151" s="23"/>
      <c r="H151" s="21"/>
      <c r="I151" s="21"/>
      <c r="J151" s="21"/>
      <c r="K151" s="21"/>
    </row>
    <row r="152" spans="1:11" x14ac:dyDescent="0.25">
      <c r="A152" s="147" t="s">
        <v>57</v>
      </c>
      <c r="B152" s="148"/>
      <c r="C152" s="148"/>
      <c r="D152" s="148"/>
      <c r="E152" s="148"/>
      <c r="F152" s="148"/>
      <c r="G152" s="23"/>
      <c r="H152" s="21"/>
      <c r="I152" s="21"/>
      <c r="J152" s="21"/>
      <c r="K152" s="21"/>
    </row>
    <row r="153" spans="1:11" x14ac:dyDescent="0.25">
      <c r="A153" s="147" t="s">
        <v>260</v>
      </c>
      <c r="B153" s="148"/>
      <c r="C153" s="148"/>
      <c r="D153" s="148"/>
      <c r="E153" s="148"/>
      <c r="F153" s="148"/>
      <c r="G153" s="23">
        <v>35986</v>
      </c>
      <c r="H153" s="21"/>
      <c r="I153" s="21"/>
      <c r="J153" s="21"/>
      <c r="K153" s="21"/>
    </row>
    <row r="154" spans="1:11" x14ac:dyDescent="0.25">
      <c r="A154" s="147" t="s">
        <v>56</v>
      </c>
      <c r="B154" s="148"/>
      <c r="C154" s="148"/>
      <c r="D154" s="148"/>
      <c r="E154" s="148"/>
      <c r="F154" s="148"/>
      <c r="G154" s="23">
        <v>35986</v>
      </c>
      <c r="H154" s="21"/>
      <c r="I154" s="21"/>
      <c r="J154" s="21"/>
      <c r="K154" s="21"/>
    </row>
    <row r="155" spans="1:11" x14ac:dyDescent="0.25">
      <c r="A155" s="149" t="s">
        <v>119</v>
      </c>
      <c r="B155" s="148"/>
      <c r="C155" s="148"/>
      <c r="D155" s="148"/>
      <c r="E155" s="148"/>
      <c r="F155" s="148"/>
      <c r="G155" s="22">
        <v>35986</v>
      </c>
      <c r="H155" s="21"/>
      <c r="I155" s="21"/>
      <c r="J155" s="21"/>
      <c r="K155" s="21"/>
    </row>
    <row r="156" spans="1:11" x14ac:dyDescent="0.25">
      <c r="A156" s="147" t="s">
        <v>12</v>
      </c>
      <c r="B156" s="148"/>
      <c r="C156" s="148"/>
      <c r="D156" s="148"/>
      <c r="E156" s="148"/>
      <c r="F156" s="148"/>
      <c r="G156" s="23">
        <v>155704</v>
      </c>
      <c r="H156" s="21"/>
      <c r="I156" s="21"/>
      <c r="J156" s="21"/>
      <c r="K156" s="21">
        <v>1014.74</v>
      </c>
    </row>
    <row r="157" spans="1:11" x14ac:dyDescent="0.25">
      <c r="A157" s="147" t="s">
        <v>13</v>
      </c>
      <c r="B157" s="148"/>
      <c r="C157" s="148"/>
      <c r="D157" s="148"/>
      <c r="E157" s="148"/>
      <c r="F157" s="148"/>
      <c r="G157" s="23"/>
      <c r="H157" s="21"/>
      <c r="I157" s="21"/>
      <c r="J157" s="21"/>
      <c r="K157" s="21"/>
    </row>
    <row r="158" spans="1:11" x14ac:dyDescent="0.25">
      <c r="A158" s="147" t="s">
        <v>14</v>
      </c>
      <c r="B158" s="148"/>
      <c r="C158" s="148"/>
      <c r="D158" s="148"/>
      <c r="E158" s="148"/>
      <c r="F158" s="148"/>
      <c r="G158" s="23">
        <v>100450</v>
      </c>
      <c r="H158" s="21"/>
      <c r="I158" s="21"/>
      <c r="J158" s="21"/>
      <c r="K158" s="21"/>
    </row>
    <row r="159" spans="1:11" x14ac:dyDescent="0.25">
      <c r="A159" s="147" t="s">
        <v>15</v>
      </c>
      <c r="B159" s="148"/>
      <c r="C159" s="148"/>
      <c r="D159" s="148"/>
      <c r="E159" s="148"/>
      <c r="F159" s="148"/>
      <c r="G159" s="23">
        <v>11798</v>
      </c>
      <c r="H159" s="21"/>
      <c r="I159" s="21"/>
      <c r="J159" s="21"/>
      <c r="K159" s="21"/>
    </row>
    <row r="160" spans="1:11" x14ac:dyDescent="0.25">
      <c r="A160" s="147" t="s">
        <v>16</v>
      </c>
      <c r="B160" s="148"/>
      <c r="C160" s="148"/>
      <c r="D160" s="148"/>
      <c r="E160" s="148"/>
      <c r="F160" s="148"/>
      <c r="G160" s="23">
        <v>15048</v>
      </c>
      <c r="H160" s="21"/>
      <c r="I160" s="21"/>
      <c r="J160" s="21"/>
      <c r="K160" s="21"/>
    </row>
    <row r="161" spans="1:11" x14ac:dyDescent="0.25">
      <c r="A161" s="147" t="s">
        <v>0</v>
      </c>
      <c r="B161" s="148"/>
      <c r="C161" s="148"/>
      <c r="D161" s="148"/>
      <c r="E161" s="148"/>
      <c r="F161" s="148"/>
      <c r="G161" s="23">
        <v>5653</v>
      </c>
      <c r="H161" s="21"/>
      <c r="I161" s="21"/>
      <c r="J161" s="21"/>
      <c r="K161" s="21"/>
    </row>
    <row r="162" spans="1:11" x14ac:dyDescent="0.25">
      <c r="A162" s="147" t="s">
        <v>17</v>
      </c>
      <c r="B162" s="148"/>
      <c r="C162" s="148"/>
      <c r="D162" s="148"/>
      <c r="E162" s="148"/>
      <c r="F162" s="148"/>
      <c r="G162" s="23">
        <v>13963</v>
      </c>
      <c r="H162" s="21"/>
      <c r="I162" s="21"/>
      <c r="J162" s="21"/>
      <c r="K162" s="21"/>
    </row>
    <row r="163" spans="1:11" x14ac:dyDescent="0.25">
      <c r="A163" s="147" t="s">
        <v>18</v>
      </c>
      <c r="B163" s="148"/>
      <c r="C163" s="148"/>
      <c r="D163" s="148"/>
      <c r="E163" s="148"/>
      <c r="F163" s="148"/>
      <c r="G163" s="23">
        <v>9674</v>
      </c>
      <c r="H163" s="21"/>
      <c r="I163" s="21"/>
      <c r="J163" s="21"/>
      <c r="K163" s="21"/>
    </row>
    <row r="164" spans="1:11" x14ac:dyDescent="0.25">
      <c r="A164" s="149" t="s">
        <v>19</v>
      </c>
      <c r="B164" s="148"/>
      <c r="C164" s="148"/>
      <c r="D164" s="148"/>
      <c r="E164" s="148"/>
      <c r="F164" s="148"/>
      <c r="G164" s="22">
        <v>155704</v>
      </c>
      <c r="H164" s="21"/>
      <c r="I164" s="21"/>
      <c r="J164" s="21"/>
      <c r="K164" s="20">
        <v>1014.74</v>
      </c>
    </row>
    <row r="165" spans="1:11" x14ac:dyDescent="0.25">
      <c r="A165" s="99"/>
      <c r="B165" s="19"/>
      <c r="F165" s="16"/>
      <c r="G165" s="18"/>
      <c r="H165" s="16"/>
      <c r="I165" s="16"/>
      <c r="J165" s="16"/>
      <c r="K165" s="16"/>
    </row>
    <row r="166" spans="1:11" x14ac:dyDescent="0.25">
      <c r="A166" s="99"/>
      <c r="B166" s="19"/>
      <c r="F166" s="16"/>
      <c r="G166" s="18"/>
      <c r="H166" s="16"/>
      <c r="I166" s="16"/>
      <c r="J166" s="16"/>
      <c r="K166" s="16"/>
    </row>
  </sheetData>
  <mergeCells count="106">
    <mergeCell ref="D16:E16"/>
    <mergeCell ref="D19:E19"/>
    <mergeCell ref="D17:E17"/>
    <mergeCell ref="A158:F158"/>
    <mergeCell ref="A159:F159"/>
    <mergeCell ref="A160:F160"/>
    <mergeCell ref="A161:F161"/>
    <mergeCell ref="D20:E20"/>
    <mergeCell ref="D21:E21"/>
    <mergeCell ref="D18:E18"/>
    <mergeCell ref="A128:F128"/>
    <mergeCell ref="A129:F129"/>
    <mergeCell ref="A130:F130"/>
    <mergeCell ref="A131:F131"/>
    <mergeCell ref="A132:F132"/>
    <mergeCell ref="A133:F133"/>
    <mergeCell ref="A134:F134"/>
    <mergeCell ref="A135:F135"/>
    <mergeCell ref="A136:F136"/>
    <mergeCell ref="A137:F137"/>
    <mergeCell ref="A138:F138"/>
    <mergeCell ref="A139:F139"/>
    <mergeCell ref="A116:F116"/>
    <mergeCell ref="A126:F126"/>
    <mergeCell ref="A164:F164"/>
    <mergeCell ref="A162:F162"/>
    <mergeCell ref="A163:F163"/>
    <mergeCell ref="A152:F152"/>
    <mergeCell ref="A140:F140"/>
    <mergeCell ref="A141:F141"/>
    <mergeCell ref="A142:F142"/>
    <mergeCell ref="A143:F143"/>
    <mergeCell ref="A144:F144"/>
    <mergeCell ref="A145:F145"/>
    <mergeCell ref="A157:F157"/>
    <mergeCell ref="A146:F146"/>
    <mergeCell ref="A147:F147"/>
    <mergeCell ref="A148:F148"/>
    <mergeCell ref="A149:F149"/>
    <mergeCell ref="A150:F150"/>
    <mergeCell ref="A151:F151"/>
    <mergeCell ref="A153:F153"/>
    <mergeCell ref="A154:F154"/>
    <mergeCell ref="A155:F155"/>
    <mergeCell ref="A156:F156"/>
    <mergeCell ref="A127:F127"/>
    <mergeCell ref="A104:F104"/>
    <mergeCell ref="A105:F105"/>
    <mergeCell ref="A106:F106"/>
    <mergeCell ref="A107:F107"/>
    <mergeCell ref="A108:F108"/>
    <mergeCell ref="A109:K109"/>
    <mergeCell ref="A110:F110"/>
    <mergeCell ref="A111:F111"/>
    <mergeCell ref="A112:F112"/>
    <mergeCell ref="A113:F113"/>
    <mergeCell ref="A114:F114"/>
    <mergeCell ref="A115:F115"/>
    <mergeCell ref="A117:F117"/>
    <mergeCell ref="A118:F118"/>
    <mergeCell ref="A119:F119"/>
    <mergeCell ref="A120:F120"/>
    <mergeCell ref="A121:F121"/>
    <mergeCell ref="A122:F122"/>
    <mergeCell ref="A123:F123"/>
    <mergeCell ref="A124:F124"/>
    <mergeCell ref="A125:F125"/>
    <mergeCell ref="A96:K96"/>
    <mergeCell ref="A102:F102"/>
    <mergeCell ref="A103:F103"/>
    <mergeCell ref="A35:K35"/>
    <mergeCell ref="A36:K36"/>
    <mergeCell ref="A59:K59"/>
    <mergeCell ref="A61:K61"/>
    <mergeCell ref="A67:F67"/>
    <mergeCell ref="A68:F68"/>
    <mergeCell ref="A69:F69"/>
    <mergeCell ref="A70:F70"/>
    <mergeCell ref="A71:F71"/>
    <mergeCell ref="A72:F72"/>
    <mergeCell ref="A73:F73"/>
    <mergeCell ref="A74:F74"/>
    <mergeCell ref="A75:F75"/>
    <mergeCell ref="A76:F76"/>
    <mergeCell ref="A77:F77"/>
    <mergeCell ref="A78:F78"/>
    <mergeCell ref="A79:F79"/>
    <mergeCell ref="A80:F80"/>
    <mergeCell ref="A81:F81"/>
    <mergeCell ref="A82:K82"/>
    <mergeCell ref="A83:K83"/>
    <mergeCell ref="A29:K29"/>
    <mergeCell ref="A30:K30"/>
    <mergeCell ref="A31:K31"/>
    <mergeCell ref="A32:K32"/>
    <mergeCell ref="A33:K33"/>
    <mergeCell ref="A34:K34"/>
    <mergeCell ref="J25:K26"/>
    <mergeCell ref="H26:H27"/>
    <mergeCell ref="G26:G27"/>
    <mergeCell ref="A25:A27"/>
    <mergeCell ref="C25:C27"/>
    <mergeCell ref="B25:B27"/>
    <mergeCell ref="D25:D27"/>
    <mergeCell ref="E25:F25"/>
    <mergeCell ref="G25:I25"/>
  </mergeCells>
  <pageMargins left="0.23622047244094491" right="0.19685039370078741" top="0.51181102362204722" bottom="0.62992125984251968" header="0.31496062992125984" footer="0.23622047244094491"/>
  <pageSetup paperSize="9" scale="97" fitToHeight="10000" orientation="landscape" r:id="rId1"/>
  <headerFooter alignWithMargins="0">
    <oddFooter>&amp;L0503.008.400А - СМ.ЛС
313-2361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P176"/>
  <sheetViews>
    <sheetView showGridLines="0" topLeftCell="A10" zoomScaleSheetLayoutView="75" workbookViewId="0">
      <selection activeCell="D9" sqref="D9"/>
    </sheetView>
  </sheetViews>
  <sheetFormatPr defaultColWidth="9.109375" defaultRowHeight="13.2" outlineLevelRow="2" x14ac:dyDescent="0.25"/>
  <cols>
    <col min="1" max="1" width="4.6640625" style="9" customWidth="1"/>
    <col min="2" max="2" width="20.33203125" style="17" customWidth="1"/>
    <col min="3" max="3" width="37.109375" style="7" customWidth="1"/>
    <col min="4" max="4" width="17.109375" style="99" customWidth="1"/>
    <col min="5" max="5" width="11.6640625" style="16" customWidth="1"/>
    <col min="6" max="6" width="10.5546875" style="3" customWidth="1"/>
    <col min="7" max="7" width="10.5546875" style="14" customWidth="1"/>
    <col min="8" max="8" width="11" style="3" customWidth="1"/>
    <col min="9" max="9" width="10.6640625" style="3" customWidth="1"/>
    <col min="10" max="10" width="8.33203125" style="3" customWidth="1"/>
    <col min="11" max="11" width="8.109375" style="3" customWidth="1"/>
    <col min="12" max="14" width="7.109375" style="3" customWidth="1"/>
    <col min="15" max="16" width="6.33203125" style="3" customWidth="1"/>
    <col min="17" max="16384" width="9.109375" style="4"/>
  </cols>
  <sheetData>
    <row r="1" spans="1:16" outlineLevel="2" x14ac:dyDescent="0.25">
      <c r="A1" s="2" t="s">
        <v>6</v>
      </c>
      <c r="B1" s="1"/>
      <c r="I1" s="2" t="s">
        <v>7</v>
      </c>
    </row>
    <row r="2" spans="1:16" outlineLevel="1" x14ac:dyDescent="0.25">
      <c r="A2" s="5"/>
      <c r="B2" s="1"/>
      <c r="I2" s="5"/>
    </row>
    <row r="3" spans="1:16" outlineLevel="1" x14ac:dyDescent="0.25">
      <c r="A3" s="5"/>
      <c r="B3" s="1"/>
      <c r="I3" s="5"/>
    </row>
    <row r="4" spans="1:16" outlineLevel="1" x14ac:dyDescent="0.25">
      <c r="A4" s="5" t="s">
        <v>54</v>
      </c>
      <c r="B4" s="1"/>
      <c r="I4" s="5" t="s">
        <v>53</v>
      </c>
    </row>
    <row r="5" spans="1:16" outlineLevel="1" x14ac:dyDescent="0.25">
      <c r="A5" s="60" t="s">
        <v>110</v>
      </c>
      <c r="B5" s="1"/>
      <c r="I5" s="60" t="s">
        <v>109</v>
      </c>
    </row>
    <row r="6" spans="1:16" ht="13.8" x14ac:dyDescent="0.25">
      <c r="A6" s="99"/>
      <c r="B6" s="1"/>
      <c r="C6" s="3"/>
      <c r="D6" s="36" t="s">
        <v>218</v>
      </c>
      <c r="E6" s="3"/>
      <c r="F6" s="58"/>
      <c r="G6" s="59"/>
      <c r="H6" s="58"/>
      <c r="N6" s="4"/>
      <c r="O6" s="4"/>
      <c r="P6" s="4"/>
    </row>
    <row r="7" spans="1:16" x14ac:dyDescent="0.25">
      <c r="A7" s="99"/>
      <c r="B7" s="57"/>
      <c r="C7" s="42"/>
      <c r="D7" s="12" t="s">
        <v>2</v>
      </c>
      <c r="E7" s="56"/>
      <c r="F7" s="55"/>
      <c r="G7" s="54"/>
      <c r="N7" s="4"/>
      <c r="O7" s="4"/>
      <c r="P7" s="4"/>
    </row>
    <row r="8" spans="1:16" x14ac:dyDescent="0.25">
      <c r="A8" s="99"/>
      <c r="B8" s="49"/>
      <c r="C8" s="3"/>
      <c r="D8" s="3"/>
      <c r="E8" s="3"/>
      <c r="O8" s="4"/>
      <c r="P8" s="4"/>
    </row>
    <row r="9" spans="1:16" ht="15.6" x14ac:dyDescent="0.25">
      <c r="A9" s="99"/>
      <c r="B9" s="49"/>
      <c r="C9" s="3"/>
      <c r="D9" s="114" t="s">
        <v>1071</v>
      </c>
      <c r="F9" s="52"/>
      <c r="G9" s="51"/>
      <c r="O9" s="4"/>
      <c r="P9" s="4"/>
    </row>
    <row r="10" spans="1:16" x14ac:dyDescent="0.25">
      <c r="A10" s="99"/>
      <c r="B10" s="49"/>
      <c r="C10" s="3"/>
      <c r="D10" s="11" t="s">
        <v>38</v>
      </c>
      <c r="F10" s="8"/>
      <c r="G10" s="50"/>
      <c r="O10" s="4"/>
      <c r="P10" s="4"/>
    </row>
    <row r="11" spans="1:16" x14ac:dyDescent="0.25">
      <c r="A11" s="99"/>
      <c r="B11" s="49"/>
      <c r="C11" s="3"/>
      <c r="D11" s="3"/>
      <c r="E11" s="3"/>
      <c r="O11" s="4"/>
      <c r="P11" s="4"/>
    </row>
    <row r="12" spans="1:16" ht="13.8" x14ac:dyDescent="0.25">
      <c r="A12" s="48" t="s">
        <v>3</v>
      </c>
      <c r="B12" s="35" t="s">
        <v>1070</v>
      </c>
      <c r="C12" s="13"/>
      <c r="D12" s="36"/>
      <c r="E12" s="47"/>
      <c r="F12" s="13"/>
      <c r="G12" s="46"/>
      <c r="N12" s="4"/>
      <c r="O12" s="4"/>
      <c r="P12" s="4"/>
    </row>
    <row r="13" spans="1:16" x14ac:dyDescent="0.25">
      <c r="A13" s="99"/>
      <c r="B13" s="45"/>
      <c r="C13" s="42"/>
      <c r="D13" s="12" t="s">
        <v>36</v>
      </c>
      <c r="F13" s="44"/>
      <c r="G13" s="43"/>
      <c r="H13" s="42"/>
      <c r="I13" s="38"/>
      <c r="O13" s="4"/>
      <c r="P13" s="4"/>
    </row>
    <row r="14" spans="1:16" x14ac:dyDescent="0.25">
      <c r="A14" s="41"/>
      <c r="B14" s="40"/>
      <c r="C14" s="3"/>
      <c r="D14" s="3"/>
      <c r="E14" s="3"/>
      <c r="N14" s="4"/>
      <c r="O14" s="4"/>
      <c r="P14" s="4"/>
    </row>
    <row r="15" spans="1:16" ht="13.8" x14ac:dyDescent="0.25">
      <c r="B15" s="35" t="s">
        <v>1069</v>
      </c>
      <c r="C15" s="39"/>
      <c r="D15" s="38"/>
      <c r="E15" s="38"/>
      <c r="F15" s="37"/>
      <c r="G15" s="32"/>
      <c r="H15" s="31"/>
      <c r="O15" s="13"/>
      <c r="P15" s="4"/>
    </row>
    <row r="16" spans="1:16" s="30" customFormat="1" ht="13.8" x14ac:dyDescent="0.25">
      <c r="A16" s="36"/>
      <c r="B16" s="35" t="s">
        <v>22</v>
      </c>
      <c r="C16" s="34"/>
      <c r="D16" s="150" t="s">
        <v>1068</v>
      </c>
      <c r="E16" s="151"/>
      <c r="F16" s="33" t="s">
        <v>34</v>
      </c>
      <c r="G16" s="32"/>
      <c r="H16" s="31"/>
      <c r="I16" s="13"/>
      <c r="J16" s="13"/>
      <c r="K16" s="13"/>
      <c r="L16" s="13"/>
      <c r="M16" s="13"/>
      <c r="N16" s="13"/>
    </row>
    <row r="17" spans="1:16" s="30" customFormat="1" ht="13.8" outlineLevel="1" x14ac:dyDescent="0.25">
      <c r="A17" s="36"/>
      <c r="B17" s="35" t="s">
        <v>23</v>
      </c>
      <c r="C17" s="34"/>
      <c r="D17" s="150" t="s">
        <v>1067</v>
      </c>
      <c r="E17" s="151"/>
      <c r="F17" s="33" t="s">
        <v>34</v>
      </c>
      <c r="G17" s="32"/>
      <c r="H17" s="31"/>
      <c r="I17" s="13"/>
      <c r="J17" s="13"/>
      <c r="K17" s="13"/>
      <c r="L17" s="13"/>
      <c r="M17" s="13"/>
      <c r="N17" s="13"/>
    </row>
    <row r="18" spans="1:16" s="30" customFormat="1" ht="13.8" outlineLevel="1" x14ac:dyDescent="0.25">
      <c r="A18" s="36"/>
      <c r="B18" s="35" t="s">
        <v>1</v>
      </c>
      <c r="C18" s="34"/>
      <c r="D18" s="150" t="s">
        <v>1066</v>
      </c>
      <c r="E18" s="151"/>
      <c r="F18" s="33" t="s">
        <v>34</v>
      </c>
      <c r="G18" s="32"/>
      <c r="H18" s="31"/>
      <c r="I18" s="13"/>
      <c r="J18" s="13"/>
      <c r="K18" s="13"/>
      <c r="L18" s="13"/>
      <c r="M18" s="13"/>
      <c r="N18" s="13"/>
    </row>
    <row r="19" spans="1:16" s="30" customFormat="1" ht="13.8" x14ac:dyDescent="0.25">
      <c r="A19" s="36"/>
      <c r="B19" s="35" t="s">
        <v>35</v>
      </c>
      <c r="C19" s="34"/>
      <c r="D19" s="150" t="s">
        <v>1065</v>
      </c>
      <c r="E19" s="151"/>
      <c r="F19" s="33" t="s">
        <v>34</v>
      </c>
      <c r="G19" s="32"/>
      <c r="H19" s="31"/>
      <c r="I19" s="13"/>
      <c r="J19" s="13"/>
      <c r="K19" s="13"/>
      <c r="L19" s="13"/>
      <c r="M19" s="13"/>
      <c r="N19" s="13"/>
    </row>
    <row r="20" spans="1:16" s="30" customFormat="1" ht="13.8" outlineLevel="1" x14ac:dyDescent="0.25">
      <c r="A20" s="36"/>
      <c r="B20" s="35" t="s">
        <v>20</v>
      </c>
      <c r="C20" s="34"/>
      <c r="D20" s="150" t="s">
        <v>1064</v>
      </c>
      <c r="E20" s="151"/>
      <c r="F20" s="33" t="s">
        <v>21</v>
      </c>
      <c r="G20" s="32"/>
      <c r="H20" s="31"/>
      <c r="I20" s="13"/>
      <c r="J20" s="13"/>
      <c r="K20" s="13"/>
      <c r="L20" s="13"/>
      <c r="M20" s="13"/>
      <c r="N20" s="13"/>
    </row>
    <row r="21" spans="1:16" s="30" customFormat="1" ht="13.8" outlineLevel="2" x14ac:dyDescent="0.25">
      <c r="A21" s="36"/>
      <c r="B21" s="35" t="s">
        <v>52</v>
      </c>
      <c r="C21" s="34"/>
      <c r="D21" s="150" t="s">
        <v>1063</v>
      </c>
      <c r="E21" s="151"/>
      <c r="F21" s="33" t="s">
        <v>21</v>
      </c>
      <c r="G21" s="32"/>
      <c r="H21" s="31"/>
      <c r="I21" s="13"/>
      <c r="J21" s="13"/>
      <c r="K21" s="13"/>
      <c r="L21" s="13"/>
      <c r="M21" s="13"/>
      <c r="N21" s="13"/>
    </row>
    <row r="22" spans="1:16" ht="13.8" x14ac:dyDescent="0.25">
      <c r="B22" s="100" t="s">
        <v>207</v>
      </c>
      <c r="D22" s="3"/>
      <c r="E22" s="3"/>
      <c r="O22" s="4"/>
      <c r="P22" s="4"/>
    </row>
    <row r="23" spans="1:16" x14ac:dyDescent="0.25">
      <c r="B23" s="29"/>
      <c r="C23" s="99"/>
      <c r="D23" s="8"/>
      <c r="E23" s="3"/>
      <c r="P23" s="4"/>
    </row>
    <row r="24" spans="1:16" x14ac:dyDescent="0.25">
      <c r="B24" s="1"/>
      <c r="E24" s="3"/>
    </row>
    <row r="25" spans="1:16" s="27" customFormat="1" ht="48" customHeight="1" x14ac:dyDescent="0.2">
      <c r="A25" s="155" t="s">
        <v>4</v>
      </c>
      <c r="B25" s="157" t="s">
        <v>51</v>
      </c>
      <c r="C25" s="155" t="s">
        <v>50</v>
      </c>
      <c r="D25" s="155" t="s">
        <v>49</v>
      </c>
      <c r="E25" s="155" t="s">
        <v>33</v>
      </c>
      <c r="F25" s="155"/>
      <c r="G25" s="155" t="s">
        <v>32</v>
      </c>
      <c r="H25" s="155"/>
      <c r="I25" s="155"/>
      <c r="J25" s="155" t="s">
        <v>48</v>
      </c>
      <c r="K25" s="155"/>
      <c r="L25" s="28"/>
      <c r="M25" s="28"/>
      <c r="N25" s="28"/>
      <c r="O25" s="28"/>
      <c r="P25" s="28"/>
    </row>
    <row r="26" spans="1:16" s="27" customFormat="1" ht="22.8" x14ac:dyDescent="0.2">
      <c r="A26" s="155"/>
      <c r="B26" s="157"/>
      <c r="C26" s="155"/>
      <c r="D26" s="155"/>
      <c r="E26" s="112" t="s">
        <v>44</v>
      </c>
      <c r="F26" s="112" t="s">
        <v>108</v>
      </c>
      <c r="G26" s="156" t="s">
        <v>5</v>
      </c>
      <c r="H26" s="155" t="s">
        <v>47</v>
      </c>
      <c r="I26" s="112" t="s">
        <v>107</v>
      </c>
      <c r="J26" s="155"/>
      <c r="K26" s="155"/>
      <c r="L26" s="28"/>
      <c r="M26" s="28"/>
      <c r="N26" s="28"/>
      <c r="O26" s="28"/>
      <c r="P26" s="28"/>
    </row>
    <row r="27" spans="1:16" s="27" customFormat="1" ht="34.200000000000003" x14ac:dyDescent="0.2">
      <c r="A27" s="155"/>
      <c r="B27" s="157"/>
      <c r="C27" s="155"/>
      <c r="D27" s="155"/>
      <c r="E27" s="112" t="s">
        <v>47</v>
      </c>
      <c r="F27" s="112" t="s">
        <v>46</v>
      </c>
      <c r="G27" s="156"/>
      <c r="H27" s="155"/>
      <c r="I27" s="112" t="s">
        <v>46</v>
      </c>
      <c r="J27" s="112" t="s">
        <v>45</v>
      </c>
      <c r="K27" s="112" t="s">
        <v>44</v>
      </c>
      <c r="L27" s="28"/>
      <c r="M27" s="28"/>
      <c r="N27" s="28"/>
      <c r="O27" s="28"/>
      <c r="P27" s="28"/>
    </row>
    <row r="28" spans="1:16" x14ac:dyDescent="0.25">
      <c r="A28" s="101">
        <v>1</v>
      </c>
      <c r="B28" s="102">
        <v>2</v>
      </c>
      <c r="C28" s="112">
        <v>3</v>
      </c>
      <c r="D28" s="112">
        <v>4</v>
      </c>
      <c r="E28" s="112">
        <v>5</v>
      </c>
      <c r="F28" s="101">
        <v>6</v>
      </c>
      <c r="G28" s="15">
        <v>7</v>
      </c>
      <c r="H28" s="101">
        <v>8</v>
      </c>
      <c r="I28" s="101">
        <v>9</v>
      </c>
      <c r="J28" s="101">
        <v>10</v>
      </c>
      <c r="K28" s="101">
        <v>11</v>
      </c>
      <c r="L28" s="4"/>
      <c r="M28" s="4"/>
      <c r="N28" s="4"/>
      <c r="O28" s="4"/>
      <c r="P28" s="4"/>
    </row>
    <row r="29" spans="1:16" ht="19.2" customHeight="1" x14ac:dyDescent="0.25">
      <c r="A29" s="154" t="s">
        <v>69</v>
      </c>
      <c r="B29" s="148"/>
      <c r="C29" s="148"/>
      <c r="D29" s="148"/>
      <c r="E29" s="148"/>
      <c r="F29" s="148"/>
      <c r="G29" s="148"/>
      <c r="H29" s="148"/>
      <c r="I29" s="148"/>
      <c r="J29" s="148"/>
      <c r="K29" s="148"/>
    </row>
    <row r="30" spans="1:16" ht="19.2" customHeight="1" x14ac:dyDescent="0.25">
      <c r="A30" s="147" t="s">
        <v>206</v>
      </c>
      <c r="B30" s="148"/>
      <c r="C30" s="148"/>
      <c r="D30" s="148"/>
      <c r="E30" s="148"/>
      <c r="F30" s="148"/>
      <c r="G30" s="148"/>
      <c r="H30" s="148"/>
      <c r="I30" s="148"/>
      <c r="J30" s="148"/>
      <c r="K30" s="148"/>
    </row>
    <row r="31" spans="1:16" ht="19.2" customHeight="1" x14ac:dyDescent="0.25">
      <c r="A31" s="147" t="s">
        <v>205</v>
      </c>
      <c r="B31" s="148"/>
      <c r="C31" s="148"/>
      <c r="D31" s="148"/>
      <c r="E31" s="148"/>
      <c r="F31" s="148"/>
      <c r="G31" s="148"/>
      <c r="H31" s="148"/>
      <c r="I31" s="148"/>
      <c r="J31" s="148"/>
      <c r="K31" s="148"/>
    </row>
    <row r="32" spans="1:16" ht="26.1" customHeight="1" x14ac:dyDescent="0.25">
      <c r="A32" s="147" t="s">
        <v>204</v>
      </c>
      <c r="B32" s="148"/>
      <c r="C32" s="148"/>
      <c r="D32" s="148"/>
      <c r="E32" s="148"/>
      <c r="F32" s="148"/>
      <c r="G32" s="148"/>
      <c r="H32" s="148"/>
      <c r="I32" s="148"/>
      <c r="J32" s="148"/>
      <c r="K32" s="148"/>
    </row>
    <row r="33" spans="1:11" ht="26.1" customHeight="1" x14ac:dyDescent="0.25">
      <c r="A33" s="147" t="s">
        <v>203</v>
      </c>
      <c r="B33" s="148"/>
      <c r="C33" s="148"/>
      <c r="D33" s="148"/>
      <c r="E33" s="148"/>
      <c r="F33" s="148"/>
      <c r="G33" s="148"/>
      <c r="H33" s="148"/>
      <c r="I33" s="148"/>
      <c r="J33" s="148"/>
      <c r="K33" s="148"/>
    </row>
    <row r="34" spans="1:11" ht="19.2" customHeight="1" x14ac:dyDescent="0.25">
      <c r="A34" s="147" t="s">
        <v>408</v>
      </c>
      <c r="B34" s="148"/>
      <c r="C34" s="148"/>
      <c r="D34" s="148"/>
      <c r="E34" s="148"/>
      <c r="F34" s="148"/>
      <c r="G34" s="148"/>
      <c r="H34" s="148"/>
      <c r="I34" s="148"/>
      <c r="J34" s="148"/>
      <c r="K34" s="148"/>
    </row>
    <row r="35" spans="1:11" ht="19.2" customHeight="1" x14ac:dyDescent="0.25">
      <c r="A35" s="147" t="s">
        <v>80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</row>
    <row r="36" spans="1:11" ht="19.2" customHeight="1" x14ac:dyDescent="0.25">
      <c r="A36" s="147" t="s">
        <v>165</v>
      </c>
      <c r="B36" s="148"/>
      <c r="C36" s="148"/>
      <c r="D36" s="148"/>
      <c r="E36" s="148"/>
      <c r="F36" s="148"/>
      <c r="G36" s="148"/>
      <c r="H36" s="148"/>
      <c r="I36" s="148"/>
      <c r="J36" s="148"/>
      <c r="K36" s="148"/>
    </row>
    <row r="37" spans="1:11" ht="49.5" customHeight="1" x14ac:dyDescent="0.25">
      <c r="A37" s="6">
        <v>1</v>
      </c>
      <c r="B37" s="26" t="s">
        <v>693</v>
      </c>
      <c r="C37" s="113" t="s">
        <v>1062</v>
      </c>
      <c r="D37" s="6">
        <v>1</v>
      </c>
      <c r="E37" s="21">
        <v>127.25</v>
      </c>
      <c r="F37" s="21"/>
      <c r="G37" s="25">
        <v>127</v>
      </c>
      <c r="H37" s="21"/>
      <c r="I37" s="21"/>
      <c r="J37" s="21"/>
      <c r="K37" s="21"/>
    </row>
    <row r="38" spans="1:11" ht="34.200000000000003" x14ac:dyDescent="0.25">
      <c r="A38" s="6">
        <v>2</v>
      </c>
      <c r="B38" s="26" t="s">
        <v>1061</v>
      </c>
      <c r="C38" s="113" t="s">
        <v>1060</v>
      </c>
      <c r="D38" s="6">
        <v>1</v>
      </c>
      <c r="E38" s="21" t="s">
        <v>1059</v>
      </c>
      <c r="F38" s="21">
        <v>1.0900000000000001</v>
      </c>
      <c r="G38" s="25">
        <v>14</v>
      </c>
      <c r="H38" s="24">
        <v>13</v>
      </c>
      <c r="I38" s="24">
        <v>1</v>
      </c>
      <c r="J38" s="24">
        <v>1.03</v>
      </c>
      <c r="K38" s="24">
        <v>1.03</v>
      </c>
    </row>
    <row r="39" spans="1:11" ht="35.4" x14ac:dyDescent="0.25">
      <c r="A39" s="6">
        <v>3</v>
      </c>
      <c r="B39" s="26" t="s">
        <v>693</v>
      </c>
      <c r="C39" s="113" t="s">
        <v>703</v>
      </c>
      <c r="D39" s="6">
        <v>1</v>
      </c>
      <c r="E39" s="21">
        <v>1329.52</v>
      </c>
      <c r="F39" s="21"/>
      <c r="G39" s="25">
        <v>1330</v>
      </c>
      <c r="H39" s="21"/>
      <c r="I39" s="21"/>
      <c r="J39" s="21"/>
      <c r="K39" s="21"/>
    </row>
    <row r="40" spans="1:11" ht="45.6" x14ac:dyDescent="0.25">
      <c r="A40" s="6">
        <v>4</v>
      </c>
      <c r="B40" s="26" t="s">
        <v>397</v>
      </c>
      <c r="C40" s="113" t="s">
        <v>320</v>
      </c>
      <c r="D40" s="6">
        <v>1</v>
      </c>
      <c r="E40" s="21" t="s">
        <v>396</v>
      </c>
      <c r="F40" s="21">
        <v>0.46</v>
      </c>
      <c r="G40" s="25">
        <v>122</v>
      </c>
      <c r="H40" s="24">
        <v>106</v>
      </c>
      <c r="I40" s="21"/>
      <c r="J40" s="24">
        <v>7.2</v>
      </c>
      <c r="K40" s="24">
        <v>7.2</v>
      </c>
    </row>
    <row r="41" spans="1:11" ht="35.4" x14ac:dyDescent="0.25">
      <c r="A41" s="6">
        <v>5</v>
      </c>
      <c r="B41" s="26" t="s">
        <v>693</v>
      </c>
      <c r="C41" s="113" t="s">
        <v>1058</v>
      </c>
      <c r="D41" s="6">
        <v>1</v>
      </c>
      <c r="E41" s="21">
        <v>817.22</v>
      </c>
      <c r="F41" s="21"/>
      <c r="G41" s="25">
        <v>817</v>
      </c>
      <c r="H41" s="21"/>
      <c r="I41" s="21"/>
      <c r="J41" s="21"/>
      <c r="K41" s="21"/>
    </row>
    <row r="42" spans="1:11" ht="32.25" customHeight="1" x14ac:dyDescent="0.25">
      <c r="A42" s="6">
        <v>6</v>
      </c>
      <c r="B42" s="26" t="s">
        <v>406</v>
      </c>
      <c r="C42" s="113" t="s">
        <v>405</v>
      </c>
      <c r="D42" s="6">
        <v>1</v>
      </c>
      <c r="E42" s="21" t="s">
        <v>404</v>
      </c>
      <c r="F42" s="21">
        <v>0.37</v>
      </c>
      <c r="G42" s="25">
        <v>45</v>
      </c>
      <c r="H42" s="24">
        <v>37</v>
      </c>
      <c r="I42" s="21"/>
      <c r="J42" s="24">
        <v>2.4</v>
      </c>
      <c r="K42" s="24">
        <v>2.4</v>
      </c>
    </row>
    <row r="43" spans="1:11" ht="35.4" x14ac:dyDescent="0.25">
      <c r="A43" s="6">
        <v>7</v>
      </c>
      <c r="B43" s="26" t="s">
        <v>693</v>
      </c>
      <c r="C43" s="113" t="s">
        <v>702</v>
      </c>
      <c r="D43" s="6">
        <v>1</v>
      </c>
      <c r="E43" s="21">
        <v>441.95</v>
      </c>
      <c r="F43" s="21"/>
      <c r="G43" s="25">
        <v>442</v>
      </c>
      <c r="H43" s="21"/>
      <c r="I43" s="21"/>
      <c r="J43" s="21"/>
      <c r="K43" s="21"/>
    </row>
    <row r="44" spans="1:11" ht="45.6" x14ac:dyDescent="0.25">
      <c r="A44" s="6">
        <v>8</v>
      </c>
      <c r="B44" s="26" t="s">
        <v>701</v>
      </c>
      <c r="C44" s="113" t="s">
        <v>700</v>
      </c>
      <c r="D44" s="6">
        <v>1</v>
      </c>
      <c r="E44" s="21" t="s">
        <v>699</v>
      </c>
      <c r="F44" s="21"/>
      <c r="G44" s="25">
        <v>18</v>
      </c>
      <c r="H44" s="24">
        <v>15</v>
      </c>
      <c r="I44" s="21"/>
      <c r="J44" s="24">
        <v>1.03</v>
      </c>
      <c r="K44" s="24">
        <v>1.03</v>
      </c>
    </row>
    <row r="45" spans="1:11" ht="35.4" x14ac:dyDescent="0.25">
      <c r="A45" s="6">
        <v>9</v>
      </c>
      <c r="B45" s="26" t="s">
        <v>162</v>
      </c>
      <c r="C45" s="113" t="s">
        <v>685</v>
      </c>
      <c r="D45" s="6">
        <v>4</v>
      </c>
      <c r="E45" s="21">
        <v>71.88</v>
      </c>
      <c r="F45" s="21"/>
      <c r="G45" s="25">
        <v>288</v>
      </c>
      <c r="H45" s="21"/>
      <c r="I45" s="21"/>
      <c r="J45" s="21"/>
      <c r="K45" s="21"/>
    </row>
    <row r="46" spans="1:11" ht="23.4" x14ac:dyDescent="0.25">
      <c r="A46" s="6">
        <v>10</v>
      </c>
      <c r="B46" s="26" t="s">
        <v>684</v>
      </c>
      <c r="C46" s="113" t="s">
        <v>683</v>
      </c>
      <c r="D46" s="6">
        <v>4</v>
      </c>
      <c r="E46" s="21" t="s">
        <v>682</v>
      </c>
      <c r="F46" s="21">
        <v>0.37</v>
      </c>
      <c r="G46" s="25">
        <v>134</v>
      </c>
      <c r="H46" s="24">
        <v>103</v>
      </c>
      <c r="I46" s="24">
        <v>1</v>
      </c>
      <c r="J46" s="24">
        <v>1.8</v>
      </c>
      <c r="K46" s="24">
        <v>7.2</v>
      </c>
    </row>
    <row r="47" spans="1:11" ht="34.200000000000003" x14ac:dyDescent="0.25">
      <c r="A47" s="6">
        <v>11</v>
      </c>
      <c r="B47" s="26" t="s">
        <v>331</v>
      </c>
      <c r="C47" s="113" t="s">
        <v>1057</v>
      </c>
      <c r="D47" s="6">
        <v>1</v>
      </c>
      <c r="E47" s="21">
        <v>552.42999999999995</v>
      </c>
      <c r="F47" s="21"/>
      <c r="G47" s="25">
        <v>552</v>
      </c>
      <c r="H47" s="21"/>
      <c r="I47" s="21"/>
      <c r="J47" s="21"/>
      <c r="K47" s="21"/>
    </row>
    <row r="48" spans="1:11" ht="35.4" x14ac:dyDescent="0.25">
      <c r="A48" s="6">
        <v>12</v>
      </c>
      <c r="B48" s="26" t="s">
        <v>162</v>
      </c>
      <c r="C48" s="113" t="s">
        <v>1056</v>
      </c>
      <c r="D48" s="6">
        <v>1</v>
      </c>
      <c r="E48" s="21">
        <v>89.68</v>
      </c>
      <c r="F48" s="21"/>
      <c r="G48" s="25">
        <v>90</v>
      </c>
      <c r="H48" s="21"/>
      <c r="I48" s="21"/>
      <c r="J48" s="21"/>
      <c r="K48" s="21"/>
    </row>
    <row r="49" spans="1:11" ht="22.8" x14ac:dyDescent="0.25">
      <c r="A49" s="6">
        <v>13</v>
      </c>
      <c r="B49" s="26" t="s">
        <v>315</v>
      </c>
      <c r="C49" s="113" t="s">
        <v>314</v>
      </c>
      <c r="D49" s="6">
        <v>1</v>
      </c>
      <c r="E49" s="21" t="s">
        <v>386</v>
      </c>
      <c r="F49" s="21">
        <v>0.37</v>
      </c>
      <c r="G49" s="25">
        <v>62</v>
      </c>
      <c r="H49" s="24">
        <v>54</v>
      </c>
      <c r="I49" s="21"/>
      <c r="J49" s="24">
        <v>3.6</v>
      </c>
      <c r="K49" s="24">
        <v>3.6</v>
      </c>
    </row>
    <row r="50" spans="1:11" ht="45.6" x14ac:dyDescent="0.25">
      <c r="A50" s="6">
        <v>14</v>
      </c>
      <c r="B50" s="26" t="s">
        <v>403</v>
      </c>
      <c r="C50" s="113" t="s">
        <v>407</v>
      </c>
      <c r="D50" s="6">
        <v>1</v>
      </c>
      <c r="E50" s="21">
        <v>934.92</v>
      </c>
      <c r="F50" s="21"/>
      <c r="G50" s="25">
        <v>935</v>
      </c>
      <c r="H50" s="21"/>
      <c r="I50" s="21"/>
      <c r="J50" s="21"/>
      <c r="K50" s="21"/>
    </row>
    <row r="51" spans="1:11" ht="22.8" x14ac:dyDescent="0.25">
      <c r="A51" s="6">
        <v>15</v>
      </c>
      <c r="B51" s="26" t="s">
        <v>406</v>
      </c>
      <c r="C51" s="113" t="s">
        <v>405</v>
      </c>
      <c r="D51" s="6">
        <v>1</v>
      </c>
      <c r="E51" s="21" t="s">
        <v>404</v>
      </c>
      <c r="F51" s="21">
        <v>0.37</v>
      </c>
      <c r="G51" s="25">
        <v>45</v>
      </c>
      <c r="H51" s="24">
        <v>37</v>
      </c>
      <c r="I51" s="21"/>
      <c r="J51" s="24">
        <v>2.4</v>
      </c>
      <c r="K51" s="24">
        <v>2.4</v>
      </c>
    </row>
    <row r="52" spans="1:11" ht="34.200000000000003" x14ac:dyDescent="0.25">
      <c r="A52" s="6">
        <v>16</v>
      </c>
      <c r="B52" s="26" t="s">
        <v>403</v>
      </c>
      <c r="C52" s="113" t="s">
        <v>1055</v>
      </c>
      <c r="D52" s="6">
        <v>1</v>
      </c>
      <c r="E52" s="21">
        <v>329.58</v>
      </c>
      <c r="F52" s="21"/>
      <c r="G52" s="25">
        <v>330</v>
      </c>
      <c r="H52" s="21"/>
      <c r="I52" s="21"/>
      <c r="J52" s="21"/>
      <c r="K52" s="21"/>
    </row>
    <row r="53" spans="1:11" ht="22.8" x14ac:dyDescent="0.25">
      <c r="A53" s="6">
        <v>17</v>
      </c>
      <c r="B53" s="26" t="s">
        <v>401</v>
      </c>
      <c r="C53" s="113" t="s">
        <v>400</v>
      </c>
      <c r="D53" s="6">
        <v>1</v>
      </c>
      <c r="E53" s="21" t="s">
        <v>399</v>
      </c>
      <c r="F53" s="21"/>
      <c r="G53" s="25">
        <v>151</v>
      </c>
      <c r="H53" s="24">
        <v>113</v>
      </c>
      <c r="I53" s="21"/>
      <c r="J53" s="24">
        <v>8</v>
      </c>
      <c r="K53" s="24">
        <v>8</v>
      </c>
    </row>
    <row r="54" spans="1:11" ht="57" x14ac:dyDescent="0.25">
      <c r="A54" s="6">
        <v>18</v>
      </c>
      <c r="B54" s="26" t="s">
        <v>1054</v>
      </c>
      <c r="C54" s="113" t="s">
        <v>1053</v>
      </c>
      <c r="D54" s="10" t="s">
        <v>1052</v>
      </c>
      <c r="E54" s="21" t="s">
        <v>1051</v>
      </c>
      <c r="F54" s="21"/>
      <c r="G54" s="25">
        <v>70</v>
      </c>
      <c r="H54" s="24">
        <v>57</v>
      </c>
      <c r="I54" s="21"/>
      <c r="J54" s="24">
        <v>2.06</v>
      </c>
      <c r="K54" s="24">
        <v>4.12</v>
      </c>
    </row>
    <row r="55" spans="1:11" ht="23.4" x14ac:dyDescent="0.25">
      <c r="A55" s="6">
        <v>19</v>
      </c>
      <c r="B55" s="26" t="s">
        <v>1050</v>
      </c>
      <c r="C55" s="113" t="s">
        <v>1049</v>
      </c>
      <c r="D55" s="6">
        <v>1</v>
      </c>
      <c r="E55" s="21" t="s">
        <v>1048</v>
      </c>
      <c r="F55" s="21" t="s">
        <v>1047</v>
      </c>
      <c r="G55" s="25">
        <v>38</v>
      </c>
      <c r="H55" s="24">
        <v>16</v>
      </c>
      <c r="I55" s="21" t="s">
        <v>1046</v>
      </c>
      <c r="J55" s="24">
        <v>1.1299999999999999</v>
      </c>
      <c r="K55" s="24">
        <v>1.1299999999999999</v>
      </c>
    </row>
    <row r="56" spans="1:11" ht="34.200000000000003" x14ac:dyDescent="0.25">
      <c r="A56" s="6">
        <v>20</v>
      </c>
      <c r="B56" s="26" t="s">
        <v>331</v>
      </c>
      <c r="C56" s="113" t="s">
        <v>1045</v>
      </c>
      <c r="D56" s="6">
        <v>1</v>
      </c>
      <c r="E56" s="21">
        <v>719.02</v>
      </c>
      <c r="F56" s="21"/>
      <c r="G56" s="25">
        <v>719</v>
      </c>
      <c r="H56" s="21"/>
      <c r="I56" s="21"/>
      <c r="J56" s="21"/>
      <c r="K56" s="21"/>
    </row>
    <row r="57" spans="1:11" ht="35.4" x14ac:dyDescent="0.25">
      <c r="A57" s="6">
        <v>21</v>
      </c>
      <c r="B57" s="26" t="s">
        <v>162</v>
      </c>
      <c r="C57" s="113" t="s">
        <v>1044</v>
      </c>
      <c r="D57" s="6">
        <v>1</v>
      </c>
      <c r="E57" s="21">
        <v>264.56</v>
      </c>
      <c r="F57" s="21"/>
      <c r="G57" s="25">
        <v>265</v>
      </c>
      <c r="H57" s="21"/>
      <c r="I57" s="21"/>
      <c r="J57" s="21"/>
      <c r="K57" s="21"/>
    </row>
    <row r="58" spans="1:11" ht="37.5" customHeight="1" x14ac:dyDescent="0.25">
      <c r="A58" s="6">
        <v>22</v>
      </c>
      <c r="B58" s="26" t="s">
        <v>315</v>
      </c>
      <c r="C58" s="113" t="s">
        <v>314</v>
      </c>
      <c r="D58" s="6">
        <v>1</v>
      </c>
      <c r="E58" s="21" t="s">
        <v>386</v>
      </c>
      <c r="F58" s="21">
        <v>0.37</v>
      </c>
      <c r="G58" s="25">
        <v>62</v>
      </c>
      <c r="H58" s="24">
        <v>54</v>
      </c>
      <c r="I58" s="21"/>
      <c r="J58" s="24">
        <v>3.6</v>
      </c>
      <c r="K58" s="24">
        <v>3.6</v>
      </c>
    </row>
    <row r="59" spans="1:11" ht="57" x14ac:dyDescent="0.25">
      <c r="A59" s="6">
        <v>23</v>
      </c>
      <c r="B59" s="26" t="s">
        <v>482</v>
      </c>
      <c r="C59" s="113" t="s">
        <v>1043</v>
      </c>
      <c r="D59" s="6">
        <v>56</v>
      </c>
      <c r="E59" s="21" t="s">
        <v>480</v>
      </c>
      <c r="F59" s="21">
        <v>0.46</v>
      </c>
      <c r="G59" s="25">
        <v>1645</v>
      </c>
      <c r="H59" s="24">
        <v>1330</v>
      </c>
      <c r="I59" s="24">
        <v>26</v>
      </c>
      <c r="J59" s="24">
        <v>1.68</v>
      </c>
      <c r="K59" s="24">
        <v>94.08</v>
      </c>
    </row>
    <row r="60" spans="1:11" ht="22.8" x14ac:dyDescent="0.25">
      <c r="A60" s="6">
        <v>24</v>
      </c>
      <c r="B60" s="26" t="s">
        <v>193</v>
      </c>
      <c r="C60" s="113" t="s">
        <v>690</v>
      </c>
      <c r="D60" s="6">
        <v>9</v>
      </c>
      <c r="E60" s="21" t="s">
        <v>191</v>
      </c>
      <c r="F60" s="21"/>
      <c r="G60" s="25">
        <v>130</v>
      </c>
      <c r="H60" s="24">
        <v>120</v>
      </c>
      <c r="I60" s="21"/>
      <c r="J60" s="24">
        <v>1</v>
      </c>
      <c r="K60" s="24">
        <v>9</v>
      </c>
    </row>
    <row r="61" spans="1:11" ht="34.200000000000003" x14ac:dyDescent="0.25">
      <c r="A61" s="6">
        <v>25</v>
      </c>
      <c r="B61" s="26" t="s">
        <v>186</v>
      </c>
      <c r="C61" s="113" t="s">
        <v>185</v>
      </c>
      <c r="D61" s="10" t="s">
        <v>1042</v>
      </c>
      <c r="E61" s="21" t="s">
        <v>183</v>
      </c>
      <c r="F61" s="21" t="s">
        <v>182</v>
      </c>
      <c r="G61" s="25">
        <v>8733</v>
      </c>
      <c r="H61" s="24">
        <v>1893</v>
      </c>
      <c r="I61" s="21" t="s">
        <v>1041</v>
      </c>
      <c r="J61" s="24">
        <v>12.4</v>
      </c>
      <c r="K61" s="24">
        <v>133.91999999999999</v>
      </c>
    </row>
    <row r="62" spans="1:11" ht="23.4" x14ac:dyDescent="0.25">
      <c r="A62" s="6">
        <v>26</v>
      </c>
      <c r="B62" s="26" t="s">
        <v>1040</v>
      </c>
      <c r="C62" s="113" t="s">
        <v>1039</v>
      </c>
      <c r="D62" s="6">
        <v>1</v>
      </c>
      <c r="E62" s="21" t="s">
        <v>1038</v>
      </c>
      <c r="F62" s="21"/>
      <c r="G62" s="25">
        <v>187</v>
      </c>
      <c r="H62" s="24">
        <v>184</v>
      </c>
      <c r="I62" s="21"/>
      <c r="J62" s="24">
        <v>13</v>
      </c>
      <c r="K62" s="24">
        <v>13</v>
      </c>
    </row>
    <row r="63" spans="1:11" ht="34.200000000000003" x14ac:dyDescent="0.25">
      <c r="A63" s="6">
        <v>27</v>
      </c>
      <c r="B63" s="26" t="s">
        <v>1037</v>
      </c>
      <c r="C63" s="113" t="s">
        <v>1036</v>
      </c>
      <c r="D63" s="6">
        <v>1</v>
      </c>
      <c r="E63" s="21" t="s">
        <v>1035</v>
      </c>
      <c r="F63" s="21" t="s">
        <v>1034</v>
      </c>
      <c r="G63" s="25">
        <v>102</v>
      </c>
      <c r="H63" s="24">
        <v>80</v>
      </c>
      <c r="I63" s="21" t="s">
        <v>1033</v>
      </c>
      <c r="J63" s="24">
        <v>5.67</v>
      </c>
      <c r="K63" s="24">
        <v>5.67</v>
      </c>
    </row>
    <row r="64" spans="1:11" ht="45.6" x14ac:dyDescent="0.25">
      <c r="A64" s="6">
        <v>28</v>
      </c>
      <c r="B64" s="26" t="s">
        <v>175</v>
      </c>
      <c r="C64" s="113" t="s">
        <v>1032</v>
      </c>
      <c r="D64" s="10" t="s">
        <v>173</v>
      </c>
      <c r="E64" s="21" t="s">
        <v>172</v>
      </c>
      <c r="F64" s="21" t="s">
        <v>171</v>
      </c>
      <c r="G64" s="25">
        <v>21821</v>
      </c>
      <c r="H64" s="24">
        <v>2639</v>
      </c>
      <c r="I64" s="21" t="s">
        <v>170</v>
      </c>
      <c r="J64" s="24">
        <v>34.700000000000003</v>
      </c>
      <c r="K64" s="24">
        <v>190.85</v>
      </c>
    </row>
    <row r="65" spans="1:11" ht="34.200000000000003" x14ac:dyDescent="0.25">
      <c r="A65" s="6">
        <v>29</v>
      </c>
      <c r="B65" s="26" t="s">
        <v>235</v>
      </c>
      <c r="C65" s="113" t="s">
        <v>371</v>
      </c>
      <c r="D65" s="10" t="s">
        <v>1031</v>
      </c>
      <c r="E65" s="21" t="s">
        <v>232</v>
      </c>
      <c r="F65" s="21" t="s">
        <v>231</v>
      </c>
      <c r="G65" s="25">
        <v>72</v>
      </c>
      <c r="H65" s="24">
        <v>3</v>
      </c>
      <c r="I65" s="24">
        <v>3</v>
      </c>
      <c r="J65" s="24">
        <v>62.2</v>
      </c>
      <c r="K65" s="24">
        <v>0.24</v>
      </c>
    </row>
    <row r="66" spans="1:11" ht="45.6" x14ac:dyDescent="0.25">
      <c r="A66" s="6">
        <v>30</v>
      </c>
      <c r="B66" s="26" t="s">
        <v>379</v>
      </c>
      <c r="C66" s="113" t="s">
        <v>378</v>
      </c>
      <c r="D66" s="10" t="s">
        <v>1030</v>
      </c>
      <c r="E66" s="21" t="s">
        <v>377</v>
      </c>
      <c r="F66" s="21" t="s">
        <v>376</v>
      </c>
      <c r="G66" s="25">
        <v>351</v>
      </c>
      <c r="H66" s="24">
        <v>84</v>
      </c>
      <c r="I66" s="21" t="s">
        <v>1029</v>
      </c>
      <c r="J66" s="24">
        <v>67.5</v>
      </c>
      <c r="K66" s="24">
        <v>6.08</v>
      </c>
    </row>
    <row r="67" spans="1:11" ht="19.2" customHeight="1" x14ac:dyDescent="0.25">
      <c r="A67" s="147" t="s">
        <v>333</v>
      </c>
      <c r="B67" s="148"/>
      <c r="C67" s="148"/>
      <c r="D67" s="148"/>
      <c r="E67" s="148"/>
      <c r="F67" s="148"/>
      <c r="G67" s="148"/>
      <c r="H67" s="148"/>
      <c r="I67" s="148"/>
      <c r="J67" s="148"/>
      <c r="K67" s="148"/>
    </row>
    <row r="68" spans="1:11" ht="34.200000000000003" x14ac:dyDescent="0.25">
      <c r="A68" s="6">
        <v>31</v>
      </c>
      <c r="B68" s="26" t="s">
        <v>331</v>
      </c>
      <c r="C68" s="113" t="s">
        <v>661</v>
      </c>
      <c r="D68" s="6">
        <v>1</v>
      </c>
      <c r="E68" s="21">
        <v>552.42999999999995</v>
      </c>
      <c r="F68" s="21"/>
      <c r="G68" s="25">
        <v>552</v>
      </c>
      <c r="H68" s="21"/>
      <c r="I68" s="21"/>
      <c r="J68" s="21"/>
      <c r="K68" s="21"/>
    </row>
    <row r="69" spans="1:11" ht="45.6" x14ac:dyDescent="0.25">
      <c r="A69" s="6">
        <v>32</v>
      </c>
      <c r="B69" s="26" t="s">
        <v>397</v>
      </c>
      <c r="C69" s="113" t="s">
        <v>320</v>
      </c>
      <c r="D69" s="6">
        <v>1</v>
      </c>
      <c r="E69" s="21" t="s">
        <v>396</v>
      </c>
      <c r="F69" s="21">
        <v>0.46</v>
      </c>
      <c r="G69" s="25">
        <v>122</v>
      </c>
      <c r="H69" s="24">
        <v>106</v>
      </c>
      <c r="I69" s="21"/>
      <c r="J69" s="24">
        <v>7.2</v>
      </c>
      <c r="K69" s="24">
        <v>7.2</v>
      </c>
    </row>
    <row r="70" spans="1:11" ht="34.200000000000003" x14ac:dyDescent="0.25">
      <c r="A70" s="6">
        <v>33</v>
      </c>
      <c r="B70" s="26" t="s">
        <v>331</v>
      </c>
      <c r="C70" s="113" t="s">
        <v>1028</v>
      </c>
      <c r="D70" s="6">
        <v>1</v>
      </c>
      <c r="E70" s="21">
        <v>552.42999999999995</v>
      </c>
      <c r="F70" s="21"/>
      <c r="G70" s="25">
        <v>552</v>
      </c>
      <c r="H70" s="21"/>
      <c r="I70" s="21"/>
      <c r="J70" s="21"/>
      <c r="K70" s="21"/>
    </row>
    <row r="71" spans="1:11" ht="47.25" customHeight="1" x14ac:dyDescent="0.25">
      <c r="A71" s="6">
        <v>34</v>
      </c>
      <c r="B71" s="26" t="s">
        <v>162</v>
      </c>
      <c r="C71" s="113" t="s">
        <v>1027</v>
      </c>
      <c r="D71" s="6">
        <v>1</v>
      </c>
      <c r="E71" s="21">
        <v>89.68</v>
      </c>
      <c r="F71" s="21"/>
      <c r="G71" s="25">
        <v>90</v>
      </c>
      <c r="H71" s="21"/>
      <c r="I71" s="21"/>
      <c r="J71" s="21"/>
      <c r="K71" s="21"/>
    </row>
    <row r="72" spans="1:11" ht="22.8" x14ac:dyDescent="0.25">
      <c r="A72" s="6">
        <v>35</v>
      </c>
      <c r="B72" s="26" t="s">
        <v>315</v>
      </c>
      <c r="C72" s="113" t="s">
        <v>314</v>
      </c>
      <c r="D72" s="6">
        <v>1</v>
      </c>
      <c r="E72" s="21" t="s">
        <v>386</v>
      </c>
      <c r="F72" s="21">
        <v>0.37</v>
      </c>
      <c r="G72" s="25">
        <v>62</v>
      </c>
      <c r="H72" s="24">
        <v>54</v>
      </c>
      <c r="I72" s="21"/>
      <c r="J72" s="24">
        <v>3.6</v>
      </c>
      <c r="K72" s="24">
        <v>3.6</v>
      </c>
    </row>
    <row r="73" spans="1:11" ht="34.200000000000003" x14ac:dyDescent="0.25">
      <c r="A73" s="6">
        <v>36</v>
      </c>
      <c r="B73" s="26" t="s">
        <v>331</v>
      </c>
      <c r="C73" s="113" t="s">
        <v>1026</v>
      </c>
      <c r="D73" s="6">
        <v>6</v>
      </c>
      <c r="E73" s="21">
        <v>8.15</v>
      </c>
      <c r="F73" s="21"/>
      <c r="G73" s="25">
        <v>49</v>
      </c>
      <c r="H73" s="21"/>
      <c r="I73" s="21"/>
      <c r="J73" s="21"/>
      <c r="K73" s="21"/>
    </row>
    <row r="74" spans="1:11" ht="45.6" x14ac:dyDescent="0.25">
      <c r="A74" s="6">
        <v>37</v>
      </c>
      <c r="B74" s="26" t="s">
        <v>37</v>
      </c>
      <c r="C74" s="113" t="s">
        <v>1025</v>
      </c>
      <c r="D74" s="6">
        <v>6</v>
      </c>
      <c r="E74" s="21" t="s">
        <v>194</v>
      </c>
      <c r="F74" s="21"/>
      <c r="G74" s="25">
        <v>52</v>
      </c>
      <c r="H74" s="24">
        <v>45</v>
      </c>
      <c r="I74" s="21"/>
      <c r="J74" s="24">
        <v>0.52</v>
      </c>
      <c r="K74" s="24">
        <v>3.12</v>
      </c>
    </row>
    <row r="75" spans="1:11" ht="40.5" customHeight="1" x14ac:dyDescent="0.25">
      <c r="A75" s="6">
        <v>38</v>
      </c>
      <c r="B75" s="26" t="s">
        <v>485</v>
      </c>
      <c r="C75" s="113" t="s">
        <v>1024</v>
      </c>
      <c r="D75" s="6">
        <v>30</v>
      </c>
      <c r="E75" s="21" t="s">
        <v>191</v>
      </c>
      <c r="F75" s="21"/>
      <c r="G75" s="25">
        <v>433</v>
      </c>
      <c r="H75" s="24">
        <v>400</v>
      </c>
      <c r="I75" s="21"/>
      <c r="J75" s="24">
        <v>1</v>
      </c>
      <c r="K75" s="24">
        <v>30</v>
      </c>
    </row>
    <row r="76" spans="1:11" ht="68.400000000000006" x14ac:dyDescent="0.25">
      <c r="A76" s="6">
        <v>39</v>
      </c>
      <c r="B76" s="26" t="s">
        <v>548</v>
      </c>
      <c r="C76" s="113" t="s">
        <v>1023</v>
      </c>
      <c r="D76" s="6">
        <v>7</v>
      </c>
      <c r="E76" s="21" t="s">
        <v>366</v>
      </c>
      <c r="F76" s="21" t="s">
        <v>365</v>
      </c>
      <c r="G76" s="25">
        <v>214</v>
      </c>
      <c r="H76" s="24">
        <v>112</v>
      </c>
      <c r="I76" s="21" t="s">
        <v>1022</v>
      </c>
      <c r="J76" s="24">
        <v>1.1299999999999999</v>
      </c>
      <c r="K76" s="24">
        <v>7.91</v>
      </c>
    </row>
    <row r="77" spans="1:11" ht="34.200000000000003" x14ac:dyDescent="0.25">
      <c r="A77" s="6">
        <v>40</v>
      </c>
      <c r="B77" s="26" t="s">
        <v>308</v>
      </c>
      <c r="C77" s="113" t="s">
        <v>185</v>
      </c>
      <c r="D77" s="10" t="s">
        <v>1021</v>
      </c>
      <c r="E77" s="21" t="s">
        <v>183</v>
      </c>
      <c r="F77" s="21" t="s">
        <v>182</v>
      </c>
      <c r="G77" s="25">
        <v>6518</v>
      </c>
      <c r="H77" s="24">
        <v>1413</v>
      </c>
      <c r="I77" s="21" t="s">
        <v>1020</v>
      </c>
      <c r="J77" s="24">
        <v>12.4</v>
      </c>
      <c r="K77" s="24">
        <v>99.94</v>
      </c>
    </row>
    <row r="78" spans="1:11" ht="34.200000000000003" x14ac:dyDescent="0.25">
      <c r="A78" s="6">
        <v>41</v>
      </c>
      <c r="B78" s="26" t="s">
        <v>374</v>
      </c>
      <c r="C78" s="113" t="s">
        <v>356</v>
      </c>
      <c r="D78" s="10" t="s">
        <v>1019</v>
      </c>
      <c r="E78" s="21" t="s">
        <v>354</v>
      </c>
      <c r="F78" s="21" t="s">
        <v>353</v>
      </c>
      <c r="G78" s="25">
        <v>7108</v>
      </c>
      <c r="H78" s="24">
        <v>1975</v>
      </c>
      <c r="I78" s="21" t="s">
        <v>1018</v>
      </c>
      <c r="J78" s="24">
        <v>37.6</v>
      </c>
      <c r="K78" s="24">
        <v>142.88</v>
      </c>
    </row>
    <row r="79" spans="1:11" ht="22.8" x14ac:dyDescent="0.25">
      <c r="A79" s="6">
        <v>42</v>
      </c>
      <c r="B79" s="26" t="s">
        <v>360</v>
      </c>
      <c r="C79" s="113" t="s">
        <v>359</v>
      </c>
      <c r="D79" s="6">
        <v>33</v>
      </c>
      <c r="E79" s="21" t="s">
        <v>358</v>
      </c>
      <c r="F79" s="21"/>
      <c r="G79" s="25">
        <v>251</v>
      </c>
      <c r="H79" s="24">
        <v>237</v>
      </c>
      <c r="I79" s="21"/>
      <c r="J79" s="24">
        <v>0.5</v>
      </c>
      <c r="K79" s="24">
        <v>16.5</v>
      </c>
    </row>
    <row r="80" spans="1:11" ht="20.399999999999999" x14ac:dyDescent="0.25">
      <c r="A80" s="147" t="s">
        <v>43</v>
      </c>
      <c r="B80" s="148"/>
      <c r="C80" s="148"/>
      <c r="D80" s="148"/>
      <c r="E80" s="148"/>
      <c r="F80" s="148"/>
      <c r="G80" s="23">
        <v>55700</v>
      </c>
      <c r="H80" s="21">
        <v>11280</v>
      </c>
      <c r="I80" s="21" t="s">
        <v>1002</v>
      </c>
      <c r="J80" s="21"/>
      <c r="K80" s="21">
        <v>805.7</v>
      </c>
    </row>
    <row r="81" spans="1:11" x14ac:dyDescent="0.25">
      <c r="A81" s="147" t="s">
        <v>9</v>
      </c>
      <c r="B81" s="148"/>
      <c r="C81" s="148"/>
      <c r="D81" s="148"/>
      <c r="E81" s="148"/>
      <c r="F81" s="148"/>
      <c r="G81" s="23">
        <v>12277</v>
      </c>
      <c r="H81" s="21"/>
      <c r="I81" s="21"/>
      <c r="J81" s="21"/>
      <c r="K81" s="21"/>
    </row>
    <row r="82" spans="1:11" x14ac:dyDescent="0.25">
      <c r="A82" s="147" t="s">
        <v>10</v>
      </c>
      <c r="B82" s="148"/>
      <c r="C82" s="148"/>
      <c r="D82" s="148"/>
      <c r="E82" s="148"/>
      <c r="F82" s="148"/>
      <c r="G82" s="23">
        <v>8537</v>
      </c>
      <c r="H82" s="21"/>
      <c r="I82" s="21"/>
      <c r="J82" s="21"/>
      <c r="K82" s="21"/>
    </row>
    <row r="83" spans="1:11" x14ac:dyDescent="0.25">
      <c r="A83" s="149" t="s">
        <v>68</v>
      </c>
      <c r="B83" s="148"/>
      <c r="C83" s="148"/>
      <c r="D83" s="148"/>
      <c r="E83" s="148"/>
      <c r="F83" s="148"/>
      <c r="G83" s="23"/>
      <c r="H83" s="21"/>
      <c r="I83" s="21"/>
      <c r="J83" s="21"/>
      <c r="K83" s="21"/>
    </row>
    <row r="84" spans="1:11" x14ac:dyDescent="0.25">
      <c r="A84" s="147" t="s">
        <v>30</v>
      </c>
      <c r="B84" s="148"/>
      <c r="C84" s="148"/>
      <c r="D84" s="148"/>
      <c r="E84" s="148"/>
      <c r="F84" s="148"/>
      <c r="G84" s="23">
        <v>69376</v>
      </c>
      <c r="H84" s="21"/>
      <c r="I84" s="21"/>
      <c r="J84" s="21"/>
      <c r="K84" s="21">
        <v>805.7</v>
      </c>
    </row>
    <row r="85" spans="1:11" x14ac:dyDescent="0.25">
      <c r="A85" s="147" t="s">
        <v>29</v>
      </c>
      <c r="B85" s="148"/>
      <c r="C85" s="148"/>
      <c r="D85" s="148"/>
      <c r="E85" s="148"/>
      <c r="F85" s="148"/>
      <c r="G85" s="23">
        <v>7138</v>
      </c>
      <c r="H85" s="21"/>
      <c r="I85" s="21"/>
      <c r="J85" s="21"/>
      <c r="K85" s="21"/>
    </row>
    <row r="86" spans="1:11" x14ac:dyDescent="0.25">
      <c r="A86" s="147" t="s">
        <v>12</v>
      </c>
      <c r="B86" s="148"/>
      <c r="C86" s="148"/>
      <c r="D86" s="148"/>
      <c r="E86" s="148"/>
      <c r="F86" s="148"/>
      <c r="G86" s="23">
        <v>76514</v>
      </c>
      <c r="H86" s="21"/>
      <c r="I86" s="21"/>
      <c r="J86" s="21"/>
      <c r="K86" s="21">
        <v>805.7</v>
      </c>
    </row>
    <row r="87" spans="1:11" x14ac:dyDescent="0.25">
      <c r="A87" s="147" t="s">
        <v>13</v>
      </c>
      <c r="B87" s="148"/>
      <c r="C87" s="148"/>
      <c r="D87" s="148"/>
      <c r="E87" s="148"/>
      <c r="F87" s="148"/>
      <c r="G87" s="23"/>
      <c r="H87" s="21"/>
      <c r="I87" s="21"/>
      <c r="J87" s="21"/>
      <c r="K87" s="21"/>
    </row>
    <row r="88" spans="1:11" x14ac:dyDescent="0.25">
      <c r="A88" s="147" t="s">
        <v>14</v>
      </c>
      <c r="B88" s="148"/>
      <c r="C88" s="148"/>
      <c r="D88" s="148"/>
      <c r="E88" s="148"/>
      <c r="F88" s="148"/>
      <c r="G88" s="23">
        <v>22325</v>
      </c>
      <c r="H88" s="21"/>
      <c r="I88" s="21"/>
      <c r="J88" s="21"/>
      <c r="K88" s="21"/>
    </row>
    <row r="89" spans="1:11" x14ac:dyDescent="0.25">
      <c r="A89" s="147" t="s">
        <v>15</v>
      </c>
      <c r="B89" s="148"/>
      <c r="C89" s="148"/>
      <c r="D89" s="148"/>
      <c r="E89" s="148"/>
      <c r="F89" s="148"/>
      <c r="G89" s="23">
        <v>14957</v>
      </c>
      <c r="H89" s="21"/>
      <c r="I89" s="21"/>
      <c r="J89" s="21"/>
      <c r="K89" s="21"/>
    </row>
    <row r="90" spans="1:11" x14ac:dyDescent="0.25">
      <c r="A90" s="147" t="s">
        <v>16</v>
      </c>
      <c r="B90" s="148"/>
      <c r="C90" s="148"/>
      <c r="D90" s="148"/>
      <c r="E90" s="148"/>
      <c r="F90" s="148"/>
      <c r="G90" s="23">
        <v>13308</v>
      </c>
      <c r="H90" s="21"/>
      <c r="I90" s="21"/>
      <c r="J90" s="21"/>
      <c r="K90" s="21"/>
    </row>
    <row r="91" spans="1:11" x14ac:dyDescent="0.25">
      <c r="A91" s="147" t="s">
        <v>0</v>
      </c>
      <c r="B91" s="148"/>
      <c r="C91" s="148"/>
      <c r="D91" s="148"/>
      <c r="E91" s="148"/>
      <c r="F91" s="148"/>
      <c r="G91" s="23">
        <v>7138</v>
      </c>
      <c r="H91" s="21"/>
      <c r="I91" s="21"/>
      <c r="J91" s="21"/>
      <c r="K91" s="21"/>
    </row>
    <row r="92" spans="1:11" x14ac:dyDescent="0.25">
      <c r="A92" s="147" t="s">
        <v>17</v>
      </c>
      <c r="B92" s="148"/>
      <c r="C92" s="148"/>
      <c r="D92" s="148"/>
      <c r="E92" s="148"/>
      <c r="F92" s="148"/>
      <c r="G92" s="23">
        <v>12277</v>
      </c>
      <c r="H92" s="21"/>
      <c r="I92" s="21"/>
      <c r="J92" s="21"/>
      <c r="K92" s="21"/>
    </row>
    <row r="93" spans="1:11" x14ac:dyDescent="0.25">
      <c r="A93" s="147" t="s">
        <v>18</v>
      </c>
      <c r="B93" s="148"/>
      <c r="C93" s="148"/>
      <c r="D93" s="148"/>
      <c r="E93" s="148"/>
      <c r="F93" s="148"/>
      <c r="G93" s="23">
        <v>8537</v>
      </c>
      <c r="H93" s="21"/>
      <c r="I93" s="21"/>
      <c r="J93" s="21"/>
      <c r="K93" s="21"/>
    </row>
    <row r="94" spans="1:11" ht="24.75" customHeight="1" x14ac:dyDescent="0.25">
      <c r="A94" s="149" t="s">
        <v>67</v>
      </c>
      <c r="B94" s="148"/>
      <c r="C94" s="148"/>
      <c r="D94" s="148"/>
      <c r="E94" s="148"/>
      <c r="F94" s="148"/>
      <c r="G94" s="22">
        <v>76514</v>
      </c>
      <c r="H94" s="21"/>
      <c r="I94" s="21"/>
      <c r="J94" s="21"/>
      <c r="K94" s="20">
        <v>805.7</v>
      </c>
    </row>
    <row r="95" spans="1:11" ht="19.2" customHeight="1" x14ac:dyDescent="0.25">
      <c r="A95" s="154" t="s">
        <v>166</v>
      </c>
      <c r="B95" s="148"/>
      <c r="C95" s="148"/>
      <c r="D95" s="148"/>
      <c r="E95" s="148"/>
      <c r="F95" s="148"/>
      <c r="G95" s="148"/>
      <c r="H95" s="148"/>
      <c r="I95" s="148"/>
      <c r="J95" s="148"/>
      <c r="K95" s="148"/>
    </row>
    <row r="96" spans="1:11" ht="19.2" customHeight="1" x14ac:dyDescent="0.25">
      <c r="A96" s="147" t="s">
        <v>165</v>
      </c>
      <c r="B96" s="148"/>
      <c r="C96" s="148"/>
      <c r="D96" s="148"/>
      <c r="E96" s="148"/>
      <c r="F96" s="148"/>
      <c r="G96" s="148"/>
      <c r="H96" s="148"/>
      <c r="I96" s="148"/>
      <c r="J96" s="148"/>
      <c r="K96" s="148"/>
    </row>
    <row r="97" spans="1:11" ht="35.4" x14ac:dyDescent="0.25">
      <c r="A97" s="6">
        <v>43</v>
      </c>
      <c r="B97" s="26" t="s">
        <v>164</v>
      </c>
      <c r="C97" s="113" t="s">
        <v>1017</v>
      </c>
      <c r="D97" s="6">
        <v>56</v>
      </c>
      <c r="E97" s="21">
        <v>41.57</v>
      </c>
      <c r="F97" s="21"/>
      <c r="G97" s="25">
        <v>2328</v>
      </c>
      <c r="H97" s="21"/>
      <c r="I97" s="21"/>
      <c r="J97" s="21"/>
      <c r="K97" s="21"/>
    </row>
    <row r="98" spans="1:11" ht="35.4" x14ac:dyDescent="0.25">
      <c r="A98" s="6">
        <v>44</v>
      </c>
      <c r="B98" s="26" t="s">
        <v>348</v>
      </c>
      <c r="C98" s="113" t="s">
        <v>652</v>
      </c>
      <c r="D98" s="6">
        <v>9</v>
      </c>
      <c r="E98" s="21">
        <v>78.94</v>
      </c>
      <c r="F98" s="21"/>
      <c r="G98" s="25">
        <v>710</v>
      </c>
      <c r="H98" s="21"/>
      <c r="I98" s="21"/>
      <c r="J98" s="21"/>
      <c r="K98" s="21"/>
    </row>
    <row r="99" spans="1:11" ht="34.200000000000003" x14ac:dyDescent="0.25">
      <c r="A99" s="6">
        <v>45</v>
      </c>
      <c r="B99" s="26" t="s">
        <v>403</v>
      </c>
      <c r="C99" s="113" t="s">
        <v>1016</v>
      </c>
      <c r="D99" s="6">
        <v>1</v>
      </c>
      <c r="E99" s="21">
        <v>8.76</v>
      </c>
      <c r="F99" s="21"/>
      <c r="G99" s="25">
        <v>9</v>
      </c>
      <c r="H99" s="21"/>
      <c r="I99" s="21"/>
      <c r="J99" s="21"/>
      <c r="K99" s="21"/>
    </row>
    <row r="100" spans="1:11" ht="34.200000000000003" x14ac:dyDescent="0.25">
      <c r="A100" s="6">
        <v>46</v>
      </c>
      <c r="B100" s="26" t="s">
        <v>403</v>
      </c>
      <c r="C100" s="113" t="s">
        <v>1015</v>
      </c>
      <c r="D100" s="6">
        <v>1</v>
      </c>
      <c r="E100" s="21">
        <v>19.91</v>
      </c>
      <c r="F100" s="21"/>
      <c r="G100" s="25">
        <v>20</v>
      </c>
      <c r="H100" s="21"/>
      <c r="I100" s="21"/>
      <c r="J100" s="21"/>
      <c r="K100" s="21"/>
    </row>
    <row r="101" spans="1:11" ht="34.200000000000003" x14ac:dyDescent="0.25">
      <c r="A101" s="6">
        <v>47</v>
      </c>
      <c r="B101" s="26" t="s">
        <v>403</v>
      </c>
      <c r="C101" s="113" t="s">
        <v>1014</v>
      </c>
      <c r="D101" s="6">
        <v>1</v>
      </c>
      <c r="E101" s="21">
        <v>288.64</v>
      </c>
      <c r="F101" s="21"/>
      <c r="G101" s="25">
        <v>289</v>
      </c>
      <c r="H101" s="21"/>
      <c r="I101" s="21"/>
      <c r="J101" s="21"/>
      <c r="K101" s="21"/>
    </row>
    <row r="102" spans="1:11" ht="35.4" x14ac:dyDescent="0.25">
      <c r="A102" s="6">
        <v>48</v>
      </c>
      <c r="B102" s="26" t="s">
        <v>338</v>
      </c>
      <c r="C102" s="113" t="s">
        <v>159</v>
      </c>
      <c r="D102" s="10" t="s">
        <v>648</v>
      </c>
      <c r="E102" s="21">
        <v>1521.06</v>
      </c>
      <c r="F102" s="21"/>
      <c r="G102" s="25">
        <v>1445</v>
      </c>
      <c r="H102" s="21"/>
      <c r="I102" s="21"/>
      <c r="J102" s="21"/>
      <c r="K102" s="21"/>
    </row>
    <row r="103" spans="1:11" ht="47.25" customHeight="1" x14ac:dyDescent="0.25">
      <c r="A103" s="6">
        <v>49</v>
      </c>
      <c r="B103" s="26" t="s">
        <v>338</v>
      </c>
      <c r="C103" s="113" t="s">
        <v>1013</v>
      </c>
      <c r="D103" s="10" t="s">
        <v>1012</v>
      </c>
      <c r="E103" s="21">
        <v>2718</v>
      </c>
      <c r="F103" s="21"/>
      <c r="G103" s="25">
        <v>217</v>
      </c>
      <c r="H103" s="21"/>
      <c r="I103" s="21"/>
      <c r="J103" s="21"/>
      <c r="K103" s="21"/>
    </row>
    <row r="104" spans="1:11" ht="35.4" x14ac:dyDescent="0.25">
      <c r="A104" s="6">
        <v>50</v>
      </c>
      <c r="B104" s="26" t="s">
        <v>221</v>
      </c>
      <c r="C104" s="113" t="s">
        <v>342</v>
      </c>
      <c r="D104" s="10" t="s">
        <v>1011</v>
      </c>
      <c r="E104" s="21">
        <v>10162.06</v>
      </c>
      <c r="F104" s="21"/>
      <c r="G104" s="25">
        <v>152</v>
      </c>
      <c r="H104" s="21"/>
      <c r="I104" s="21"/>
      <c r="J104" s="21"/>
      <c r="K104" s="21"/>
    </row>
    <row r="105" spans="1:11" ht="35.4" x14ac:dyDescent="0.25">
      <c r="A105" s="6">
        <v>51</v>
      </c>
      <c r="B105" s="26" t="s">
        <v>221</v>
      </c>
      <c r="C105" s="113" t="s">
        <v>220</v>
      </c>
      <c r="D105" s="10" t="s">
        <v>1011</v>
      </c>
      <c r="E105" s="21">
        <v>12477.52</v>
      </c>
      <c r="F105" s="21"/>
      <c r="G105" s="25">
        <v>187</v>
      </c>
      <c r="H105" s="21"/>
      <c r="I105" s="21"/>
      <c r="J105" s="21"/>
      <c r="K105" s="21"/>
    </row>
    <row r="106" spans="1:11" ht="45.6" x14ac:dyDescent="0.25">
      <c r="A106" s="6">
        <v>52</v>
      </c>
      <c r="B106" s="26" t="s">
        <v>162</v>
      </c>
      <c r="C106" s="113" t="s">
        <v>886</v>
      </c>
      <c r="D106" s="6">
        <v>20</v>
      </c>
      <c r="E106" s="21">
        <v>20.39</v>
      </c>
      <c r="F106" s="21"/>
      <c r="G106" s="25">
        <v>408</v>
      </c>
      <c r="H106" s="21"/>
      <c r="I106" s="21"/>
      <c r="J106" s="21"/>
      <c r="K106" s="21"/>
    </row>
    <row r="107" spans="1:11" ht="91.2" x14ac:dyDescent="0.25">
      <c r="A107" s="6">
        <v>53</v>
      </c>
      <c r="B107" s="26" t="s">
        <v>1010</v>
      </c>
      <c r="C107" s="113" t="s">
        <v>1009</v>
      </c>
      <c r="D107" s="6">
        <v>1</v>
      </c>
      <c r="E107" s="21">
        <v>1644.74</v>
      </c>
      <c r="F107" s="21"/>
      <c r="G107" s="25">
        <v>1645</v>
      </c>
      <c r="H107" s="21"/>
      <c r="I107" s="21"/>
      <c r="J107" s="21"/>
      <c r="K107" s="21"/>
    </row>
    <row r="108" spans="1:11" ht="34.200000000000003" x14ac:dyDescent="0.25">
      <c r="A108" s="6">
        <v>54</v>
      </c>
      <c r="B108" s="26" t="s">
        <v>155</v>
      </c>
      <c r="C108" s="113" t="s">
        <v>154</v>
      </c>
      <c r="D108" s="6">
        <v>550</v>
      </c>
      <c r="E108" s="21">
        <v>11.9</v>
      </c>
      <c r="F108" s="21"/>
      <c r="G108" s="25">
        <v>6545</v>
      </c>
      <c r="H108" s="21"/>
      <c r="I108" s="21"/>
      <c r="J108" s="21"/>
      <c r="K108" s="21"/>
    </row>
    <row r="109" spans="1:11" ht="57" x14ac:dyDescent="0.25">
      <c r="A109" s="6">
        <v>55</v>
      </c>
      <c r="B109" s="26" t="s">
        <v>335</v>
      </c>
      <c r="C109" s="113" t="s">
        <v>334</v>
      </c>
      <c r="D109" s="6">
        <v>9</v>
      </c>
      <c r="E109" s="21">
        <v>30.89</v>
      </c>
      <c r="F109" s="21"/>
      <c r="G109" s="25">
        <v>278</v>
      </c>
      <c r="H109" s="21"/>
      <c r="I109" s="21"/>
      <c r="J109" s="21"/>
      <c r="K109" s="21"/>
    </row>
    <row r="110" spans="1:11" ht="19.2" customHeight="1" x14ac:dyDescent="0.25">
      <c r="A110" s="147" t="s">
        <v>333</v>
      </c>
      <c r="B110" s="148"/>
      <c r="C110" s="148"/>
      <c r="D110" s="148"/>
      <c r="E110" s="148"/>
      <c r="F110" s="148"/>
      <c r="G110" s="148"/>
      <c r="H110" s="148"/>
      <c r="I110" s="148"/>
      <c r="J110" s="148"/>
      <c r="K110" s="148"/>
    </row>
    <row r="111" spans="1:11" ht="47.4" x14ac:dyDescent="0.25">
      <c r="A111" s="6">
        <v>56</v>
      </c>
      <c r="B111" s="26" t="s">
        <v>1008</v>
      </c>
      <c r="C111" s="113" t="s">
        <v>1007</v>
      </c>
      <c r="D111" s="6">
        <v>30</v>
      </c>
      <c r="E111" s="21">
        <v>114.9</v>
      </c>
      <c r="F111" s="21"/>
      <c r="G111" s="25">
        <v>3447</v>
      </c>
      <c r="H111" s="21"/>
      <c r="I111" s="21"/>
      <c r="J111" s="21"/>
      <c r="K111" s="21"/>
    </row>
    <row r="112" spans="1:11" ht="35.4" x14ac:dyDescent="0.25">
      <c r="A112" s="6">
        <v>57</v>
      </c>
      <c r="B112" s="26" t="s">
        <v>1006</v>
      </c>
      <c r="C112" s="113" t="s">
        <v>1005</v>
      </c>
      <c r="D112" s="6">
        <v>7</v>
      </c>
      <c r="E112" s="21">
        <v>21.02</v>
      </c>
      <c r="F112" s="21"/>
      <c r="G112" s="25">
        <v>147</v>
      </c>
      <c r="H112" s="21"/>
      <c r="I112" s="21"/>
      <c r="J112" s="21"/>
      <c r="K112" s="21"/>
    </row>
    <row r="113" spans="1:11" ht="35.4" x14ac:dyDescent="0.25">
      <c r="A113" s="6">
        <v>58</v>
      </c>
      <c r="B113" s="26" t="s">
        <v>338</v>
      </c>
      <c r="C113" s="113" t="s">
        <v>1004</v>
      </c>
      <c r="D113" s="10" t="s">
        <v>158</v>
      </c>
      <c r="E113" s="21">
        <v>4066.25</v>
      </c>
      <c r="F113" s="21"/>
      <c r="G113" s="25">
        <v>3253</v>
      </c>
      <c r="H113" s="21"/>
      <c r="I113" s="21"/>
      <c r="J113" s="21"/>
      <c r="K113" s="21"/>
    </row>
    <row r="114" spans="1:11" ht="35.4" x14ac:dyDescent="0.25">
      <c r="A114" s="6">
        <v>59</v>
      </c>
      <c r="B114" s="26" t="s">
        <v>221</v>
      </c>
      <c r="C114" s="113" t="s">
        <v>342</v>
      </c>
      <c r="D114" s="10" t="s">
        <v>233</v>
      </c>
      <c r="E114" s="21">
        <v>10162.06</v>
      </c>
      <c r="F114" s="21"/>
      <c r="G114" s="25">
        <v>30</v>
      </c>
      <c r="H114" s="21"/>
      <c r="I114" s="21"/>
      <c r="J114" s="21"/>
      <c r="K114" s="21"/>
    </row>
    <row r="115" spans="1:11" ht="41.25" customHeight="1" x14ac:dyDescent="0.25">
      <c r="A115" s="6">
        <v>60</v>
      </c>
      <c r="B115" s="26" t="s">
        <v>221</v>
      </c>
      <c r="C115" s="113" t="s">
        <v>220</v>
      </c>
      <c r="D115" s="10" t="s">
        <v>233</v>
      </c>
      <c r="E115" s="21">
        <v>12477.52</v>
      </c>
      <c r="F115" s="21"/>
      <c r="G115" s="25">
        <v>37</v>
      </c>
      <c r="H115" s="21"/>
      <c r="I115" s="21"/>
      <c r="J115" s="21"/>
      <c r="K115" s="21"/>
    </row>
    <row r="116" spans="1:11" ht="45.6" x14ac:dyDescent="0.25">
      <c r="A116" s="6">
        <v>61</v>
      </c>
      <c r="B116" s="26" t="s">
        <v>324</v>
      </c>
      <c r="C116" s="113" t="s">
        <v>1003</v>
      </c>
      <c r="D116" s="6">
        <v>190</v>
      </c>
      <c r="E116" s="21">
        <v>7.96</v>
      </c>
      <c r="F116" s="21"/>
      <c r="G116" s="25">
        <v>1512</v>
      </c>
      <c r="H116" s="21"/>
      <c r="I116" s="21"/>
      <c r="J116" s="21"/>
      <c r="K116" s="21"/>
    </row>
    <row r="117" spans="1:11" ht="35.4" x14ac:dyDescent="0.25">
      <c r="A117" s="6">
        <v>62</v>
      </c>
      <c r="B117" s="26" t="s">
        <v>326</v>
      </c>
      <c r="C117" s="113" t="s">
        <v>325</v>
      </c>
      <c r="D117" s="6">
        <v>33</v>
      </c>
      <c r="E117" s="21">
        <v>51.76</v>
      </c>
      <c r="F117" s="21"/>
      <c r="G117" s="25">
        <v>1708</v>
      </c>
      <c r="H117" s="21"/>
      <c r="I117" s="21"/>
      <c r="J117" s="21"/>
      <c r="K117" s="21"/>
    </row>
    <row r="118" spans="1:11" x14ac:dyDescent="0.25">
      <c r="A118" s="147" t="s">
        <v>43</v>
      </c>
      <c r="B118" s="148"/>
      <c r="C118" s="148"/>
      <c r="D118" s="148"/>
      <c r="E118" s="148"/>
      <c r="F118" s="148"/>
      <c r="G118" s="23">
        <v>24367</v>
      </c>
      <c r="H118" s="21"/>
      <c r="I118" s="21"/>
      <c r="J118" s="21"/>
      <c r="K118" s="21"/>
    </row>
    <row r="119" spans="1:11" x14ac:dyDescent="0.25">
      <c r="A119" s="149" t="s">
        <v>150</v>
      </c>
      <c r="B119" s="148"/>
      <c r="C119" s="148"/>
      <c r="D119" s="148"/>
      <c r="E119" s="148"/>
      <c r="F119" s="148"/>
      <c r="G119" s="23"/>
      <c r="H119" s="21"/>
      <c r="I119" s="21"/>
      <c r="J119" s="21"/>
      <c r="K119" s="21"/>
    </row>
    <row r="120" spans="1:11" x14ac:dyDescent="0.25">
      <c r="A120" s="147" t="s">
        <v>74</v>
      </c>
      <c r="B120" s="148"/>
      <c r="C120" s="148"/>
      <c r="D120" s="148"/>
      <c r="E120" s="148"/>
      <c r="F120" s="148"/>
      <c r="G120" s="23">
        <v>24367</v>
      </c>
      <c r="H120" s="21"/>
      <c r="I120" s="21"/>
      <c r="J120" s="21"/>
      <c r="K120" s="21"/>
    </row>
    <row r="121" spans="1:11" x14ac:dyDescent="0.25">
      <c r="A121" s="147" t="s">
        <v>12</v>
      </c>
      <c r="B121" s="148"/>
      <c r="C121" s="148"/>
      <c r="D121" s="148"/>
      <c r="E121" s="148"/>
      <c r="F121" s="148"/>
      <c r="G121" s="23">
        <v>24367</v>
      </c>
      <c r="H121" s="21"/>
      <c r="I121" s="21"/>
      <c r="J121" s="21"/>
      <c r="K121" s="21"/>
    </row>
    <row r="122" spans="1:11" x14ac:dyDescent="0.25">
      <c r="A122" s="147" t="s">
        <v>13</v>
      </c>
      <c r="B122" s="148"/>
      <c r="C122" s="148"/>
      <c r="D122" s="148"/>
      <c r="E122" s="148"/>
      <c r="F122" s="148"/>
      <c r="G122" s="23"/>
      <c r="H122" s="21"/>
      <c r="I122" s="21"/>
      <c r="J122" s="21"/>
      <c r="K122" s="21"/>
    </row>
    <row r="123" spans="1:11" x14ac:dyDescent="0.25">
      <c r="A123" s="147" t="s">
        <v>14</v>
      </c>
      <c r="B123" s="148"/>
      <c r="C123" s="148"/>
      <c r="D123" s="148"/>
      <c r="E123" s="148"/>
      <c r="F123" s="148"/>
      <c r="G123" s="23">
        <v>24367</v>
      </c>
      <c r="H123" s="21"/>
      <c r="I123" s="21"/>
      <c r="J123" s="21"/>
      <c r="K123" s="21"/>
    </row>
    <row r="124" spans="1:11" x14ac:dyDescent="0.25">
      <c r="A124" s="149" t="s">
        <v>149</v>
      </c>
      <c r="B124" s="148"/>
      <c r="C124" s="148"/>
      <c r="D124" s="148"/>
      <c r="E124" s="148"/>
      <c r="F124" s="148"/>
      <c r="G124" s="22">
        <v>24367</v>
      </c>
      <c r="H124" s="21"/>
      <c r="I124" s="21"/>
      <c r="J124" s="21"/>
      <c r="K124" s="21"/>
    </row>
    <row r="125" spans="1:11" x14ac:dyDescent="0.25">
      <c r="A125" s="152" t="s">
        <v>42</v>
      </c>
      <c r="B125" s="153"/>
      <c r="C125" s="153"/>
      <c r="D125" s="153"/>
      <c r="E125" s="153"/>
      <c r="F125" s="153"/>
      <c r="G125" s="153"/>
      <c r="H125" s="153"/>
      <c r="I125" s="153"/>
      <c r="J125" s="153"/>
      <c r="K125" s="153"/>
    </row>
    <row r="126" spans="1:11" ht="20.399999999999999" x14ac:dyDescent="0.25">
      <c r="A126" s="147" t="s">
        <v>8</v>
      </c>
      <c r="B126" s="148"/>
      <c r="C126" s="148"/>
      <c r="D126" s="148"/>
      <c r="E126" s="148"/>
      <c r="F126" s="148"/>
      <c r="G126" s="23">
        <v>80067</v>
      </c>
      <c r="H126" s="21">
        <v>11280</v>
      </c>
      <c r="I126" s="21" t="s">
        <v>1002</v>
      </c>
      <c r="J126" s="21"/>
      <c r="K126" s="21">
        <v>805.7</v>
      </c>
    </row>
    <row r="127" spans="1:11" x14ac:dyDescent="0.25">
      <c r="A127" s="147" t="s">
        <v>9</v>
      </c>
      <c r="B127" s="148"/>
      <c r="C127" s="148"/>
      <c r="D127" s="148"/>
      <c r="E127" s="148"/>
      <c r="F127" s="148"/>
      <c r="G127" s="23">
        <v>12277</v>
      </c>
      <c r="H127" s="21"/>
      <c r="I127" s="21"/>
      <c r="J127" s="21"/>
      <c r="K127" s="21"/>
    </row>
    <row r="128" spans="1:11" x14ac:dyDescent="0.25">
      <c r="A128" s="147" t="s">
        <v>31</v>
      </c>
      <c r="B128" s="148"/>
      <c r="C128" s="148"/>
      <c r="D128" s="148"/>
      <c r="E128" s="148"/>
      <c r="F128" s="148"/>
      <c r="G128" s="23"/>
      <c r="H128" s="21"/>
      <c r="I128" s="21"/>
      <c r="J128" s="21"/>
      <c r="K128" s="21"/>
    </row>
    <row r="129" spans="1:11" x14ac:dyDescent="0.25">
      <c r="A129" s="147" t="s">
        <v>1001</v>
      </c>
      <c r="B129" s="148"/>
      <c r="C129" s="148"/>
      <c r="D129" s="148"/>
      <c r="E129" s="148"/>
      <c r="F129" s="148"/>
      <c r="G129" s="23">
        <v>1810</v>
      </c>
      <c r="H129" s="21"/>
      <c r="I129" s="21"/>
      <c r="J129" s="21"/>
      <c r="K129" s="21"/>
    </row>
    <row r="130" spans="1:11" x14ac:dyDescent="0.25">
      <c r="A130" s="147" t="s">
        <v>1000</v>
      </c>
      <c r="B130" s="148"/>
      <c r="C130" s="148"/>
      <c r="D130" s="148"/>
      <c r="E130" s="148"/>
      <c r="F130" s="148"/>
      <c r="G130" s="23">
        <v>816</v>
      </c>
      <c r="H130" s="21"/>
      <c r="I130" s="21"/>
      <c r="J130" s="21"/>
      <c r="K130" s="21"/>
    </row>
    <row r="131" spans="1:11" x14ac:dyDescent="0.25">
      <c r="A131" s="147" t="s">
        <v>999</v>
      </c>
      <c r="B131" s="148"/>
      <c r="C131" s="148"/>
      <c r="D131" s="148"/>
      <c r="E131" s="148"/>
      <c r="F131" s="148"/>
      <c r="G131" s="23">
        <v>9651</v>
      </c>
      <c r="H131" s="21"/>
      <c r="I131" s="21"/>
      <c r="J131" s="21"/>
      <c r="K131" s="21"/>
    </row>
    <row r="132" spans="1:11" x14ac:dyDescent="0.25">
      <c r="A132" s="147" t="s">
        <v>10</v>
      </c>
      <c r="B132" s="148"/>
      <c r="C132" s="148"/>
      <c r="D132" s="148"/>
      <c r="E132" s="148"/>
      <c r="F132" s="148"/>
      <c r="G132" s="23">
        <v>8537</v>
      </c>
      <c r="H132" s="21"/>
      <c r="I132" s="21"/>
      <c r="J132" s="21"/>
      <c r="K132" s="21"/>
    </row>
    <row r="133" spans="1:11" x14ac:dyDescent="0.25">
      <c r="A133" s="147" t="s">
        <v>31</v>
      </c>
      <c r="B133" s="148"/>
      <c r="C133" s="148"/>
      <c r="D133" s="148"/>
      <c r="E133" s="148"/>
      <c r="F133" s="148"/>
      <c r="G133" s="23"/>
      <c r="H133" s="21"/>
      <c r="I133" s="21"/>
      <c r="J133" s="21"/>
      <c r="K133" s="21"/>
    </row>
    <row r="134" spans="1:11" x14ac:dyDescent="0.25">
      <c r="A134" s="147" t="s">
        <v>998</v>
      </c>
      <c r="B134" s="148"/>
      <c r="C134" s="148"/>
      <c r="D134" s="148"/>
      <c r="E134" s="148"/>
      <c r="F134" s="148"/>
      <c r="G134" s="23">
        <v>1357</v>
      </c>
      <c r="H134" s="21"/>
      <c r="I134" s="21"/>
      <c r="J134" s="21"/>
      <c r="K134" s="21"/>
    </row>
    <row r="135" spans="1:11" x14ac:dyDescent="0.25">
      <c r="A135" s="147" t="s">
        <v>997</v>
      </c>
      <c r="B135" s="148"/>
      <c r="C135" s="148"/>
      <c r="D135" s="148"/>
      <c r="E135" s="148"/>
      <c r="F135" s="148"/>
      <c r="G135" s="23">
        <v>7180</v>
      </c>
      <c r="H135" s="21"/>
      <c r="I135" s="21"/>
      <c r="J135" s="21"/>
      <c r="K135" s="21"/>
    </row>
    <row r="136" spans="1:11" x14ac:dyDescent="0.25">
      <c r="A136" s="149" t="s">
        <v>11</v>
      </c>
      <c r="B136" s="148"/>
      <c r="C136" s="148"/>
      <c r="D136" s="148"/>
      <c r="E136" s="148"/>
      <c r="F136" s="148"/>
      <c r="G136" s="23"/>
      <c r="H136" s="21"/>
      <c r="I136" s="21"/>
      <c r="J136" s="21"/>
      <c r="K136" s="21"/>
    </row>
    <row r="137" spans="1:11" x14ac:dyDescent="0.25">
      <c r="A137" s="147" t="s">
        <v>66</v>
      </c>
      <c r="B137" s="148"/>
      <c r="C137" s="148"/>
      <c r="D137" s="148"/>
      <c r="E137" s="148"/>
      <c r="F137" s="148"/>
      <c r="G137" s="23"/>
      <c r="H137" s="21"/>
      <c r="I137" s="21"/>
      <c r="J137" s="21"/>
      <c r="K137" s="21"/>
    </row>
    <row r="138" spans="1:11" x14ac:dyDescent="0.25">
      <c r="A138" s="147" t="s">
        <v>65</v>
      </c>
      <c r="B138" s="148"/>
      <c r="C138" s="148"/>
      <c r="D138" s="148"/>
      <c r="E138" s="148"/>
      <c r="F138" s="148"/>
      <c r="G138" s="23"/>
      <c r="H138" s="21"/>
      <c r="I138" s="21"/>
      <c r="J138" s="21"/>
      <c r="K138" s="21"/>
    </row>
    <row r="139" spans="1:11" x14ac:dyDescent="0.25">
      <c r="A139" s="147" t="s">
        <v>71</v>
      </c>
      <c r="B139" s="148"/>
      <c r="C139" s="148"/>
      <c r="D139" s="148"/>
      <c r="E139" s="148"/>
      <c r="F139" s="148"/>
      <c r="G139" s="23"/>
      <c r="H139" s="21"/>
      <c r="I139" s="21"/>
      <c r="J139" s="21"/>
      <c r="K139" s="21"/>
    </row>
    <row r="140" spans="1:11" x14ac:dyDescent="0.25">
      <c r="A140" s="147" t="s">
        <v>996</v>
      </c>
      <c r="B140" s="148"/>
      <c r="C140" s="148"/>
      <c r="D140" s="148"/>
      <c r="E140" s="148"/>
      <c r="F140" s="148"/>
      <c r="G140" s="23">
        <v>985</v>
      </c>
      <c r="H140" s="21">
        <v>887</v>
      </c>
      <c r="I140" s="21">
        <v>1</v>
      </c>
      <c r="J140" s="21"/>
      <c r="K140" s="21">
        <v>65.150000000000006</v>
      </c>
    </row>
    <row r="141" spans="1:11" x14ac:dyDescent="0.25">
      <c r="A141" s="147" t="s">
        <v>995</v>
      </c>
      <c r="B141" s="148"/>
      <c r="C141" s="148"/>
      <c r="D141" s="148"/>
      <c r="E141" s="148"/>
      <c r="F141" s="148"/>
      <c r="G141" s="23">
        <v>816</v>
      </c>
      <c r="H141" s="21"/>
      <c r="I141" s="21"/>
      <c r="J141" s="21"/>
      <c r="K141" s="21"/>
    </row>
    <row r="142" spans="1:11" x14ac:dyDescent="0.25">
      <c r="A142" s="147" t="s">
        <v>994</v>
      </c>
      <c r="B142" s="148"/>
      <c r="C142" s="148"/>
      <c r="D142" s="148"/>
      <c r="E142" s="148"/>
      <c r="F142" s="148"/>
      <c r="G142" s="23">
        <v>577</v>
      </c>
      <c r="H142" s="21"/>
      <c r="I142" s="21"/>
      <c r="J142" s="21"/>
      <c r="K142" s="21"/>
    </row>
    <row r="143" spans="1:11" x14ac:dyDescent="0.25">
      <c r="A143" s="147" t="s">
        <v>63</v>
      </c>
      <c r="B143" s="148"/>
      <c r="C143" s="148"/>
      <c r="D143" s="148"/>
      <c r="E143" s="148"/>
      <c r="F143" s="148"/>
      <c r="G143" s="23">
        <v>2378</v>
      </c>
      <c r="H143" s="21"/>
      <c r="I143" s="21"/>
      <c r="J143" s="21"/>
      <c r="K143" s="21">
        <v>65.150000000000006</v>
      </c>
    </row>
    <row r="144" spans="1:11" x14ac:dyDescent="0.25">
      <c r="A144" s="147" t="s">
        <v>72</v>
      </c>
      <c r="B144" s="148"/>
      <c r="C144" s="148"/>
      <c r="D144" s="148"/>
      <c r="E144" s="148"/>
      <c r="F144" s="148"/>
      <c r="G144" s="23"/>
      <c r="H144" s="21"/>
      <c r="I144" s="21"/>
      <c r="J144" s="21"/>
      <c r="K144" s="21"/>
    </row>
    <row r="145" spans="1:11" ht="20.399999999999999" x14ac:dyDescent="0.25">
      <c r="A145" s="147" t="s">
        <v>993</v>
      </c>
      <c r="B145" s="148"/>
      <c r="C145" s="148"/>
      <c r="D145" s="148"/>
      <c r="E145" s="148"/>
      <c r="F145" s="148"/>
      <c r="G145" s="23">
        <v>2722</v>
      </c>
      <c r="H145" s="21">
        <v>2258</v>
      </c>
      <c r="I145" s="21" t="s">
        <v>992</v>
      </c>
      <c r="J145" s="21"/>
      <c r="K145" s="21">
        <v>157.6</v>
      </c>
    </row>
    <row r="146" spans="1:11" x14ac:dyDescent="0.25">
      <c r="A146" s="147" t="s">
        <v>991</v>
      </c>
      <c r="B146" s="148"/>
      <c r="C146" s="148"/>
      <c r="D146" s="148"/>
      <c r="E146" s="148"/>
      <c r="F146" s="148"/>
      <c r="G146" s="23">
        <v>1810</v>
      </c>
      <c r="H146" s="21"/>
      <c r="I146" s="21"/>
      <c r="J146" s="21"/>
      <c r="K146" s="21"/>
    </row>
    <row r="147" spans="1:11" x14ac:dyDescent="0.25">
      <c r="A147" s="147" t="s">
        <v>990</v>
      </c>
      <c r="B147" s="148"/>
      <c r="C147" s="148"/>
      <c r="D147" s="148"/>
      <c r="E147" s="148"/>
      <c r="F147" s="148"/>
      <c r="G147" s="23">
        <v>1357</v>
      </c>
      <c r="H147" s="21"/>
      <c r="I147" s="21"/>
      <c r="J147" s="21"/>
      <c r="K147" s="21"/>
    </row>
    <row r="148" spans="1:11" x14ac:dyDescent="0.25">
      <c r="A148" s="147" t="s">
        <v>63</v>
      </c>
      <c r="B148" s="148"/>
      <c r="C148" s="148"/>
      <c r="D148" s="148"/>
      <c r="E148" s="148"/>
      <c r="F148" s="148"/>
      <c r="G148" s="23">
        <v>5889</v>
      </c>
      <c r="H148" s="21"/>
      <c r="I148" s="21"/>
      <c r="J148" s="21"/>
      <c r="K148" s="21">
        <v>157.6</v>
      </c>
    </row>
    <row r="149" spans="1:11" x14ac:dyDescent="0.25">
      <c r="A149" s="147" t="s">
        <v>64</v>
      </c>
      <c r="B149" s="148"/>
      <c r="C149" s="148"/>
      <c r="D149" s="148"/>
      <c r="E149" s="148"/>
      <c r="F149" s="148"/>
      <c r="G149" s="23"/>
      <c r="H149" s="21"/>
      <c r="I149" s="21"/>
      <c r="J149" s="21"/>
      <c r="K149" s="21"/>
    </row>
    <row r="150" spans="1:11" ht="20.399999999999999" x14ac:dyDescent="0.25">
      <c r="A150" s="147" t="s">
        <v>989</v>
      </c>
      <c r="B150" s="148"/>
      <c r="C150" s="148"/>
      <c r="D150" s="148"/>
      <c r="E150" s="148"/>
      <c r="F150" s="148"/>
      <c r="G150" s="23">
        <v>44855</v>
      </c>
      <c r="H150" s="21">
        <v>8135</v>
      </c>
      <c r="I150" s="21" t="s">
        <v>988</v>
      </c>
      <c r="J150" s="21"/>
      <c r="K150" s="21">
        <v>582.95000000000005</v>
      </c>
    </row>
    <row r="151" spans="1:11" x14ac:dyDescent="0.25">
      <c r="A151" s="147" t="s">
        <v>987</v>
      </c>
      <c r="B151" s="148"/>
      <c r="C151" s="148"/>
      <c r="D151" s="148"/>
      <c r="E151" s="148"/>
      <c r="F151" s="148"/>
      <c r="G151" s="23">
        <v>9651</v>
      </c>
      <c r="H151" s="21"/>
      <c r="I151" s="21"/>
      <c r="J151" s="21"/>
      <c r="K151" s="21"/>
    </row>
    <row r="152" spans="1:11" x14ac:dyDescent="0.25">
      <c r="A152" s="147" t="s">
        <v>986</v>
      </c>
      <c r="B152" s="148"/>
      <c r="C152" s="148"/>
      <c r="D152" s="148"/>
      <c r="E152" s="148"/>
      <c r="F152" s="148"/>
      <c r="G152" s="23">
        <v>6603</v>
      </c>
      <c r="H152" s="21"/>
      <c r="I152" s="21"/>
      <c r="J152" s="21"/>
      <c r="K152" s="21"/>
    </row>
    <row r="153" spans="1:11" x14ac:dyDescent="0.25">
      <c r="A153" s="147" t="s">
        <v>63</v>
      </c>
      <c r="B153" s="148"/>
      <c r="C153" s="148"/>
      <c r="D153" s="148"/>
      <c r="E153" s="148"/>
      <c r="F153" s="148"/>
      <c r="G153" s="23">
        <v>61109</v>
      </c>
      <c r="H153" s="21"/>
      <c r="I153" s="21"/>
      <c r="J153" s="21"/>
      <c r="K153" s="21">
        <v>582.95000000000005</v>
      </c>
    </row>
    <row r="154" spans="1:11" x14ac:dyDescent="0.25">
      <c r="A154" s="147" t="s">
        <v>60</v>
      </c>
      <c r="B154" s="148"/>
      <c r="C154" s="148"/>
      <c r="D154" s="148"/>
      <c r="E154" s="148"/>
      <c r="F154" s="148"/>
      <c r="G154" s="23">
        <v>69376</v>
      </c>
      <c r="H154" s="21"/>
      <c r="I154" s="21"/>
      <c r="J154" s="21"/>
      <c r="K154" s="21">
        <v>805.7</v>
      </c>
    </row>
    <row r="155" spans="1:11" x14ac:dyDescent="0.25">
      <c r="A155" s="147" t="s">
        <v>62</v>
      </c>
      <c r="B155" s="148"/>
      <c r="C155" s="148"/>
      <c r="D155" s="148"/>
      <c r="E155" s="148"/>
      <c r="F155" s="148"/>
      <c r="G155" s="23"/>
      <c r="H155" s="21"/>
      <c r="I155" s="21"/>
      <c r="J155" s="21"/>
      <c r="K155" s="21"/>
    </row>
    <row r="156" spans="1:11" x14ac:dyDescent="0.25">
      <c r="A156" s="147" t="s">
        <v>61</v>
      </c>
      <c r="B156" s="148"/>
      <c r="C156" s="148"/>
      <c r="D156" s="148"/>
      <c r="E156" s="148"/>
      <c r="F156" s="148"/>
      <c r="G156" s="23"/>
      <c r="H156" s="21"/>
      <c r="I156" s="21"/>
      <c r="J156" s="21"/>
      <c r="K156" s="21"/>
    </row>
    <row r="157" spans="1:11" x14ac:dyDescent="0.25">
      <c r="A157" s="147" t="s">
        <v>985</v>
      </c>
      <c r="B157" s="148"/>
      <c r="C157" s="148"/>
      <c r="D157" s="148"/>
      <c r="E157" s="148"/>
      <c r="F157" s="148"/>
      <c r="G157" s="23">
        <v>7138</v>
      </c>
      <c r="H157" s="21"/>
      <c r="I157" s="21"/>
      <c r="J157" s="21"/>
      <c r="K157" s="21"/>
    </row>
    <row r="158" spans="1:11" x14ac:dyDescent="0.25">
      <c r="A158" s="147" t="s">
        <v>60</v>
      </c>
      <c r="B158" s="148"/>
      <c r="C158" s="148"/>
      <c r="D158" s="148"/>
      <c r="E158" s="148"/>
      <c r="F158" s="148"/>
      <c r="G158" s="23">
        <v>7138</v>
      </c>
      <c r="H158" s="21"/>
      <c r="I158" s="21"/>
      <c r="J158" s="21"/>
      <c r="K158" s="21"/>
    </row>
    <row r="159" spans="1:11" x14ac:dyDescent="0.25">
      <c r="A159" s="147" t="s">
        <v>56</v>
      </c>
      <c r="B159" s="148"/>
      <c r="C159" s="148"/>
      <c r="D159" s="148"/>
      <c r="E159" s="148"/>
      <c r="F159" s="148"/>
      <c r="G159" s="23">
        <v>76514</v>
      </c>
      <c r="H159" s="21"/>
      <c r="I159" s="21"/>
      <c r="J159" s="21"/>
      <c r="K159" s="21">
        <v>805.7</v>
      </c>
    </row>
    <row r="160" spans="1:11" x14ac:dyDescent="0.25">
      <c r="A160" s="149" t="s">
        <v>59</v>
      </c>
      <c r="B160" s="148"/>
      <c r="C160" s="148"/>
      <c r="D160" s="148"/>
      <c r="E160" s="148"/>
      <c r="F160" s="148"/>
      <c r="G160" s="22">
        <v>76514</v>
      </c>
      <c r="H160" s="21"/>
      <c r="I160" s="21"/>
      <c r="J160" s="21"/>
      <c r="K160" s="20">
        <v>805.7</v>
      </c>
    </row>
    <row r="161" spans="1:11" x14ac:dyDescent="0.25">
      <c r="A161" s="147" t="s">
        <v>121</v>
      </c>
      <c r="B161" s="148"/>
      <c r="C161" s="148"/>
      <c r="D161" s="148"/>
      <c r="E161" s="148"/>
      <c r="F161" s="148"/>
      <c r="G161" s="23"/>
      <c r="H161" s="21"/>
      <c r="I161" s="21"/>
      <c r="J161" s="21"/>
      <c r="K161" s="21"/>
    </row>
    <row r="162" spans="1:11" x14ac:dyDescent="0.25">
      <c r="A162" s="147" t="s">
        <v>57</v>
      </c>
      <c r="B162" s="148"/>
      <c r="C162" s="148"/>
      <c r="D162" s="148"/>
      <c r="E162" s="148"/>
      <c r="F162" s="148"/>
      <c r="G162" s="23"/>
      <c r="H162" s="21"/>
      <c r="I162" s="21"/>
      <c r="J162" s="21"/>
      <c r="K162" s="21"/>
    </row>
    <row r="163" spans="1:11" x14ac:dyDescent="0.25">
      <c r="A163" s="147" t="s">
        <v>984</v>
      </c>
      <c r="B163" s="148"/>
      <c r="C163" s="148"/>
      <c r="D163" s="148"/>
      <c r="E163" s="148"/>
      <c r="F163" s="148"/>
      <c r="G163" s="23">
        <v>24367</v>
      </c>
      <c r="H163" s="21"/>
      <c r="I163" s="21"/>
      <c r="J163" s="21"/>
      <c r="K163" s="21"/>
    </row>
    <row r="164" spans="1:11" x14ac:dyDescent="0.25">
      <c r="A164" s="147" t="s">
        <v>56</v>
      </c>
      <c r="B164" s="148"/>
      <c r="C164" s="148"/>
      <c r="D164" s="148"/>
      <c r="E164" s="148"/>
      <c r="F164" s="148"/>
      <c r="G164" s="23">
        <v>24367</v>
      </c>
      <c r="H164" s="21"/>
      <c r="I164" s="21"/>
      <c r="J164" s="21"/>
      <c r="K164" s="21"/>
    </row>
    <row r="165" spans="1:11" x14ac:dyDescent="0.25">
      <c r="A165" s="149" t="s">
        <v>119</v>
      </c>
      <c r="B165" s="148"/>
      <c r="C165" s="148"/>
      <c r="D165" s="148"/>
      <c r="E165" s="148"/>
      <c r="F165" s="148"/>
      <c r="G165" s="22">
        <v>24367</v>
      </c>
      <c r="H165" s="21"/>
      <c r="I165" s="21"/>
      <c r="J165" s="21"/>
      <c r="K165" s="21"/>
    </row>
    <row r="166" spans="1:11" x14ac:dyDescent="0.25">
      <c r="A166" s="147" t="s">
        <v>12</v>
      </c>
      <c r="B166" s="148"/>
      <c r="C166" s="148"/>
      <c r="D166" s="148"/>
      <c r="E166" s="148"/>
      <c r="F166" s="148"/>
      <c r="G166" s="23">
        <v>100881</v>
      </c>
      <c r="H166" s="21"/>
      <c r="I166" s="21"/>
      <c r="J166" s="21"/>
      <c r="K166" s="21">
        <v>805.7</v>
      </c>
    </row>
    <row r="167" spans="1:11" x14ac:dyDescent="0.25">
      <c r="A167" s="147" t="s">
        <v>13</v>
      </c>
      <c r="B167" s="148"/>
      <c r="C167" s="148"/>
      <c r="D167" s="148"/>
      <c r="E167" s="148"/>
      <c r="F167" s="148"/>
      <c r="G167" s="23"/>
      <c r="H167" s="21"/>
      <c r="I167" s="21"/>
      <c r="J167" s="21"/>
      <c r="K167" s="21"/>
    </row>
    <row r="168" spans="1:11" x14ac:dyDescent="0.25">
      <c r="A168" s="147" t="s">
        <v>14</v>
      </c>
      <c r="B168" s="148"/>
      <c r="C168" s="148"/>
      <c r="D168" s="148"/>
      <c r="E168" s="148"/>
      <c r="F168" s="148"/>
      <c r="G168" s="23">
        <v>46692</v>
      </c>
      <c r="H168" s="21"/>
      <c r="I168" s="21"/>
      <c r="J168" s="21"/>
      <c r="K168" s="21"/>
    </row>
    <row r="169" spans="1:11" x14ac:dyDescent="0.25">
      <c r="A169" s="147" t="s">
        <v>15</v>
      </c>
      <c r="B169" s="148"/>
      <c r="C169" s="148"/>
      <c r="D169" s="148"/>
      <c r="E169" s="148"/>
      <c r="F169" s="148"/>
      <c r="G169" s="23">
        <v>14957</v>
      </c>
      <c r="H169" s="21"/>
      <c r="I169" s="21"/>
      <c r="J169" s="21"/>
      <c r="K169" s="21"/>
    </row>
    <row r="170" spans="1:11" x14ac:dyDescent="0.25">
      <c r="A170" s="147" t="s">
        <v>16</v>
      </c>
      <c r="B170" s="148"/>
      <c r="C170" s="148"/>
      <c r="D170" s="148"/>
      <c r="E170" s="148"/>
      <c r="F170" s="148"/>
      <c r="G170" s="23">
        <v>13308</v>
      </c>
      <c r="H170" s="21"/>
      <c r="I170" s="21"/>
      <c r="J170" s="21"/>
      <c r="K170" s="21"/>
    </row>
    <row r="171" spans="1:11" x14ac:dyDescent="0.25">
      <c r="A171" s="147" t="s">
        <v>0</v>
      </c>
      <c r="B171" s="148"/>
      <c r="C171" s="148"/>
      <c r="D171" s="148"/>
      <c r="E171" s="148"/>
      <c r="F171" s="148"/>
      <c r="G171" s="23">
        <v>7138</v>
      </c>
      <c r="H171" s="21"/>
      <c r="I171" s="21"/>
      <c r="J171" s="21"/>
      <c r="K171" s="21"/>
    </row>
    <row r="172" spans="1:11" x14ac:dyDescent="0.25">
      <c r="A172" s="147" t="s">
        <v>17</v>
      </c>
      <c r="B172" s="148"/>
      <c r="C172" s="148"/>
      <c r="D172" s="148"/>
      <c r="E172" s="148"/>
      <c r="F172" s="148"/>
      <c r="G172" s="23">
        <v>12277</v>
      </c>
      <c r="H172" s="21"/>
      <c r="I172" s="21"/>
      <c r="J172" s="21"/>
      <c r="K172" s="21"/>
    </row>
    <row r="173" spans="1:11" x14ac:dyDescent="0.25">
      <c r="A173" s="147" t="s">
        <v>18</v>
      </c>
      <c r="B173" s="148"/>
      <c r="C173" s="148"/>
      <c r="D173" s="148"/>
      <c r="E173" s="148"/>
      <c r="F173" s="148"/>
      <c r="G173" s="23">
        <v>8537</v>
      </c>
      <c r="H173" s="21"/>
      <c r="I173" s="21"/>
      <c r="J173" s="21"/>
      <c r="K173" s="21"/>
    </row>
    <row r="174" spans="1:11" x14ac:dyDescent="0.25">
      <c r="A174" s="149" t="s">
        <v>19</v>
      </c>
      <c r="B174" s="148"/>
      <c r="C174" s="148"/>
      <c r="D174" s="148"/>
      <c r="E174" s="148"/>
      <c r="F174" s="148"/>
      <c r="G174" s="22">
        <v>100881</v>
      </c>
      <c r="H174" s="21"/>
      <c r="I174" s="21"/>
      <c r="J174" s="21"/>
      <c r="K174" s="20">
        <v>805.7</v>
      </c>
    </row>
    <row r="175" spans="1:11" x14ac:dyDescent="0.25">
      <c r="A175" s="99"/>
      <c r="B175" s="19"/>
      <c r="F175" s="16"/>
      <c r="G175" s="18"/>
      <c r="H175" s="16"/>
      <c r="I175" s="16"/>
      <c r="J175" s="16"/>
      <c r="K175" s="16"/>
    </row>
    <row r="176" spans="1:11" x14ac:dyDescent="0.25">
      <c r="A176" s="99"/>
      <c r="B176" s="19"/>
      <c r="F176" s="16"/>
      <c r="G176" s="18"/>
      <c r="H176" s="16"/>
      <c r="I176" s="16"/>
      <c r="J176" s="16"/>
      <c r="K176" s="16"/>
    </row>
  </sheetData>
  <mergeCells count="99">
    <mergeCell ref="J25:K26"/>
    <mergeCell ref="H26:H27"/>
    <mergeCell ref="G26:G27"/>
    <mergeCell ref="A25:A27"/>
    <mergeCell ref="C25:C27"/>
    <mergeCell ref="B25:B27"/>
    <mergeCell ref="D25:D27"/>
    <mergeCell ref="E25:F25"/>
    <mergeCell ref="G25:I25"/>
    <mergeCell ref="A29:K29"/>
    <mergeCell ref="A30:K30"/>
    <mergeCell ref="A31:K31"/>
    <mergeCell ref="A32:K32"/>
    <mergeCell ref="A33:K33"/>
    <mergeCell ref="A34:K34"/>
    <mergeCell ref="A35:K35"/>
    <mergeCell ref="A36:K36"/>
    <mergeCell ref="A67:K67"/>
    <mergeCell ref="A80:F80"/>
    <mergeCell ref="A81:F81"/>
    <mergeCell ref="A82:F82"/>
    <mergeCell ref="A83:F83"/>
    <mergeCell ref="A84:F84"/>
    <mergeCell ref="A85:F85"/>
    <mergeCell ref="A86:F86"/>
    <mergeCell ref="A87:F87"/>
    <mergeCell ref="A88:F88"/>
    <mergeCell ref="A89:F89"/>
    <mergeCell ref="A90:F90"/>
    <mergeCell ref="A91:F91"/>
    <mergeCell ref="A92:F92"/>
    <mergeCell ref="A93:F93"/>
    <mergeCell ref="A94:F94"/>
    <mergeCell ref="A95:K95"/>
    <mergeCell ref="A96:K96"/>
    <mergeCell ref="A110:K110"/>
    <mergeCell ref="A118:F118"/>
    <mergeCell ref="A119:F119"/>
    <mergeCell ref="A120:F120"/>
    <mergeCell ref="A121:F121"/>
    <mergeCell ref="A122:F122"/>
    <mergeCell ref="A123:F123"/>
    <mergeCell ref="A124:F124"/>
    <mergeCell ref="A125:K125"/>
    <mergeCell ref="A126:F126"/>
    <mergeCell ref="A127:F127"/>
    <mergeCell ref="A128:F128"/>
    <mergeCell ref="A129:F129"/>
    <mergeCell ref="A130:F130"/>
    <mergeCell ref="A131:F131"/>
    <mergeCell ref="A132:F132"/>
    <mergeCell ref="A133:F133"/>
    <mergeCell ref="A134:F134"/>
    <mergeCell ref="A135:F135"/>
    <mergeCell ref="A136:F136"/>
    <mergeCell ref="A137:F137"/>
    <mergeCell ref="A138:F138"/>
    <mergeCell ref="A139:F139"/>
    <mergeCell ref="A140:F140"/>
    <mergeCell ref="A141:F141"/>
    <mergeCell ref="A142:F142"/>
    <mergeCell ref="A143:F143"/>
    <mergeCell ref="A144:F144"/>
    <mergeCell ref="A145:F145"/>
    <mergeCell ref="A146:F146"/>
    <mergeCell ref="A147:F147"/>
    <mergeCell ref="A148:F148"/>
    <mergeCell ref="A149:F149"/>
    <mergeCell ref="A150:F150"/>
    <mergeCell ref="A151:F151"/>
    <mergeCell ref="A152:F152"/>
    <mergeCell ref="A153:F153"/>
    <mergeCell ref="A154:F154"/>
    <mergeCell ref="A155:F155"/>
    <mergeCell ref="A156:F156"/>
    <mergeCell ref="A165:F165"/>
    <mergeCell ref="A166:F166"/>
    <mergeCell ref="A167:F167"/>
    <mergeCell ref="A168:F168"/>
    <mergeCell ref="A157:F157"/>
    <mergeCell ref="A158:F158"/>
    <mergeCell ref="A159:F159"/>
    <mergeCell ref="A160:F160"/>
    <mergeCell ref="A161:F161"/>
    <mergeCell ref="A162:F162"/>
    <mergeCell ref="D20:E20"/>
    <mergeCell ref="D21:E21"/>
    <mergeCell ref="D18:E18"/>
    <mergeCell ref="D17:E17"/>
    <mergeCell ref="D16:E16"/>
    <mergeCell ref="D19:E19"/>
    <mergeCell ref="A173:F173"/>
    <mergeCell ref="A174:F174"/>
    <mergeCell ref="A163:F163"/>
    <mergeCell ref="A164:F164"/>
    <mergeCell ref="A172:F172"/>
    <mergeCell ref="A169:F169"/>
    <mergeCell ref="A170:F170"/>
    <mergeCell ref="A171:F171"/>
  </mergeCells>
  <pageMargins left="0.23622047244094491" right="0.19685039370078741" top="0.51181102362204722" bottom="0.62992125984251968" header="0.31496062992125984" footer="0.23622047244094491"/>
  <pageSetup paperSize="9" scale="97" fitToHeight="10000" orientation="landscape" r:id="rId1"/>
  <headerFooter alignWithMargins="0">
    <oddFooter>&amp;L0503.014.0367 - СМ.ЛС
313-2472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P221"/>
  <sheetViews>
    <sheetView showGridLines="0" zoomScaleSheetLayoutView="75" workbookViewId="0">
      <selection activeCell="D9" sqref="D9"/>
    </sheetView>
  </sheetViews>
  <sheetFormatPr defaultColWidth="9.109375" defaultRowHeight="13.2" outlineLevelRow="2" x14ac:dyDescent="0.25"/>
  <cols>
    <col min="1" max="1" width="4.6640625" style="9" customWidth="1"/>
    <col min="2" max="2" width="20.33203125" style="17" customWidth="1"/>
    <col min="3" max="3" width="37.109375" style="7" customWidth="1"/>
    <col min="4" max="4" width="17.109375" style="99" customWidth="1"/>
    <col min="5" max="5" width="11.6640625" style="16" customWidth="1"/>
    <col min="6" max="6" width="10.5546875" style="3" customWidth="1"/>
    <col min="7" max="7" width="10.5546875" style="14" customWidth="1"/>
    <col min="8" max="8" width="11" style="3" customWidth="1"/>
    <col min="9" max="9" width="10.6640625" style="3" customWidth="1"/>
    <col min="10" max="10" width="8.33203125" style="3" customWidth="1"/>
    <col min="11" max="11" width="8.109375" style="3" customWidth="1"/>
    <col min="12" max="14" width="7.109375" style="3" customWidth="1"/>
    <col min="15" max="16" width="6.33203125" style="3" customWidth="1"/>
    <col min="17" max="16384" width="9.109375" style="4"/>
  </cols>
  <sheetData>
    <row r="1" spans="1:16" outlineLevel="2" x14ac:dyDescent="0.25">
      <c r="A1" s="2" t="s">
        <v>6</v>
      </c>
      <c r="B1" s="1"/>
      <c r="I1" s="2" t="s">
        <v>7</v>
      </c>
    </row>
    <row r="2" spans="1:16" outlineLevel="1" x14ac:dyDescent="0.25">
      <c r="A2" s="5"/>
      <c r="B2" s="1"/>
      <c r="I2" s="5"/>
    </row>
    <row r="3" spans="1:16" outlineLevel="1" x14ac:dyDescent="0.25">
      <c r="A3" s="5"/>
      <c r="B3" s="1"/>
      <c r="I3" s="5"/>
    </row>
    <row r="4" spans="1:16" outlineLevel="1" x14ac:dyDescent="0.25">
      <c r="A4" s="5" t="s">
        <v>54</v>
      </c>
      <c r="B4" s="1"/>
      <c r="I4" s="5" t="s">
        <v>53</v>
      </c>
    </row>
    <row r="5" spans="1:16" outlineLevel="1" x14ac:dyDescent="0.25">
      <c r="A5" s="60" t="s">
        <v>110</v>
      </c>
      <c r="B5" s="1"/>
      <c r="I5" s="60" t="s">
        <v>109</v>
      </c>
    </row>
    <row r="6" spans="1:16" ht="13.8" x14ac:dyDescent="0.25">
      <c r="A6" s="99"/>
      <c r="B6" s="1"/>
      <c r="C6" s="3"/>
      <c r="D6" s="36" t="s">
        <v>218</v>
      </c>
      <c r="E6" s="3"/>
      <c r="F6" s="58"/>
      <c r="G6" s="59"/>
      <c r="H6" s="58"/>
      <c r="N6" s="4"/>
      <c r="O6" s="4"/>
      <c r="P6" s="4"/>
    </row>
    <row r="7" spans="1:16" x14ac:dyDescent="0.25">
      <c r="A7" s="99"/>
      <c r="B7" s="57"/>
      <c r="C7" s="42"/>
      <c r="D7" s="12" t="s">
        <v>2</v>
      </c>
      <c r="E7" s="56"/>
      <c r="F7" s="55"/>
      <c r="G7" s="54"/>
      <c r="N7" s="4"/>
      <c r="O7" s="4"/>
      <c r="P7" s="4"/>
    </row>
    <row r="8" spans="1:16" x14ac:dyDescent="0.25">
      <c r="A8" s="99"/>
      <c r="B8" s="49"/>
      <c r="C8" s="3"/>
      <c r="D8" s="3"/>
      <c r="E8" s="3"/>
      <c r="O8" s="4"/>
      <c r="P8" s="4"/>
    </row>
    <row r="9" spans="1:16" ht="15.6" x14ac:dyDescent="0.25">
      <c r="A9" s="99"/>
      <c r="B9" s="49"/>
      <c r="C9" s="3"/>
      <c r="D9" s="114" t="s">
        <v>1157</v>
      </c>
      <c r="F9" s="52"/>
      <c r="G9" s="51"/>
      <c r="O9" s="4"/>
      <c r="P9" s="4"/>
    </row>
    <row r="10" spans="1:16" x14ac:dyDescent="0.25">
      <c r="A10" s="99"/>
      <c r="B10" s="49"/>
      <c r="C10" s="3"/>
      <c r="D10" s="11" t="s">
        <v>38</v>
      </c>
      <c r="F10" s="8"/>
      <c r="G10" s="50"/>
      <c r="O10" s="4"/>
      <c r="P10" s="4"/>
    </row>
    <row r="11" spans="1:16" x14ac:dyDescent="0.25">
      <c r="A11" s="99"/>
      <c r="B11" s="49"/>
      <c r="C11" s="3"/>
      <c r="D11" s="3"/>
      <c r="E11" s="3"/>
      <c r="O11" s="4"/>
      <c r="P11" s="4"/>
    </row>
    <row r="12" spans="1:16" ht="13.8" x14ac:dyDescent="0.25">
      <c r="A12" s="48" t="s">
        <v>3</v>
      </c>
      <c r="B12" s="35" t="s">
        <v>1156</v>
      </c>
      <c r="C12" s="13"/>
      <c r="D12" s="36"/>
      <c r="E12" s="47"/>
      <c r="F12" s="13"/>
      <c r="G12" s="46"/>
      <c r="N12" s="4"/>
      <c r="O12" s="4"/>
      <c r="P12" s="4"/>
    </row>
    <row r="13" spans="1:16" x14ac:dyDescent="0.25">
      <c r="A13" s="99"/>
      <c r="B13" s="45"/>
      <c r="C13" s="42"/>
      <c r="D13" s="12" t="s">
        <v>36</v>
      </c>
      <c r="F13" s="44"/>
      <c r="G13" s="43"/>
      <c r="H13" s="42"/>
      <c r="I13" s="38"/>
      <c r="O13" s="4"/>
      <c r="P13" s="4"/>
    </row>
    <row r="14" spans="1:16" x14ac:dyDescent="0.25">
      <c r="A14" s="41"/>
      <c r="B14" s="40"/>
      <c r="C14" s="3"/>
      <c r="D14" s="3"/>
      <c r="E14" s="3"/>
      <c r="N14" s="4"/>
      <c r="O14" s="4"/>
      <c r="P14" s="4"/>
    </row>
    <row r="15" spans="1:16" ht="13.8" x14ac:dyDescent="0.25">
      <c r="B15" s="35" t="s">
        <v>1155</v>
      </c>
      <c r="C15" s="39"/>
      <c r="D15" s="38"/>
      <c r="E15" s="38"/>
      <c r="F15" s="37"/>
      <c r="G15" s="32"/>
      <c r="H15" s="31"/>
      <c r="O15" s="13"/>
      <c r="P15" s="4"/>
    </row>
    <row r="16" spans="1:16" s="30" customFormat="1" ht="13.8" x14ac:dyDescent="0.25">
      <c r="A16" s="36"/>
      <c r="B16" s="35" t="s">
        <v>22</v>
      </c>
      <c r="C16" s="34"/>
      <c r="D16" s="150" t="s">
        <v>1154</v>
      </c>
      <c r="E16" s="151"/>
      <c r="F16" s="33" t="s">
        <v>34</v>
      </c>
      <c r="G16" s="32"/>
      <c r="H16" s="31"/>
      <c r="I16" s="13"/>
      <c r="J16" s="13"/>
      <c r="K16" s="13"/>
      <c r="L16" s="13"/>
      <c r="M16" s="13"/>
      <c r="N16" s="13"/>
    </row>
    <row r="17" spans="1:16" s="30" customFormat="1" ht="13.8" outlineLevel="1" x14ac:dyDescent="0.25">
      <c r="A17" s="36"/>
      <c r="B17" s="35" t="s">
        <v>41</v>
      </c>
      <c r="C17" s="34"/>
      <c r="D17" s="150" t="s">
        <v>1153</v>
      </c>
      <c r="E17" s="151"/>
      <c r="F17" s="33" t="s">
        <v>34</v>
      </c>
      <c r="G17" s="32"/>
      <c r="H17" s="31"/>
      <c r="I17" s="13"/>
      <c r="J17" s="13"/>
      <c r="K17" s="13"/>
      <c r="L17" s="13"/>
      <c r="M17" s="13"/>
      <c r="N17" s="13"/>
    </row>
    <row r="18" spans="1:16" s="30" customFormat="1" ht="13.8" outlineLevel="1" x14ac:dyDescent="0.25">
      <c r="A18" s="36"/>
      <c r="B18" s="35" t="s">
        <v>23</v>
      </c>
      <c r="C18" s="34"/>
      <c r="D18" s="150" t="s">
        <v>1152</v>
      </c>
      <c r="E18" s="151"/>
      <c r="F18" s="33" t="s">
        <v>34</v>
      </c>
      <c r="G18" s="32"/>
      <c r="H18" s="31"/>
      <c r="I18" s="13"/>
      <c r="J18" s="13"/>
      <c r="K18" s="13"/>
      <c r="L18" s="13"/>
      <c r="M18" s="13"/>
      <c r="N18" s="13"/>
    </row>
    <row r="19" spans="1:16" s="30" customFormat="1" ht="13.8" outlineLevel="1" x14ac:dyDescent="0.25">
      <c r="A19" s="36"/>
      <c r="B19" s="35" t="s">
        <v>1</v>
      </c>
      <c r="C19" s="34"/>
      <c r="D19" s="150" t="s">
        <v>1151</v>
      </c>
      <c r="E19" s="151"/>
      <c r="F19" s="33" t="s">
        <v>34</v>
      </c>
      <c r="G19" s="32"/>
      <c r="H19" s="31"/>
      <c r="I19" s="13"/>
      <c r="J19" s="13"/>
      <c r="K19" s="13"/>
      <c r="L19" s="13"/>
      <c r="M19" s="13"/>
      <c r="N19" s="13"/>
    </row>
    <row r="20" spans="1:16" s="30" customFormat="1" ht="13.8" x14ac:dyDescent="0.25">
      <c r="A20" s="36"/>
      <c r="B20" s="35" t="s">
        <v>35</v>
      </c>
      <c r="C20" s="34"/>
      <c r="D20" s="150" t="s">
        <v>1150</v>
      </c>
      <c r="E20" s="151"/>
      <c r="F20" s="33" t="s">
        <v>34</v>
      </c>
      <c r="G20" s="32"/>
      <c r="H20" s="31"/>
      <c r="I20" s="13"/>
      <c r="J20" s="13"/>
      <c r="K20" s="13"/>
      <c r="L20" s="13"/>
      <c r="M20" s="13"/>
      <c r="N20" s="13"/>
    </row>
    <row r="21" spans="1:16" s="30" customFormat="1" ht="13.8" outlineLevel="1" x14ac:dyDescent="0.25">
      <c r="A21" s="36"/>
      <c r="B21" s="35" t="s">
        <v>20</v>
      </c>
      <c r="C21" s="34"/>
      <c r="D21" s="150" t="s">
        <v>1149</v>
      </c>
      <c r="E21" s="151"/>
      <c r="F21" s="33" t="s">
        <v>21</v>
      </c>
      <c r="G21" s="32"/>
      <c r="H21" s="31"/>
      <c r="I21" s="13"/>
      <c r="J21" s="13"/>
      <c r="K21" s="13"/>
      <c r="L21" s="13"/>
      <c r="M21" s="13"/>
      <c r="N21" s="13"/>
    </row>
    <row r="22" spans="1:16" s="30" customFormat="1" ht="13.8" outlineLevel="2" x14ac:dyDescent="0.25">
      <c r="A22" s="36"/>
      <c r="B22" s="35" t="s">
        <v>52</v>
      </c>
      <c r="C22" s="34"/>
      <c r="D22" s="150" t="s">
        <v>1148</v>
      </c>
      <c r="E22" s="151"/>
      <c r="F22" s="33" t="s">
        <v>21</v>
      </c>
      <c r="G22" s="32"/>
      <c r="H22" s="31"/>
      <c r="I22" s="13"/>
      <c r="J22" s="13"/>
      <c r="K22" s="13"/>
      <c r="L22" s="13"/>
      <c r="M22" s="13"/>
      <c r="N22" s="13"/>
    </row>
    <row r="23" spans="1:16" ht="13.8" x14ac:dyDescent="0.25">
      <c r="B23" s="100" t="s">
        <v>207</v>
      </c>
      <c r="D23" s="3"/>
      <c r="E23" s="3"/>
      <c r="O23" s="4"/>
      <c r="P23" s="4"/>
    </row>
    <row r="24" spans="1:16" x14ac:dyDescent="0.25">
      <c r="B24" s="29"/>
      <c r="C24" s="99"/>
      <c r="D24" s="8"/>
      <c r="E24" s="3"/>
      <c r="P24" s="4"/>
    </row>
    <row r="25" spans="1:16" x14ac:dyDescent="0.25">
      <c r="B25" s="1"/>
      <c r="E25" s="3"/>
    </row>
    <row r="26" spans="1:16" s="27" customFormat="1" ht="48" customHeight="1" x14ac:dyDescent="0.2">
      <c r="A26" s="155" t="s">
        <v>4</v>
      </c>
      <c r="B26" s="157" t="s">
        <v>51</v>
      </c>
      <c r="C26" s="155" t="s">
        <v>50</v>
      </c>
      <c r="D26" s="155" t="s">
        <v>49</v>
      </c>
      <c r="E26" s="155" t="s">
        <v>33</v>
      </c>
      <c r="F26" s="155"/>
      <c r="G26" s="155" t="s">
        <v>32</v>
      </c>
      <c r="H26" s="155"/>
      <c r="I26" s="155"/>
      <c r="J26" s="155" t="s">
        <v>48</v>
      </c>
      <c r="K26" s="155"/>
      <c r="L26" s="28"/>
      <c r="M26" s="28"/>
      <c r="N26" s="28"/>
      <c r="O26" s="28"/>
      <c r="P26" s="28"/>
    </row>
    <row r="27" spans="1:16" s="27" customFormat="1" ht="22.8" x14ac:dyDescent="0.2">
      <c r="A27" s="155"/>
      <c r="B27" s="157"/>
      <c r="C27" s="155"/>
      <c r="D27" s="155"/>
      <c r="E27" s="112" t="s">
        <v>44</v>
      </c>
      <c r="F27" s="112" t="s">
        <v>108</v>
      </c>
      <c r="G27" s="156" t="s">
        <v>5</v>
      </c>
      <c r="H27" s="155" t="s">
        <v>47</v>
      </c>
      <c r="I27" s="112" t="s">
        <v>107</v>
      </c>
      <c r="J27" s="155"/>
      <c r="K27" s="155"/>
      <c r="L27" s="28"/>
      <c r="M27" s="28"/>
      <c r="N27" s="28"/>
      <c r="O27" s="28"/>
      <c r="P27" s="28"/>
    </row>
    <row r="28" spans="1:16" s="27" customFormat="1" ht="34.200000000000003" x14ac:dyDescent="0.2">
      <c r="A28" s="155"/>
      <c r="B28" s="157"/>
      <c r="C28" s="155"/>
      <c r="D28" s="155"/>
      <c r="E28" s="112" t="s">
        <v>47</v>
      </c>
      <c r="F28" s="112" t="s">
        <v>46</v>
      </c>
      <c r="G28" s="156"/>
      <c r="H28" s="155"/>
      <c r="I28" s="112" t="s">
        <v>46</v>
      </c>
      <c r="J28" s="112" t="s">
        <v>45</v>
      </c>
      <c r="K28" s="112" t="s">
        <v>44</v>
      </c>
      <c r="L28" s="28"/>
      <c r="M28" s="28"/>
      <c r="N28" s="28"/>
      <c r="O28" s="28"/>
      <c r="P28" s="28"/>
    </row>
    <row r="29" spans="1:16" x14ac:dyDescent="0.25">
      <c r="A29" s="101">
        <v>1</v>
      </c>
      <c r="B29" s="102">
        <v>2</v>
      </c>
      <c r="C29" s="112">
        <v>3</v>
      </c>
      <c r="D29" s="112">
        <v>4</v>
      </c>
      <c r="E29" s="112">
        <v>5</v>
      </c>
      <c r="F29" s="101">
        <v>6</v>
      </c>
      <c r="G29" s="15">
        <v>7</v>
      </c>
      <c r="H29" s="101">
        <v>8</v>
      </c>
      <c r="I29" s="101">
        <v>9</v>
      </c>
      <c r="J29" s="101">
        <v>10</v>
      </c>
      <c r="K29" s="101">
        <v>11</v>
      </c>
      <c r="L29" s="4"/>
      <c r="M29" s="4"/>
      <c r="N29" s="4"/>
      <c r="O29" s="4"/>
      <c r="P29" s="4"/>
    </row>
    <row r="30" spans="1:16" ht="19.2" customHeight="1" x14ac:dyDescent="0.25">
      <c r="A30" s="154" t="s">
        <v>69</v>
      </c>
      <c r="B30" s="148"/>
      <c r="C30" s="148"/>
      <c r="D30" s="148"/>
      <c r="E30" s="148"/>
      <c r="F30" s="148"/>
      <c r="G30" s="148"/>
      <c r="H30" s="148"/>
      <c r="I30" s="148"/>
      <c r="J30" s="148"/>
      <c r="K30" s="148"/>
    </row>
    <row r="31" spans="1:16" ht="19.2" customHeight="1" x14ac:dyDescent="0.25">
      <c r="A31" s="147" t="s">
        <v>206</v>
      </c>
      <c r="B31" s="148"/>
      <c r="C31" s="148"/>
      <c r="D31" s="148"/>
      <c r="E31" s="148"/>
      <c r="F31" s="148"/>
      <c r="G31" s="148"/>
      <c r="H31" s="148"/>
      <c r="I31" s="148"/>
      <c r="J31" s="148"/>
      <c r="K31" s="148"/>
    </row>
    <row r="32" spans="1:16" ht="19.2" customHeight="1" x14ac:dyDescent="0.25">
      <c r="A32" s="147" t="s">
        <v>205</v>
      </c>
      <c r="B32" s="148"/>
      <c r="C32" s="148"/>
      <c r="D32" s="148"/>
      <c r="E32" s="148"/>
      <c r="F32" s="148"/>
      <c r="G32" s="148"/>
      <c r="H32" s="148"/>
      <c r="I32" s="148"/>
      <c r="J32" s="148"/>
      <c r="K32" s="148"/>
    </row>
    <row r="33" spans="1:11" ht="26.1" customHeight="1" x14ac:dyDescent="0.25">
      <c r="A33" s="147" t="s">
        <v>204</v>
      </c>
      <c r="B33" s="148"/>
      <c r="C33" s="148"/>
      <c r="D33" s="148"/>
      <c r="E33" s="148"/>
      <c r="F33" s="148"/>
      <c r="G33" s="148"/>
      <c r="H33" s="148"/>
      <c r="I33" s="148"/>
      <c r="J33" s="148"/>
      <c r="K33" s="148"/>
    </row>
    <row r="34" spans="1:11" ht="26.1" customHeight="1" x14ac:dyDescent="0.25">
      <c r="A34" s="147" t="s">
        <v>203</v>
      </c>
      <c r="B34" s="148"/>
      <c r="C34" s="148"/>
      <c r="D34" s="148"/>
      <c r="E34" s="148"/>
      <c r="F34" s="148"/>
      <c r="G34" s="148"/>
      <c r="H34" s="148"/>
      <c r="I34" s="148"/>
      <c r="J34" s="148"/>
      <c r="K34" s="148"/>
    </row>
    <row r="35" spans="1:11" ht="19.2" customHeight="1" x14ac:dyDescent="0.25">
      <c r="A35" s="147" t="s">
        <v>202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</row>
    <row r="36" spans="1:11" ht="19.2" customHeight="1" x14ac:dyDescent="0.25">
      <c r="A36" s="147" t="s">
        <v>80</v>
      </c>
      <c r="B36" s="148"/>
      <c r="C36" s="148"/>
      <c r="D36" s="148"/>
      <c r="E36" s="148"/>
      <c r="F36" s="148"/>
      <c r="G36" s="148"/>
      <c r="H36" s="148"/>
      <c r="I36" s="148"/>
      <c r="J36" s="148"/>
      <c r="K36" s="148"/>
    </row>
    <row r="37" spans="1:11" ht="19.2" customHeight="1" x14ac:dyDescent="0.25">
      <c r="A37" s="147" t="s">
        <v>165</v>
      </c>
      <c r="B37" s="148"/>
      <c r="C37" s="148"/>
      <c r="D37" s="148"/>
      <c r="E37" s="148"/>
      <c r="F37" s="148"/>
      <c r="G37" s="148"/>
      <c r="H37" s="148"/>
      <c r="I37" s="148"/>
      <c r="J37" s="148"/>
      <c r="K37" s="148"/>
    </row>
    <row r="38" spans="1:11" ht="45.6" x14ac:dyDescent="0.25">
      <c r="A38" s="6">
        <v>1</v>
      </c>
      <c r="B38" s="26" t="s">
        <v>403</v>
      </c>
      <c r="C38" s="113" t="s">
        <v>1147</v>
      </c>
      <c r="D38" s="6">
        <v>1</v>
      </c>
      <c r="E38" s="21">
        <v>2223.86</v>
      </c>
      <c r="F38" s="21"/>
      <c r="G38" s="25">
        <v>2224</v>
      </c>
      <c r="H38" s="21"/>
      <c r="I38" s="21"/>
      <c r="J38" s="21"/>
      <c r="K38" s="21"/>
    </row>
    <row r="39" spans="1:11" ht="22.8" x14ac:dyDescent="0.25">
      <c r="A39" s="6">
        <v>2</v>
      </c>
      <c r="B39" s="26" t="s">
        <v>406</v>
      </c>
      <c r="C39" s="113" t="s">
        <v>405</v>
      </c>
      <c r="D39" s="6">
        <v>1</v>
      </c>
      <c r="E39" s="21" t="s">
        <v>404</v>
      </c>
      <c r="F39" s="21">
        <v>0.37</v>
      </c>
      <c r="G39" s="25">
        <v>45</v>
      </c>
      <c r="H39" s="24">
        <v>37</v>
      </c>
      <c r="I39" s="21"/>
      <c r="J39" s="24">
        <v>2.4</v>
      </c>
      <c r="K39" s="24">
        <v>2.4</v>
      </c>
    </row>
    <row r="40" spans="1:11" ht="34.200000000000003" x14ac:dyDescent="0.25">
      <c r="A40" s="6">
        <v>3</v>
      </c>
      <c r="B40" s="26" t="s">
        <v>403</v>
      </c>
      <c r="C40" s="113" t="s">
        <v>1146</v>
      </c>
      <c r="D40" s="6">
        <v>1</v>
      </c>
      <c r="E40" s="21">
        <v>329.58</v>
      </c>
      <c r="F40" s="21"/>
      <c r="G40" s="25">
        <v>330</v>
      </c>
      <c r="H40" s="21"/>
      <c r="I40" s="21"/>
      <c r="J40" s="21"/>
      <c r="K40" s="21"/>
    </row>
    <row r="41" spans="1:11" ht="22.8" x14ac:dyDescent="0.25">
      <c r="A41" s="6">
        <v>4</v>
      </c>
      <c r="B41" s="26" t="s">
        <v>401</v>
      </c>
      <c r="C41" s="113" t="s">
        <v>400</v>
      </c>
      <c r="D41" s="6">
        <v>1</v>
      </c>
      <c r="E41" s="21" t="s">
        <v>399</v>
      </c>
      <c r="F41" s="21"/>
      <c r="G41" s="25">
        <v>151</v>
      </c>
      <c r="H41" s="24">
        <v>113</v>
      </c>
      <c r="I41" s="21"/>
      <c r="J41" s="24">
        <v>8</v>
      </c>
      <c r="K41" s="24">
        <v>8</v>
      </c>
    </row>
    <row r="42" spans="1:11" ht="57" x14ac:dyDescent="0.25">
      <c r="A42" s="6">
        <v>5</v>
      </c>
      <c r="B42" s="26" t="s">
        <v>1054</v>
      </c>
      <c r="C42" s="113" t="s">
        <v>1053</v>
      </c>
      <c r="D42" s="10" t="s">
        <v>1052</v>
      </c>
      <c r="E42" s="21" t="s">
        <v>1051</v>
      </c>
      <c r="F42" s="21"/>
      <c r="G42" s="25">
        <v>70</v>
      </c>
      <c r="H42" s="24">
        <v>57</v>
      </c>
      <c r="I42" s="21"/>
      <c r="J42" s="24">
        <v>2.06</v>
      </c>
      <c r="K42" s="24">
        <v>4.12</v>
      </c>
    </row>
    <row r="43" spans="1:11" ht="23.4" x14ac:dyDescent="0.25">
      <c r="A43" s="6">
        <v>6</v>
      </c>
      <c r="B43" s="26" t="s">
        <v>1050</v>
      </c>
      <c r="C43" s="113" t="s">
        <v>1049</v>
      </c>
      <c r="D43" s="6">
        <v>1</v>
      </c>
      <c r="E43" s="21" t="s">
        <v>1048</v>
      </c>
      <c r="F43" s="21" t="s">
        <v>1047</v>
      </c>
      <c r="G43" s="25">
        <v>38</v>
      </c>
      <c r="H43" s="24">
        <v>16</v>
      </c>
      <c r="I43" s="21" t="s">
        <v>1046</v>
      </c>
      <c r="J43" s="24">
        <v>1.1299999999999999</v>
      </c>
      <c r="K43" s="24">
        <v>1.1299999999999999</v>
      </c>
    </row>
    <row r="44" spans="1:11" ht="23.4" x14ac:dyDescent="0.25">
      <c r="A44" s="6">
        <v>7</v>
      </c>
      <c r="B44" s="26" t="s">
        <v>1145</v>
      </c>
      <c r="C44" s="113" t="s">
        <v>484</v>
      </c>
      <c r="D44" s="6">
        <v>1</v>
      </c>
      <c r="E44" s="21" t="s">
        <v>1144</v>
      </c>
      <c r="F44" s="21"/>
      <c r="G44" s="25">
        <v>102</v>
      </c>
      <c r="H44" s="24">
        <v>78</v>
      </c>
      <c r="I44" s="21"/>
      <c r="J44" s="24">
        <v>6</v>
      </c>
      <c r="K44" s="24">
        <v>6</v>
      </c>
    </row>
    <row r="45" spans="1:11" ht="57" x14ac:dyDescent="0.25">
      <c r="A45" s="6">
        <v>8</v>
      </c>
      <c r="B45" s="26" t="s">
        <v>482</v>
      </c>
      <c r="C45" s="113" t="s">
        <v>481</v>
      </c>
      <c r="D45" s="6">
        <v>22</v>
      </c>
      <c r="E45" s="21" t="s">
        <v>480</v>
      </c>
      <c r="F45" s="21">
        <v>0.46</v>
      </c>
      <c r="G45" s="25">
        <v>646</v>
      </c>
      <c r="H45" s="24">
        <v>523</v>
      </c>
      <c r="I45" s="24">
        <v>10</v>
      </c>
      <c r="J45" s="24">
        <v>1.68</v>
      </c>
      <c r="K45" s="24">
        <v>36.96</v>
      </c>
    </row>
    <row r="46" spans="1:11" ht="22.8" x14ac:dyDescent="0.25">
      <c r="A46" s="6">
        <v>9</v>
      </c>
      <c r="B46" s="26" t="s">
        <v>1143</v>
      </c>
      <c r="C46" s="113" t="s">
        <v>1142</v>
      </c>
      <c r="D46" s="6">
        <v>6</v>
      </c>
      <c r="E46" s="21" t="s">
        <v>471</v>
      </c>
      <c r="F46" s="21">
        <v>1.08</v>
      </c>
      <c r="G46" s="25">
        <v>54</v>
      </c>
      <c r="H46" s="24">
        <v>30</v>
      </c>
      <c r="I46" s="24">
        <v>6</v>
      </c>
      <c r="J46" s="24">
        <v>0.35</v>
      </c>
      <c r="K46" s="24">
        <v>2.1</v>
      </c>
    </row>
    <row r="47" spans="1:11" ht="22.8" x14ac:dyDescent="0.25">
      <c r="A47" s="6">
        <v>10</v>
      </c>
      <c r="B47" s="26" t="s">
        <v>193</v>
      </c>
      <c r="C47" s="113" t="s">
        <v>192</v>
      </c>
      <c r="D47" s="6">
        <v>4</v>
      </c>
      <c r="E47" s="21" t="s">
        <v>191</v>
      </c>
      <c r="F47" s="21"/>
      <c r="G47" s="25">
        <v>58</v>
      </c>
      <c r="H47" s="24">
        <v>53</v>
      </c>
      <c r="I47" s="21"/>
      <c r="J47" s="24">
        <v>1</v>
      </c>
      <c r="K47" s="24">
        <v>4</v>
      </c>
    </row>
    <row r="48" spans="1:11" ht="57" x14ac:dyDescent="0.25">
      <c r="A48" s="6">
        <v>11</v>
      </c>
      <c r="B48" s="26" t="s">
        <v>331</v>
      </c>
      <c r="C48" s="113" t="s">
        <v>965</v>
      </c>
      <c r="D48" s="6">
        <v>1</v>
      </c>
      <c r="E48" s="21">
        <v>705.18</v>
      </c>
      <c r="F48" s="21"/>
      <c r="G48" s="25">
        <v>705</v>
      </c>
      <c r="H48" s="21"/>
      <c r="I48" s="21"/>
      <c r="J48" s="21"/>
      <c r="K48" s="21"/>
    </row>
    <row r="49" spans="1:11" ht="34.200000000000003" x14ac:dyDescent="0.25">
      <c r="A49" s="6">
        <v>12</v>
      </c>
      <c r="B49" s="26" t="s">
        <v>556</v>
      </c>
      <c r="C49" s="113" t="s">
        <v>555</v>
      </c>
      <c r="D49" s="6">
        <v>1</v>
      </c>
      <c r="E49" s="21" t="s">
        <v>554</v>
      </c>
      <c r="F49" s="21">
        <v>0.46</v>
      </c>
      <c r="G49" s="25">
        <v>195</v>
      </c>
      <c r="H49" s="24">
        <v>173</v>
      </c>
      <c r="I49" s="21"/>
      <c r="J49" s="24">
        <v>11.7</v>
      </c>
      <c r="K49" s="24">
        <v>11.7</v>
      </c>
    </row>
    <row r="50" spans="1:11" ht="23.4" x14ac:dyDescent="0.25">
      <c r="A50" s="6">
        <v>13</v>
      </c>
      <c r="B50" s="26" t="s">
        <v>196</v>
      </c>
      <c r="C50" s="113" t="s">
        <v>79</v>
      </c>
      <c r="D50" s="10" t="s">
        <v>1141</v>
      </c>
      <c r="E50" s="21">
        <v>9.99</v>
      </c>
      <c r="F50" s="21"/>
      <c r="G50" s="25">
        <v>340</v>
      </c>
      <c r="H50" s="21"/>
      <c r="I50" s="21"/>
      <c r="J50" s="21"/>
      <c r="K50" s="21"/>
    </row>
    <row r="51" spans="1:11" ht="22.8" x14ac:dyDescent="0.25">
      <c r="A51" s="6">
        <v>14</v>
      </c>
      <c r="B51" s="26" t="s">
        <v>37</v>
      </c>
      <c r="C51" s="113" t="s">
        <v>195</v>
      </c>
      <c r="D51" s="10" t="s">
        <v>1140</v>
      </c>
      <c r="E51" s="21" t="s">
        <v>194</v>
      </c>
      <c r="F51" s="21"/>
      <c r="G51" s="25">
        <v>471</v>
      </c>
      <c r="H51" s="24">
        <v>409</v>
      </c>
      <c r="I51" s="21"/>
      <c r="J51" s="24">
        <v>0.52</v>
      </c>
      <c r="K51" s="24">
        <v>28.08</v>
      </c>
    </row>
    <row r="52" spans="1:11" ht="34.200000000000003" x14ac:dyDescent="0.25">
      <c r="A52" s="6">
        <v>15</v>
      </c>
      <c r="B52" s="26" t="s">
        <v>837</v>
      </c>
      <c r="C52" s="113" t="s">
        <v>1139</v>
      </c>
      <c r="D52" s="6">
        <v>1</v>
      </c>
      <c r="E52" s="21" t="s">
        <v>835</v>
      </c>
      <c r="F52" s="21" t="s">
        <v>834</v>
      </c>
      <c r="G52" s="25">
        <v>87</v>
      </c>
      <c r="H52" s="24">
        <v>28</v>
      </c>
      <c r="I52" s="21" t="s">
        <v>833</v>
      </c>
      <c r="J52" s="24">
        <v>2</v>
      </c>
      <c r="K52" s="24">
        <v>2</v>
      </c>
    </row>
    <row r="53" spans="1:11" ht="45.6" x14ac:dyDescent="0.25">
      <c r="A53" s="6">
        <v>16</v>
      </c>
      <c r="B53" s="26" t="s">
        <v>40</v>
      </c>
      <c r="C53" s="113" t="s">
        <v>1138</v>
      </c>
      <c r="D53" s="6">
        <v>3</v>
      </c>
      <c r="E53" s="21" t="s">
        <v>200</v>
      </c>
      <c r="F53" s="21">
        <v>0.54</v>
      </c>
      <c r="G53" s="25">
        <v>107</v>
      </c>
      <c r="H53" s="24">
        <v>88</v>
      </c>
      <c r="I53" s="24">
        <v>2</v>
      </c>
      <c r="J53" s="24">
        <v>1.68</v>
      </c>
      <c r="K53" s="24">
        <v>5.04</v>
      </c>
    </row>
    <row r="54" spans="1:11" ht="47.4" x14ac:dyDescent="0.25">
      <c r="A54" s="6">
        <v>17</v>
      </c>
      <c r="B54" s="26" t="s">
        <v>190</v>
      </c>
      <c r="C54" s="113" t="s">
        <v>189</v>
      </c>
      <c r="D54" s="6">
        <v>2</v>
      </c>
      <c r="E54" s="21">
        <v>25.45</v>
      </c>
      <c r="F54" s="21"/>
      <c r="G54" s="25">
        <v>51</v>
      </c>
      <c r="H54" s="21"/>
      <c r="I54" s="21"/>
      <c r="J54" s="21"/>
      <c r="K54" s="21"/>
    </row>
    <row r="55" spans="1:11" ht="34.200000000000003" x14ac:dyDescent="0.25">
      <c r="A55" s="6">
        <v>18</v>
      </c>
      <c r="B55" s="26" t="s">
        <v>331</v>
      </c>
      <c r="C55" s="113" t="s">
        <v>689</v>
      </c>
      <c r="D55" s="6">
        <v>1</v>
      </c>
      <c r="E55" s="21">
        <v>552.42999999999995</v>
      </c>
      <c r="F55" s="21"/>
      <c r="G55" s="25">
        <v>552</v>
      </c>
      <c r="H55" s="21"/>
      <c r="I55" s="21"/>
      <c r="J55" s="21"/>
      <c r="K55" s="21"/>
    </row>
    <row r="56" spans="1:11" ht="35.4" x14ac:dyDescent="0.25">
      <c r="A56" s="6">
        <v>19</v>
      </c>
      <c r="B56" s="26" t="s">
        <v>162</v>
      </c>
      <c r="C56" s="113" t="s">
        <v>688</v>
      </c>
      <c r="D56" s="6">
        <v>1</v>
      </c>
      <c r="E56" s="21">
        <v>89.68</v>
      </c>
      <c r="F56" s="21"/>
      <c r="G56" s="25">
        <v>90</v>
      </c>
      <c r="H56" s="21"/>
      <c r="I56" s="21"/>
      <c r="J56" s="21"/>
      <c r="K56" s="21"/>
    </row>
    <row r="57" spans="1:11" ht="22.8" x14ac:dyDescent="0.25">
      <c r="A57" s="6">
        <v>20</v>
      </c>
      <c r="B57" s="26" t="s">
        <v>315</v>
      </c>
      <c r="C57" s="113" t="s">
        <v>314</v>
      </c>
      <c r="D57" s="6">
        <v>1</v>
      </c>
      <c r="E57" s="21" t="s">
        <v>386</v>
      </c>
      <c r="F57" s="21">
        <v>0.37</v>
      </c>
      <c r="G57" s="25">
        <v>62</v>
      </c>
      <c r="H57" s="24">
        <v>54</v>
      </c>
      <c r="I57" s="21"/>
      <c r="J57" s="24">
        <v>3.6</v>
      </c>
      <c r="K57" s="24">
        <v>3.6</v>
      </c>
    </row>
    <row r="58" spans="1:11" ht="45.6" x14ac:dyDescent="0.25">
      <c r="A58" s="6">
        <v>21</v>
      </c>
      <c r="B58" s="26" t="s">
        <v>331</v>
      </c>
      <c r="C58" s="113" t="s">
        <v>1137</v>
      </c>
      <c r="D58" s="6">
        <v>1</v>
      </c>
      <c r="E58" s="21">
        <v>767.22</v>
      </c>
      <c r="F58" s="21"/>
      <c r="G58" s="25">
        <v>767</v>
      </c>
      <c r="H58" s="21"/>
      <c r="I58" s="21"/>
      <c r="J58" s="21"/>
      <c r="K58" s="21"/>
    </row>
    <row r="59" spans="1:11" ht="34.200000000000003" x14ac:dyDescent="0.25">
      <c r="A59" s="6">
        <v>22</v>
      </c>
      <c r="B59" s="26" t="s">
        <v>556</v>
      </c>
      <c r="C59" s="113" t="s">
        <v>1136</v>
      </c>
      <c r="D59" s="6">
        <v>1</v>
      </c>
      <c r="E59" s="21" t="s">
        <v>554</v>
      </c>
      <c r="F59" s="21">
        <v>0.46</v>
      </c>
      <c r="G59" s="25">
        <v>195</v>
      </c>
      <c r="H59" s="24">
        <v>173</v>
      </c>
      <c r="I59" s="21"/>
      <c r="J59" s="24">
        <v>11.7</v>
      </c>
      <c r="K59" s="24">
        <v>11.7</v>
      </c>
    </row>
    <row r="60" spans="1:11" ht="23.4" x14ac:dyDescent="0.25">
      <c r="A60" s="6">
        <v>23</v>
      </c>
      <c r="B60" s="26" t="s">
        <v>196</v>
      </c>
      <c r="C60" s="113" t="s">
        <v>79</v>
      </c>
      <c r="D60" s="10" t="s">
        <v>1135</v>
      </c>
      <c r="E60" s="21">
        <v>9.99</v>
      </c>
      <c r="F60" s="21"/>
      <c r="G60" s="25">
        <v>30</v>
      </c>
      <c r="H60" s="21"/>
      <c r="I60" s="21"/>
      <c r="J60" s="21"/>
      <c r="K60" s="21"/>
    </row>
    <row r="61" spans="1:11" ht="22.8" x14ac:dyDescent="0.25">
      <c r="A61" s="6">
        <v>24</v>
      </c>
      <c r="B61" s="26" t="s">
        <v>37</v>
      </c>
      <c r="C61" s="113" t="s">
        <v>195</v>
      </c>
      <c r="D61" s="10" t="s">
        <v>1135</v>
      </c>
      <c r="E61" s="21" t="s">
        <v>194</v>
      </c>
      <c r="F61" s="21"/>
      <c r="G61" s="25">
        <v>26</v>
      </c>
      <c r="H61" s="24">
        <v>23</v>
      </c>
      <c r="I61" s="21"/>
      <c r="J61" s="24">
        <v>0.52</v>
      </c>
      <c r="K61" s="24">
        <v>1.56</v>
      </c>
    </row>
    <row r="62" spans="1:11" ht="34.200000000000003" x14ac:dyDescent="0.25">
      <c r="A62" s="6">
        <v>25</v>
      </c>
      <c r="B62" s="26" t="s">
        <v>186</v>
      </c>
      <c r="C62" s="113" t="s">
        <v>185</v>
      </c>
      <c r="D62" s="10" t="s">
        <v>1134</v>
      </c>
      <c r="E62" s="21" t="s">
        <v>183</v>
      </c>
      <c r="F62" s="21" t="s">
        <v>182</v>
      </c>
      <c r="G62" s="25">
        <v>2426</v>
      </c>
      <c r="H62" s="24">
        <v>526</v>
      </c>
      <c r="I62" s="21" t="s">
        <v>1133</v>
      </c>
      <c r="J62" s="24">
        <v>12.4</v>
      </c>
      <c r="K62" s="24">
        <v>37.200000000000003</v>
      </c>
    </row>
    <row r="63" spans="1:11" ht="34.200000000000003" x14ac:dyDescent="0.25">
      <c r="A63" s="6">
        <v>26</v>
      </c>
      <c r="B63" s="26" t="s">
        <v>298</v>
      </c>
      <c r="C63" s="113" t="s">
        <v>1123</v>
      </c>
      <c r="D63" s="6">
        <v>1</v>
      </c>
      <c r="E63" s="21" t="s">
        <v>358</v>
      </c>
      <c r="F63" s="21"/>
      <c r="G63" s="25">
        <v>8</v>
      </c>
      <c r="H63" s="24">
        <v>7</v>
      </c>
      <c r="I63" s="21"/>
      <c r="J63" s="24">
        <v>0.5</v>
      </c>
      <c r="K63" s="24">
        <v>0.5</v>
      </c>
    </row>
    <row r="64" spans="1:11" ht="22.8" x14ac:dyDescent="0.25">
      <c r="A64" s="6">
        <v>27</v>
      </c>
      <c r="B64" s="26" t="s">
        <v>360</v>
      </c>
      <c r="C64" s="113" t="s">
        <v>1132</v>
      </c>
      <c r="D64" s="6">
        <v>8</v>
      </c>
      <c r="E64" s="21" t="s">
        <v>358</v>
      </c>
      <c r="F64" s="21"/>
      <c r="G64" s="25">
        <v>61</v>
      </c>
      <c r="H64" s="24">
        <v>57</v>
      </c>
      <c r="I64" s="21"/>
      <c r="J64" s="24">
        <v>0.5</v>
      </c>
      <c r="K64" s="24">
        <v>4</v>
      </c>
    </row>
    <row r="65" spans="1:11" ht="34.200000000000003" x14ac:dyDescent="0.25">
      <c r="A65" s="6">
        <v>28</v>
      </c>
      <c r="B65" s="26" t="s">
        <v>235</v>
      </c>
      <c r="C65" s="113" t="s">
        <v>371</v>
      </c>
      <c r="D65" s="10" t="s">
        <v>1131</v>
      </c>
      <c r="E65" s="21" t="s">
        <v>232</v>
      </c>
      <c r="F65" s="21" t="s">
        <v>231</v>
      </c>
      <c r="G65" s="25">
        <v>48</v>
      </c>
      <c r="H65" s="24">
        <v>2</v>
      </c>
      <c r="I65" s="24">
        <v>2</v>
      </c>
      <c r="J65" s="24">
        <v>62.2</v>
      </c>
      <c r="K65" s="24">
        <v>0.16</v>
      </c>
    </row>
    <row r="66" spans="1:11" ht="45.6" x14ac:dyDescent="0.25">
      <c r="A66" s="6">
        <v>29</v>
      </c>
      <c r="B66" s="26" t="s">
        <v>379</v>
      </c>
      <c r="C66" s="113" t="s">
        <v>378</v>
      </c>
      <c r="D66" s="10" t="s">
        <v>178</v>
      </c>
      <c r="E66" s="21" t="s">
        <v>377</v>
      </c>
      <c r="F66" s="21" t="s">
        <v>376</v>
      </c>
      <c r="G66" s="25">
        <v>195</v>
      </c>
      <c r="H66" s="24">
        <v>47</v>
      </c>
      <c r="I66" s="21" t="s">
        <v>1130</v>
      </c>
      <c r="J66" s="24">
        <v>67.5</v>
      </c>
      <c r="K66" s="24">
        <v>3.38</v>
      </c>
    </row>
    <row r="67" spans="1:11" ht="23.4" x14ac:dyDescent="0.25">
      <c r="A67" s="6">
        <v>30</v>
      </c>
      <c r="B67" s="26" t="s">
        <v>374</v>
      </c>
      <c r="C67" s="113" t="s">
        <v>551</v>
      </c>
      <c r="D67" s="10" t="s">
        <v>1129</v>
      </c>
      <c r="E67" s="21" t="s">
        <v>354</v>
      </c>
      <c r="F67" s="21" t="s">
        <v>353</v>
      </c>
      <c r="G67" s="25">
        <v>3928</v>
      </c>
      <c r="H67" s="24">
        <v>1092</v>
      </c>
      <c r="I67" s="21" t="s">
        <v>1128</v>
      </c>
      <c r="J67" s="24">
        <v>37.6</v>
      </c>
      <c r="K67" s="24">
        <v>78.959999999999994</v>
      </c>
    </row>
    <row r="68" spans="1:11" ht="34.200000000000003" x14ac:dyDescent="0.25">
      <c r="A68" s="6">
        <v>31</v>
      </c>
      <c r="B68" s="26" t="s">
        <v>175</v>
      </c>
      <c r="C68" s="113" t="s">
        <v>1122</v>
      </c>
      <c r="D68" s="10" t="s">
        <v>422</v>
      </c>
      <c r="E68" s="21" t="s">
        <v>172</v>
      </c>
      <c r="F68" s="21" t="s">
        <v>171</v>
      </c>
      <c r="G68" s="25">
        <v>794</v>
      </c>
      <c r="H68" s="24">
        <v>96</v>
      </c>
      <c r="I68" s="21" t="s">
        <v>1127</v>
      </c>
      <c r="J68" s="24">
        <v>34.700000000000003</v>
      </c>
      <c r="K68" s="24">
        <v>6.94</v>
      </c>
    </row>
    <row r="69" spans="1:11" ht="45.6" x14ac:dyDescent="0.25">
      <c r="A69" s="6">
        <v>32</v>
      </c>
      <c r="B69" s="26" t="s">
        <v>230</v>
      </c>
      <c r="C69" s="113" t="s">
        <v>229</v>
      </c>
      <c r="D69" s="10" t="s">
        <v>242</v>
      </c>
      <c r="E69" s="21" t="s">
        <v>228</v>
      </c>
      <c r="F69" s="21" t="s">
        <v>227</v>
      </c>
      <c r="G69" s="25">
        <v>738</v>
      </c>
      <c r="H69" s="24">
        <v>99</v>
      </c>
      <c r="I69" s="21" t="s">
        <v>1126</v>
      </c>
      <c r="J69" s="24">
        <v>23.8</v>
      </c>
      <c r="K69" s="24">
        <v>7.14</v>
      </c>
    </row>
    <row r="70" spans="1:11" ht="19.2" customHeight="1" x14ac:dyDescent="0.25">
      <c r="A70" s="147" t="s">
        <v>333</v>
      </c>
      <c r="B70" s="148"/>
      <c r="C70" s="148"/>
      <c r="D70" s="148"/>
      <c r="E70" s="148"/>
      <c r="F70" s="148"/>
      <c r="G70" s="148"/>
      <c r="H70" s="148"/>
      <c r="I70" s="148"/>
      <c r="J70" s="148"/>
      <c r="K70" s="148"/>
    </row>
    <row r="71" spans="1:11" ht="23.4" x14ac:dyDescent="0.25">
      <c r="A71" s="6">
        <v>33</v>
      </c>
      <c r="B71" s="26" t="s">
        <v>485</v>
      </c>
      <c r="C71" s="113" t="s">
        <v>1125</v>
      </c>
      <c r="D71" s="6">
        <v>2</v>
      </c>
      <c r="E71" s="21" t="s">
        <v>191</v>
      </c>
      <c r="F71" s="21"/>
      <c r="G71" s="25">
        <v>29</v>
      </c>
      <c r="H71" s="24">
        <v>27</v>
      </c>
      <c r="I71" s="21"/>
      <c r="J71" s="24">
        <v>1</v>
      </c>
      <c r="K71" s="24">
        <v>2</v>
      </c>
    </row>
    <row r="72" spans="1:11" ht="45.6" x14ac:dyDescent="0.25">
      <c r="A72" s="6">
        <v>34</v>
      </c>
      <c r="B72" s="26" t="s">
        <v>40</v>
      </c>
      <c r="C72" s="113" t="s">
        <v>318</v>
      </c>
      <c r="D72" s="6">
        <v>2</v>
      </c>
      <c r="E72" s="21" t="s">
        <v>200</v>
      </c>
      <c r="F72" s="21">
        <v>0.54</v>
      </c>
      <c r="G72" s="25">
        <v>71</v>
      </c>
      <c r="H72" s="24">
        <v>58</v>
      </c>
      <c r="I72" s="24">
        <v>1</v>
      </c>
      <c r="J72" s="24">
        <v>1.68</v>
      </c>
      <c r="K72" s="24">
        <v>3.36</v>
      </c>
    </row>
    <row r="73" spans="1:11" ht="68.400000000000006" x14ac:dyDescent="0.25">
      <c r="A73" s="6">
        <v>35</v>
      </c>
      <c r="B73" s="26" t="s">
        <v>548</v>
      </c>
      <c r="C73" s="113" t="s">
        <v>368</v>
      </c>
      <c r="D73" s="6">
        <v>3</v>
      </c>
      <c r="E73" s="21" t="s">
        <v>366</v>
      </c>
      <c r="F73" s="21" t="s">
        <v>365</v>
      </c>
      <c r="G73" s="25">
        <v>92</v>
      </c>
      <c r="H73" s="24">
        <v>48</v>
      </c>
      <c r="I73" s="21" t="s">
        <v>421</v>
      </c>
      <c r="J73" s="24">
        <v>1.1299999999999999</v>
      </c>
      <c r="K73" s="24">
        <v>3.39</v>
      </c>
    </row>
    <row r="74" spans="1:11" ht="23.4" x14ac:dyDescent="0.25">
      <c r="A74" s="6">
        <v>36</v>
      </c>
      <c r="B74" s="26" t="s">
        <v>485</v>
      </c>
      <c r="C74" s="113" t="s">
        <v>546</v>
      </c>
      <c r="D74" s="6">
        <v>8</v>
      </c>
      <c r="E74" s="21" t="s">
        <v>191</v>
      </c>
      <c r="F74" s="21"/>
      <c r="G74" s="25">
        <v>116</v>
      </c>
      <c r="H74" s="24">
        <v>107</v>
      </c>
      <c r="I74" s="21"/>
      <c r="J74" s="24">
        <v>1</v>
      </c>
      <c r="K74" s="24">
        <v>8</v>
      </c>
    </row>
    <row r="75" spans="1:11" ht="34.200000000000003" x14ac:dyDescent="0.25">
      <c r="A75" s="6">
        <v>37</v>
      </c>
      <c r="B75" s="26" t="s">
        <v>308</v>
      </c>
      <c r="C75" s="113" t="s">
        <v>185</v>
      </c>
      <c r="D75" s="10" t="s">
        <v>815</v>
      </c>
      <c r="E75" s="21" t="s">
        <v>183</v>
      </c>
      <c r="F75" s="21" t="s">
        <v>182</v>
      </c>
      <c r="G75" s="25">
        <v>728</v>
      </c>
      <c r="H75" s="24">
        <v>158</v>
      </c>
      <c r="I75" s="21" t="s">
        <v>1124</v>
      </c>
      <c r="J75" s="24">
        <v>12.4</v>
      </c>
      <c r="K75" s="24">
        <v>11.16</v>
      </c>
    </row>
    <row r="76" spans="1:11" ht="34.200000000000003" x14ac:dyDescent="0.25">
      <c r="A76" s="6">
        <v>38</v>
      </c>
      <c r="B76" s="26" t="s">
        <v>374</v>
      </c>
      <c r="C76" s="113" t="s">
        <v>356</v>
      </c>
      <c r="D76" s="10" t="s">
        <v>576</v>
      </c>
      <c r="E76" s="21" t="s">
        <v>354</v>
      </c>
      <c r="F76" s="21" t="s">
        <v>353</v>
      </c>
      <c r="G76" s="25">
        <v>1497</v>
      </c>
      <c r="H76" s="24">
        <v>416</v>
      </c>
      <c r="I76" s="21" t="s">
        <v>892</v>
      </c>
      <c r="J76" s="24">
        <v>37.6</v>
      </c>
      <c r="K76" s="24">
        <v>30.08</v>
      </c>
    </row>
    <row r="77" spans="1:11" ht="22.8" x14ac:dyDescent="0.25">
      <c r="A77" s="6">
        <v>39</v>
      </c>
      <c r="B77" s="26" t="s">
        <v>360</v>
      </c>
      <c r="C77" s="113" t="s">
        <v>359</v>
      </c>
      <c r="D77" s="6">
        <v>9</v>
      </c>
      <c r="E77" s="21" t="s">
        <v>358</v>
      </c>
      <c r="F77" s="21"/>
      <c r="G77" s="25">
        <v>69</v>
      </c>
      <c r="H77" s="24">
        <v>65</v>
      </c>
      <c r="I77" s="21"/>
      <c r="J77" s="24">
        <v>0.5</v>
      </c>
      <c r="K77" s="24">
        <v>4.5</v>
      </c>
    </row>
    <row r="78" spans="1:11" ht="34.200000000000003" x14ac:dyDescent="0.25">
      <c r="A78" s="6">
        <v>40</v>
      </c>
      <c r="B78" s="26" t="s">
        <v>298</v>
      </c>
      <c r="C78" s="113" t="s">
        <v>1123</v>
      </c>
      <c r="D78" s="10" t="s">
        <v>1052</v>
      </c>
      <c r="E78" s="21" t="s">
        <v>358</v>
      </c>
      <c r="F78" s="21"/>
      <c r="G78" s="25">
        <v>15</v>
      </c>
      <c r="H78" s="24">
        <v>14</v>
      </c>
      <c r="I78" s="21"/>
      <c r="J78" s="24">
        <v>0.5</v>
      </c>
      <c r="K78" s="24">
        <v>1</v>
      </c>
    </row>
    <row r="79" spans="1:11" ht="34.200000000000003" x14ac:dyDescent="0.25">
      <c r="A79" s="6">
        <v>41</v>
      </c>
      <c r="B79" s="26" t="s">
        <v>175</v>
      </c>
      <c r="C79" s="113" t="s">
        <v>1122</v>
      </c>
      <c r="D79" s="10" t="s">
        <v>224</v>
      </c>
      <c r="E79" s="21" t="s">
        <v>172</v>
      </c>
      <c r="F79" s="21" t="s">
        <v>171</v>
      </c>
      <c r="G79" s="25">
        <v>397</v>
      </c>
      <c r="H79" s="24">
        <v>48</v>
      </c>
      <c r="I79" s="24">
        <v>24</v>
      </c>
      <c r="J79" s="24">
        <v>34.700000000000003</v>
      </c>
      <c r="K79" s="24">
        <v>3.47</v>
      </c>
    </row>
    <row r="80" spans="1:11" ht="45.6" x14ac:dyDescent="0.25">
      <c r="A80" s="6">
        <v>42</v>
      </c>
      <c r="B80" s="26" t="s">
        <v>169</v>
      </c>
      <c r="C80" s="113" t="s">
        <v>77</v>
      </c>
      <c r="D80" s="6">
        <v>15</v>
      </c>
      <c r="E80" s="21" t="s">
        <v>168</v>
      </c>
      <c r="F80" s="21"/>
      <c r="G80" s="25">
        <v>100</v>
      </c>
      <c r="H80" s="24">
        <v>100</v>
      </c>
      <c r="I80" s="21"/>
      <c r="J80" s="24">
        <v>0.47</v>
      </c>
      <c r="K80" s="24">
        <v>7.05</v>
      </c>
    </row>
    <row r="81" spans="1:11" ht="20.399999999999999" x14ac:dyDescent="0.25">
      <c r="A81" s="147" t="s">
        <v>43</v>
      </c>
      <c r="B81" s="148"/>
      <c r="C81" s="148"/>
      <c r="D81" s="148"/>
      <c r="E81" s="148"/>
      <c r="F81" s="148"/>
      <c r="G81" s="23">
        <v>18708</v>
      </c>
      <c r="H81" s="21">
        <v>4822</v>
      </c>
      <c r="I81" s="21" t="s">
        <v>1121</v>
      </c>
      <c r="J81" s="21"/>
      <c r="K81" s="21">
        <v>340.68</v>
      </c>
    </row>
    <row r="82" spans="1:11" x14ac:dyDescent="0.25">
      <c r="A82" s="147" t="s">
        <v>9</v>
      </c>
      <c r="B82" s="148"/>
      <c r="C82" s="148"/>
      <c r="D82" s="148"/>
      <c r="E82" s="148"/>
      <c r="F82" s="148"/>
      <c r="G82" s="23">
        <v>5231</v>
      </c>
      <c r="H82" s="21"/>
      <c r="I82" s="21"/>
      <c r="J82" s="21"/>
      <c r="K82" s="21"/>
    </row>
    <row r="83" spans="1:11" x14ac:dyDescent="0.25">
      <c r="A83" s="147" t="s">
        <v>10</v>
      </c>
      <c r="B83" s="148"/>
      <c r="C83" s="148"/>
      <c r="D83" s="148"/>
      <c r="E83" s="148"/>
      <c r="F83" s="148"/>
      <c r="G83" s="23">
        <v>3677</v>
      </c>
      <c r="H83" s="21"/>
      <c r="I83" s="21"/>
      <c r="J83" s="21"/>
      <c r="K83" s="21"/>
    </row>
    <row r="84" spans="1:11" x14ac:dyDescent="0.25">
      <c r="A84" s="149" t="s">
        <v>68</v>
      </c>
      <c r="B84" s="148"/>
      <c r="C84" s="148"/>
      <c r="D84" s="148"/>
      <c r="E84" s="148"/>
      <c r="F84" s="148"/>
      <c r="G84" s="23"/>
      <c r="H84" s="21"/>
      <c r="I84" s="21"/>
      <c r="J84" s="21"/>
      <c r="K84" s="21"/>
    </row>
    <row r="85" spans="1:11" x14ac:dyDescent="0.25">
      <c r="A85" s="147" t="s">
        <v>30</v>
      </c>
      <c r="B85" s="148"/>
      <c r="C85" s="148"/>
      <c r="D85" s="148"/>
      <c r="E85" s="148"/>
      <c r="F85" s="148"/>
      <c r="G85" s="23">
        <v>22527</v>
      </c>
      <c r="H85" s="21"/>
      <c r="I85" s="21"/>
      <c r="J85" s="21"/>
      <c r="K85" s="21">
        <v>340.68</v>
      </c>
    </row>
    <row r="86" spans="1:11" x14ac:dyDescent="0.25">
      <c r="A86" s="147" t="s">
        <v>29</v>
      </c>
      <c r="B86" s="148"/>
      <c r="C86" s="148"/>
      <c r="D86" s="148"/>
      <c r="E86" s="148"/>
      <c r="F86" s="148"/>
      <c r="G86" s="23">
        <v>5089</v>
      </c>
      <c r="H86" s="21"/>
      <c r="I86" s="21"/>
      <c r="J86" s="21"/>
      <c r="K86" s="21"/>
    </row>
    <row r="87" spans="1:11" x14ac:dyDescent="0.25">
      <c r="A87" s="147" t="s">
        <v>12</v>
      </c>
      <c r="B87" s="148"/>
      <c r="C87" s="148"/>
      <c r="D87" s="148"/>
      <c r="E87" s="148"/>
      <c r="F87" s="148"/>
      <c r="G87" s="23">
        <v>27616</v>
      </c>
      <c r="H87" s="21"/>
      <c r="I87" s="21"/>
      <c r="J87" s="21"/>
      <c r="K87" s="21">
        <v>340.68</v>
      </c>
    </row>
    <row r="88" spans="1:11" x14ac:dyDescent="0.25">
      <c r="A88" s="147" t="s">
        <v>13</v>
      </c>
      <c r="B88" s="148"/>
      <c r="C88" s="148"/>
      <c r="D88" s="148"/>
      <c r="E88" s="148"/>
      <c r="F88" s="148"/>
      <c r="G88" s="23"/>
      <c r="H88" s="21"/>
      <c r="I88" s="21"/>
      <c r="J88" s="21"/>
      <c r="K88" s="21"/>
    </row>
    <row r="89" spans="1:11" x14ac:dyDescent="0.25">
      <c r="A89" s="147" t="s">
        <v>14</v>
      </c>
      <c r="B89" s="148"/>
      <c r="C89" s="148"/>
      <c r="D89" s="148"/>
      <c r="E89" s="148"/>
      <c r="F89" s="148"/>
      <c r="G89" s="23">
        <v>3903</v>
      </c>
      <c r="H89" s="21"/>
      <c r="I89" s="21"/>
      <c r="J89" s="21"/>
      <c r="K89" s="21"/>
    </row>
    <row r="90" spans="1:11" x14ac:dyDescent="0.25">
      <c r="A90" s="147" t="s">
        <v>15</v>
      </c>
      <c r="B90" s="148"/>
      <c r="C90" s="148"/>
      <c r="D90" s="148"/>
      <c r="E90" s="148"/>
      <c r="F90" s="148"/>
      <c r="G90" s="23">
        <v>4894</v>
      </c>
      <c r="H90" s="21"/>
      <c r="I90" s="21"/>
      <c r="J90" s="21"/>
      <c r="K90" s="21"/>
    </row>
    <row r="91" spans="1:11" x14ac:dyDescent="0.25">
      <c r="A91" s="147" t="s">
        <v>16</v>
      </c>
      <c r="B91" s="148"/>
      <c r="C91" s="148"/>
      <c r="D91" s="148"/>
      <c r="E91" s="148"/>
      <c r="F91" s="148"/>
      <c r="G91" s="23">
        <v>5788</v>
      </c>
      <c r="H91" s="21"/>
      <c r="I91" s="21"/>
      <c r="J91" s="21"/>
      <c r="K91" s="21"/>
    </row>
    <row r="92" spans="1:11" x14ac:dyDescent="0.25">
      <c r="A92" s="147" t="s">
        <v>0</v>
      </c>
      <c r="B92" s="148"/>
      <c r="C92" s="148"/>
      <c r="D92" s="148"/>
      <c r="E92" s="148"/>
      <c r="F92" s="148"/>
      <c r="G92" s="23">
        <v>5089</v>
      </c>
      <c r="H92" s="21"/>
      <c r="I92" s="21"/>
      <c r="J92" s="21"/>
      <c r="K92" s="21"/>
    </row>
    <row r="93" spans="1:11" x14ac:dyDescent="0.25">
      <c r="A93" s="147" t="s">
        <v>17</v>
      </c>
      <c r="B93" s="148"/>
      <c r="C93" s="148"/>
      <c r="D93" s="148"/>
      <c r="E93" s="148"/>
      <c r="F93" s="148"/>
      <c r="G93" s="23">
        <v>5231</v>
      </c>
      <c r="H93" s="21"/>
      <c r="I93" s="21"/>
      <c r="J93" s="21"/>
      <c r="K93" s="21"/>
    </row>
    <row r="94" spans="1:11" x14ac:dyDescent="0.25">
      <c r="A94" s="147" t="s">
        <v>18</v>
      </c>
      <c r="B94" s="148"/>
      <c r="C94" s="148"/>
      <c r="D94" s="148"/>
      <c r="E94" s="148"/>
      <c r="F94" s="148"/>
      <c r="G94" s="23">
        <v>3677</v>
      </c>
      <c r="H94" s="21"/>
      <c r="I94" s="21"/>
      <c r="J94" s="21"/>
      <c r="K94" s="21"/>
    </row>
    <row r="95" spans="1:11" x14ac:dyDescent="0.25">
      <c r="A95" s="149" t="s">
        <v>67</v>
      </c>
      <c r="B95" s="148"/>
      <c r="C95" s="148"/>
      <c r="D95" s="148"/>
      <c r="E95" s="148"/>
      <c r="F95" s="148"/>
      <c r="G95" s="22">
        <v>27616</v>
      </c>
      <c r="H95" s="21"/>
      <c r="I95" s="21"/>
      <c r="J95" s="21"/>
      <c r="K95" s="20">
        <v>340.68</v>
      </c>
    </row>
    <row r="96" spans="1:11" ht="19.2" customHeight="1" x14ac:dyDescent="0.25">
      <c r="A96" s="154" t="s">
        <v>166</v>
      </c>
      <c r="B96" s="148"/>
      <c r="C96" s="148"/>
      <c r="D96" s="148"/>
      <c r="E96" s="148"/>
      <c r="F96" s="148"/>
      <c r="G96" s="148"/>
      <c r="H96" s="148"/>
      <c r="I96" s="148"/>
      <c r="J96" s="148"/>
      <c r="K96" s="148"/>
    </row>
    <row r="97" spans="1:11" ht="19.2" customHeight="1" x14ac:dyDescent="0.25">
      <c r="A97" s="147" t="s">
        <v>165</v>
      </c>
      <c r="B97" s="148"/>
      <c r="C97" s="148"/>
      <c r="D97" s="148"/>
      <c r="E97" s="148"/>
      <c r="F97" s="148"/>
      <c r="G97" s="148"/>
      <c r="H97" s="148"/>
      <c r="I97" s="148"/>
      <c r="J97" s="148"/>
      <c r="K97" s="148"/>
    </row>
    <row r="98" spans="1:11" ht="35.4" x14ac:dyDescent="0.25">
      <c r="A98" s="6">
        <v>43</v>
      </c>
      <c r="B98" s="26" t="s">
        <v>162</v>
      </c>
      <c r="C98" s="113" t="s">
        <v>950</v>
      </c>
      <c r="D98" s="6">
        <v>1</v>
      </c>
      <c r="E98" s="21">
        <v>66.400000000000006</v>
      </c>
      <c r="F98" s="21"/>
      <c r="G98" s="25">
        <v>66</v>
      </c>
      <c r="H98" s="21"/>
      <c r="I98" s="21"/>
      <c r="J98" s="21"/>
      <c r="K98" s="21"/>
    </row>
    <row r="99" spans="1:11" ht="34.200000000000003" x14ac:dyDescent="0.25">
      <c r="A99" s="6">
        <v>44</v>
      </c>
      <c r="B99" s="26" t="s">
        <v>331</v>
      </c>
      <c r="C99" s="113" t="s">
        <v>949</v>
      </c>
      <c r="D99" s="6">
        <v>22</v>
      </c>
      <c r="E99" s="21">
        <v>36</v>
      </c>
      <c r="F99" s="21"/>
      <c r="G99" s="25">
        <v>792</v>
      </c>
      <c r="H99" s="21"/>
      <c r="I99" s="21"/>
      <c r="J99" s="21"/>
      <c r="K99" s="21"/>
    </row>
    <row r="100" spans="1:11" ht="34.200000000000003" x14ac:dyDescent="0.25">
      <c r="A100" s="6">
        <v>45</v>
      </c>
      <c r="B100" s="26" t="s">
        <v>331</v>
      </c>
      <c r="C100" s="113" t="s">
        <v>1120</v>
      </c>
      <c r="D100" s="6">
        <v>6</v>
      </c>
      <c r="E100" s="21">
        <v>5.57</v>
      </c>
      <c r="F100" s="21"/>
      <c r="G100" s="25">
        <v>33</v>
      </c>
      <c r="H100" s="21"/>
      <c r="I100" s="21"/>
      <c r="J100" s="21"/>
      <c r="K100" s="21"/>
    </row>
    <row r="101" spans="1:11" ht="35.4" x14ac:dyDescent="0.25">
      <c r="A101" s="6">
        <v>46</v>
      </c>
      <c r="B101" s="26" t="s">
        <v>162</v>
      </c>
      <c r="C101" s="113" t="s">
        <v>161</v>
      </c>
      <c r="D101" s="6">
        <v>4</v>
      </c>
      <c r="E101" s="21">
        <v>34.69</v>
      </c>
      <c r="F101" s="21"/>
      <c r="G101" s="25">
        <v>139</v>
      </c>
      <c r="H101" s="21"/>
      <c r="I101" s="21"/>
      <c r="J101" s="21"/>
      <c r="K101" s="21"/>
    </row>
    <row r="102" spans="1:11" ht="34.200000000000003" x14ac:dyDescent="0.25">
      <c r="A102" s="6">
        <v>47</v>
      </c>
      <c r="B102" s="26" t="s">
        <v>403</v>
      </c>
      <c r="C102" s="113" t="s">
        <v>1016</v>
      </c>
      <c r="D102" s="6">
        <v>1</v>
      </c>
      <c r="E102" s="21">
        <v>8.76</v>
      </c>
      <c r="F102" s="21"/>
      <c r="G102" s="25">
        <v>9</v>
      </c>
      <c r="H102" s="21"/>
      <c r="I102" s="21"/>
      <c r="J102" s="21"/>
      <c r="K102" s="21"/>
    </row>
    <row r="103" spans="1:11" ht="34.200000000000003" x14ac:dyDescent="0.25">
      <c r="A103" s="6">
        <v>48</v>
      </c>
      <c r="B103" s="26" t="s">
        <v>403</v>
      </c>
      <c r="C103" s="113" t="s">
        <v>1015</v>
      </c>
      <c r="D103" s="6">
        <v>1</v>
      </c>
      <c r="E103" s="21">
        <v>19.91</v>
      </c>
      <c r="F103" s="21"/>
      <c r="G103" s="25">
        <v>20</v>
      </c>
      <c r="H103" s="21"/>
      <c r="I103" s="21"/>
      <c r="J103" s="21"/>
      <c r="K103" s="21"/>
    </row>
    <row r="104" spans="1:11" ht="34.200000000000003" x14ac:dyDescent="0.25">
      <c r="A104" s="6">
        <v>49</v>
      </c>
      <c r="B104" s="26" t="s">
        <v>403</v>
      </c>
      <c r="C104" s="113" t="s">
        <v>1014</v>
      </c>
      <c r="D104" s="6">
        <v>1</v>
      </c>
      <c r="E104" s="21">
        <v>288.64</v>
      </c>
      <c r="F104" s="21"/>
      <c r="G104" s="25">
        <v>289</v>
      </c>
      <c r="H104" s="21"/>
      <c r="I104" s="21"/>
      <c r="J104" s="21"/>
      <c r="K104" s="21"/>
    </row>
    <row r="105" spans="1:11" ht="34.200000000000003" x14ac:dyDescent="0.25">
      <c r="A105" s="6">
        <v>50</v>
      </c>
      <c r="B105" s="26" t="s">
        <v>811</v>
      </c>
      <c r="C105" s="113" t="s">
        <v>1119</v>
      </c>
      <c r="D105" s="6">
        <v>1</v>
      </c>
      <c r="E105" s="21">
        <v>65</v>
      </c>
      <c r="F105" s="21"/>
      <c r="G105" s="25">
        <v>65</v>
      </c>
      <c r="H105" s="21"/>
      <c r="I105" s="21"/>
      <c r="J105" s="21"/>
      <c r="K105" s="21"/>
    </row>
    <row r="106" spans="1:11" ht="35.4" x14ac:dyDescent="0.25">
      <c r="A106" s="6">
        <v>51</v>
      </c>
      <c r="B106" s="26" t="s">
        <v>164</v>
      </c>
      <c r="C106" s="113" t="s">
        <v>1118</v>
      </c>
      <c r="D106" s="6">
        <v>3</v>
      </c>
      <c r="E106" s="21">
        <v>435.45</v>
      </c>
      <c r="F106" s="21"/>
      <c r="G106" s="25">
        <v>1306</v>
      </c>
      <c r="H106" s="21"/>
      <c r="I106" s="21"/>
      <c r="J106" s="21"/>
      <c r="K106" s="21"/>
    </row>
    <row r="107" spans="1:11" ht="34.200000000000003" x14ac:dyDescent="0.25">
      <c r="A107" s="6">
        <v>52</v>
      </c>
      <c r="B107" s="26" t="s">
        <v>160</v>
      </c>
      <c r="C107" s="113" t="s">
        <v>1117</v>
      </c>
      <c r="D107" s="10" t="s">
        <v>939</v>
      </c>
      <c r="E107" s="21">
        <v>1521.06</v>
      </c>
      <c r="F107" s="21"/>
      <c r="G107" s="25">
        <v>380</v>
      </c>
      <c r="H107" s="21"/>
      <c r="I107" s="21"/>
      <c r="J107" s="21"/>
      <c r="K107" s="21"/>
    </row>
    <row r="108" spans="1:11" ht="34.200000000000003" x14ac:dyDescent="0.25">
      <c r="A108" s="6">
        <v>53</v>
      </c>
      <c r="B108" s="26" t="s">
        <v>160</v>
      </c>
      <c r="C108" s="113" t="s">
        <v>1116</v>
      </c>
      <c r="D108" s="10" t="s">
        <v>1115</v>
      </c>
      <c r="E108" s="21">
        <v>6188.57</v>
      </c>
      <c r="F108" s="21"/>
      <c r="G108" s="25">
        <v>31</v>
      </c>
      <c r="H108" s="21"/>
      <c r="I108" s="21"/>
      <c r="J108" s="21"/>
      <c r="K108" s="21"/>
    </row>
    <row r="109" spans="1:11" ht="35.4" x14ac:dyDescent="0.25">
      <c r="A109" s="6">
        <v>54</v>
      </c>
      <c r="B109" s="26" t="s">
        <v>162</v>
      </c>
      <c r="C109" s="113" t="s">
        <v>1114</v>
      </c>
      <c r="D109" s="6">
        <v>25</v>
      </c>
      <c r="E109" s="21">
        <v>20.39</v>
      </c>
      <c r="F109" s="21"/>
      <c r="G109" s="25">
        <v>510</v>
      </c>
      <c r="H109" s="21"/>
      <c r="I109" s="21"/>
      <c r="J109" s="21"/>
      <c r="K109" s="21"/>
    </row>
    <row r="110" spans="1:11" ht="35.4" x14ac:dyDescent="0.25">
      <c r="A110" s="6">
        <v>55</v>
      </c>
      <c r="B110" s="26" t="s">
        <v>221</v>
      </c>
      <c r="C110" s="113" t="s">
        <v>342</v>
      </c>
      <c r="D110" s="10" t="s">
        <v>336</v>
      </c>
      <c r="E110" s="21">
        <v>10162.06</v>
      </c>
      <c r="F110" s="21"/>
      <c r="G110" s="25">
        <v>102</v>
      </c>
      <c r="H110" s="21"/>
      <c r="I110" s="21"/>
      <c r="J110" s="21"/>
      <c r="K110" s="21"/>
    </row>
    <row r="111" spans="1:11" ht="35.4" x14ac:dyDescent="0.25">
      <c r="A111" s="6">
        <v>56</v>
      </c>
      <c r="B111" s="26" t="s">
        <v>221</v>
      </c>
      <c r="C111" s="113" t="s">
        <v>220</v>
      </c>
      <c r="D111" s="10" t="s">
        <v>336</v>
      </c>
      <c r="E111" s="21">
        <v>12477.52</v>
      </c>
      <c r="F111" s="21"/>
      <c r="G111" s="25">
        <v>125</v>
      </c>
      <c r="H111" s="21"/>
      <c r="I111" s="21"/>
      <c r="J111" s="21"/>
      <c r="K111" s="21"/>
    </row>
    <row r="112" spans="1:11" ht="35.4" x14ac:dyDescent="0.25">
      <c r="A112" s="6">
        <v>57</v>
      </c>
      <c r="B112" s="26" t="s">
        <v>1102</v>
      </c>
      <c r="C112" s="113" t="s">
        <v>1113</v>
      </c>
      <c r="D112" s="6">
        <v>1</v>
      </c>
      <c r="E112" s="21">
        <v>206.74</v>
      </c>
      <c r="F112" s="21"/>
      <c r="G112" s="25">
        <v>207</v>
      </c>
      <c r="H112" s="21"/>
      <c r="I112" s="21"/>
      <c r="J112" s="21"/>
      <c r="K112" s="21"/>
    </row>
    <row r="113" spans="1:11" ht="22.8" x14ac:dyDescent="0.25">
      <c r="A113" s="6">
        <v>58</v>
      </c>
      <c r="B113" s="26" t="s">
        <v>345</v>
      </c>
      <c r="C113" s="113" t="s">
        <v>344</v>
      </c>
      <c r="D113" s="6">
        <v>8</v>
      </c>
      <c r="E113" s="21">
        <v>6.79</v>
      </c>
      <c r="F113" s="21"/>
      <c r="G113" s="25">
        <v>54</v>
      </c>
      <c r="H113" s="21"/>
      <c r="I113" s="21"/>
      <c r="J113" s="21"/>
      <c r="K113" s="21"/>
    </row>
    <row r="114" spans="1:11" ht="57" x14ac:dyDescent="0.25">
      <c r="A114" s="6">
        <v>59</v>
      </c>
      <c r="B114" s="26" t="s">
        <v>335</v>
      </c>
      <c r="C114" s="113" t="s">
        <v>334</v>
      </c>
      <c r="D114" s="6">
        <v>5</v>
      </c>
      <c r="E114" s="21">
        <v>30.89</v>
      </c>
      <c r="F114" s="21"/>
      <c r="G114" s="25">
        <v>154</v>
      </c>
      <c r="H114" s="21"/>
      <c r="I114" s="21"/>
      <c r="J114" s="21"/>
      <c r="K114" s="21"/>
    </row>
    <row r="115" spans="1:11" ht="35.4" x14ac:dyDescent="0.25">
      <c r="A115" s="6">
        <v>60</v>
      </c>
      <c r="B115" s="26" t="s">
        <v>531</v>
      </c>
      <c r="C115" s="113" t="s">
        <v>1112</v>
      </c>
      <c r="D115" s="6">
        <v>100</v>
      </c>
      <c r="E115" s="21">
        <v>13.11</v>
      </c>
      <c r="F115" s="21"/>
      <c r="G115" s="25">
        <v>1311</v>
      </c>
      <c r="H115" s="21"/>
      <c r="I115" s="21"/>
      <c r="J115" s="21"/>
      <c r="K115" s="21"/>
    </row>
    <row r="116" spans="1:11" ht="35.4" x14ac:dyDescent="0.25">
      <c r="A116" s="6">
        <v>61</v>
      </c>
      <c r="B116" s="26" t="s">
        <v>531</v>
      </c>
      <c r="C116" s="113" t="s">
        <v>1111</v>
      </c>
      <c r="D116" s="6">
        <v>100</v>
      </c>
      <c r="E116" s="21">
        <v>3.03</v>
      </c>
      <c r="F116" s="21"/>
      <c r="G116" s="25">
        <v>303</v>
      </c>
      <c r="H116" s="21"/>
      <c r="I116" s="21"/>
      <c r="J116" s="21"/>
      <c r="K116" s="21"/>
    </row>
    <row r="117" spans="1:11" ht="35.4" x14ac:dyDescent="0.25">
      <c r="A117" s="6">
        <v>62</v>
      </c>
      <c r="B117" s="26" t="s">
        <v>531</v>
      </c>
      <c r="C117" s="113" t="s">
        <v>1110</v>
      </c>
      <c r="D117" s="6">
        <v>1</v>
      </c>
      <c r="E117" s="21">
        <v>3.97</v>
      </c>
      <c r="F117" s="21"/>
      <c r="G117" s="25">
        <v>4</v>
      </c>
      <c r="H117" s="21"/>
      <c r="I117" s="21"/>
      <c r="J117" s="21"/>
      <c r="K117" s="21"/>
    </row>
    <row r="118" spans="1:11" ht="45.6" x14ac:dyDescent="0.25">
      <c r="A118" s="6">
        <v>63</v>
      </c>
      <c r="B118" s="26" t="s">
        <v>531</v>
      </c>
      <c r="C118" s="113" t="s">
        <v>1109</v>
      </c>
      <c r="D118" s="6">
        <v>42</v>
      </c>
      <c r="E118" s="21">
        <v>177.76</v>
      </c>
      <c r="F118" s="21"/>
      <c r="G118" s="25">
        <v>7466</v>
      </c>
      <c r="H118" s="21"/>
      <c r="I118" s="21"/>
      <c r="J118" s="21"/>
      <c r="K118" s="21"/>
    </row>
    <row r="119" spans="1:11" ht="34.200000000000003" x14ac:dyDescent="0.25">
      <c r="A119" s="6">
        <v>64</v>
      </c>
      <c r="B119" s="26" t="s">
        <v>155</v>
      </c>
      <c r="C119" s="113" t="s">
        <v>154</v>
      </c>
      <c r="D119" s="6">
        <v>20</v>
      </c>
      <c r="E119" s="21">
        <v>11.9</v>
      </c>
      <c r="F119" s="21"/>
      <c r="G119" s="25">
        <v>238</v>
      </c>
      <c r="H119" s="21"/>
      <c r="I119" s="21"/>
      <c r="J119" s="21"/>
      <c r="K119" s="21"/>
    </row>
    <row r="120" spans="1:11" ht="45.6" x14ac:dyDescent="0.25">
      <c r="A120" s="6">
        <v>65</v>
      </c>
      <c r="B120" s="26" t="s">
        <v>1108</v>
      </c>
      <c r="C120" s="113" t="s">
        <v>1107</v>
      </c>
      <c r="D120" s="6">
        <v>30</v>
      </c>
      <c r="E120" s="21">
        <v>4.1399999999999997</v>
      </c>
      <c r="F120" s="21"/>
      <c r="G120" s="25">
        <v>124</v>
      </c>
      <c r="H120" s="21"/>
      <c r="I120" s="21"/>
      <c r="J120" s="21"/>
      <c r="K120" s="21"/>
    </row>
    <row r="121" spans="1:11" ht="19.2" customHeight="1" x14ac:dyDescent="0.25">
      <c r="A121" s="147" t="s">
        <v>333</v>
      </c>
      <c r="B121" s="148"/>
      <c r="C121" s="148"/>
      <c r="D121" s="148"/>
      <c r="E121" s="148"/>
      <c r="F121" s="148"/>
      <c r="G121" s="148"/>
      <c r="H121" s="148"/>
      <c r="I121" s="148"/>
      <c r="J121" s="148"/>
      <c r="K121" s="148"/>
    </row>
    <row r="122" spans="1:11" ht="35.4" x14ac:dyDescent="0.25">
      <c r="A122" s="6">
        <v>66</v>
      </c>
      <c r="B122" s="26" t="s">
        <v>1105</v>
      </c>
      <c r="C122" s="113" t="s">
        <v>1106</v>
      </c>
      <c r="D122" s="6">
        <v>2</v>
      </c>
      <c r="E122" s="21">
        <v>1212.3900000000001</v>
      </c>
      <c r="F122" s="21"/>
      <c r="G122" s="25">
        <v>2425</v>
      </c>
      <c r="H122" s="21"/>
      <c r="I122" s="21"/>
      <c r="J122" s="21"/>
      <c r="K122" s="21"/>
    </row>
    <row r="123" spans="1:11" ht="35.4" x14ac:dyDescent="0.25">
      <c r="A123" s="6">
        <v>67</v>
      </c>
      <c r="B123" s="26" t="s">
        <v>1105</v>
      </c>
      <c r="C123" s="113" t="s">
        <v>1104</v>
      </c>
      <c r="D123" s="6">
        <v>2</v>
      </c>
      <c r="E123" s="21">
        <v>1044.52</v>
      </c>
      <c r="F123" s="21"/>
      <c r="G123" s="25">
        <v>2089</v>
      </c>
      <c r="H123" s="21"/>
      <c r="I123" s="21"/>
      <c r="J123" s="21"/>
      <c r="K123" s="21"/>
    </row>
    <row r="124" spans="1:11" ht="45.6" x14ac:dyDescent="0.25">
      <c r="A124" s="6">
        <v>68</v>
      </c>
      <c r="B124" s="26" t="s">
        <v>331</v>
      </c>
      <c r="C124" s="113" t="s">
        <v>800</v>
      </c>
      <c r="D124" s="6">
        <v>3</v>
      </c>
      <c r="E124" s="21">
        <v>29.31</v>
      </c>
      <c r="F124" s="21"/>
      <c r="G124" s="25">
        <v>88</v>
      </c>
      <c r="H124" s="21"/>
      <c r="I124" s="21"/>
      <c r="J124" s="21"/>
      <c r="K124" s="21"/>
    </row>
    <row r="125" spans="1:11" ht="35.4" x14ac:dyDescent="0.25">
      <c r="A125" s="6">
        <v>69</v>
      </c>
      <c r="B125" s="26" t="s">
        <v>162</v>
      </c>
      <c r="C125" s="113" t="s">
        <v>633</v>
      </c>
      <c r="D125" s="6">
        <v>8</v>
      </c>
      <c r="E125" s="21">
        <v>73.569999999999993</v>
      </c>
      <c r="F125" s="21"/>
      <c r="G125" s="25">
        <v>589</v>
      </c>
      <c r="H125" s="21"/>
      <c r="I125" s="21"/>
      <c r="J125" s="21"/>
      <c r="K125" s="21"/>
    </row>
    <row r="126" spans="1:11" ht="35.4" x14ac:dyDescent="0.25">
      <c r="A126" s="6">
        <v>70</v>
      </c>
      <c r="B126" s="26" t="s">
        <v>338</v>
      </c>
      <c r="C126" s="113" t="s">
        <v>1103</v>
      </c>
      <c r="D126" s="10" t="s">
        <v>580</v>
      </c>
      <c r="E126" s="21">
        <v>6576.4</v>
      </c>
      <c r="F126" s="21"/>
      <c r="G126" s="25">
        <v>592</v>
      </c>
      <c r="H126" s="21"/>
      <c r="I126" s="21"/>
      <c r="J126" s="21"/>
      <c r="K126" s="21"/>
    </row>
    <row r="127" spans="1:11" ht="45.6" x14ac:dyDescent="0.25">
      <c r="A127" s="6">
        <v>71</v>
      </c>
      <c r="B127" s="26" t="s">
        <v>324</v>
      </c>
      <c r="C127" s="113" t="s">
        <v>1003</v>
      </c>
      <c r="D127" s="6">
        <v>40</v>
      </c>
      <c r="E127" s="21">
        <v>7.96</v>
      </c>
      <c r="F127" s="21"/>
      <c r="G127" s="25">
        <v>318</v>
      </c>
      <c r="H127" s="21"/>
      <c r="I127" s="21"/>
      <c r="J127" s="21"/>
      <c r="K127" s="21"/>
    </row>
    <row r="128" spans="1:11" ht="35.4" x14ac:dyDescent="0.25">
      <c r="A128" s="6">
        <v>72</v>
      </c>
      <c r="B128" s="26" t="s">
        <v>326</v>
      </c>
      <c r="C128" s="113" t="s">
        <v>938</v>
      </c>
      <c r="D128" s="6">
        <v>9</v>
      </c>
      <c r="E128" s="21">
        <v>23.89</v>
      </c>
      <c r="F128" s="21"/>
      <c r="G128" s="25">
        <v>215</v>
      </c>
      <c r="H128" s="21"/>
      <c r="I128" s="21"/>
      <c r="J128" s="21"/>
      <c r="K128" s="21"/>
    </row>
    <row r="129" spans="1:11" ht="45.6" x14ac:dyDescent="0.25">
      <c r="A129" s="6">
        <v>73</v>
      </c>
      <c r="B129" s="26" t="s">
        <v>1102</v>
      </c>
      <c r="C129" s="113" t="s">
        <v>1101</v>
      </c>
      <c r="D129" s="10" t="s">
        <v>1052</v>
      </c>
      <c r="E129" s="21">
        <v>206.74</v>
      </c>
      <c r="F129" s="21"/>
      <c r="G129" s="25">
        <v>413</v>
      </c>
      <c r="H129" s="21"/>
      <c r="I129" s="21"/>
      <c r="J129" s="21"/>
      <c r="K129" s="21"/>
    </row>
    <row r="130" spans="1:11" ht="34.200000000000003" x14ac:dyDescent="0.25">
      <c r="A130" s="6">
        <v>74</v>
      </c>
      <c r="B130" s="26" t="s">
        <v>155</v>
      </c>
      <c r="C130" s="113" t="s">
        <v>154</v>
      </c>
      <c r="D130" s="6">
        <v>10</v>
      </c>
      <c r="E130" s="21">
        <v>11.9</v>
      </c>
      <c r="F130" s="21"/>
      <c r="G130" s="25">
        <v>119</v>
      </c>
      <c r="H130" s="21"/>
      <c r="I130" s="21"/>
      <c r="J130" s="21"/>
      <c r="K130" s="21"/>
    </row>
    <row r="131" spans="1:11" ht="34.200000000000003" x14ac:dyDescent="0.25">
      <c r="A131" s="6">
        <v>75</v>
      </c>
      <c r="B131" s="26" t="s">
        <v>153</v>
      </c>
      <c r="C131" s="113" t="s">
        <v>152</v>
      </c>
      <c r="D131" s="6">
        <v>1</v>
      </c>
      <c r="E131" s="21">
        <v>159.11000000000001</v>
      </c>
      <c r="F131" s="21"/>
      <c r="G131" s="25">
        <v>159</v>
      </c>
      <c r="H131" s="21"/>
      <c r="I131" s="21"/>
      <c r="J131" s="21"/>
      <c r="K131" s="21"/>
    </row>
    <row r="132" spans="1:11" ht="22.8" x14ac:dyDescent="0.25">
      <c r="A132" s="6">
        <v>76</v>
      </c>
      <c r="B132" s="26" t="s">
        <v>76</v>
      </c>
      <c r="C132" s="113" t="s">
        <v>75</v>
      </c>
      <c r="D132" s="10" t="s">
        <v>1100</v>
      </c>
      <c r="E132" s="21">
        <v>48614.35</v>
      </c>
      <c r="F132" s="21"/>
      <c r="G132" s="25">
        <v>24</v>
      </c>
      <c r="H132" s="21"/>
      <c r="I132" s="21"/>
      <c r="J132" s="21"/>
      <c r="K132" s="21"/>
    </row>
    <row r="133" spans="1:11" x14ac:dyDescent="0.25">
      <c r="A133" s="147" t="s">
        <v>43</v>
      </c>
      <c r="B133" s="148"/>
      <c r="C133" s="148"/>
      <c r="D133" s="148"/>
      <c r="E133" s="148"/>
      <c r="F133" s="148"/>
      <c r="G133" s="23">
        <v>20759</v>
      </c>
      <c r="H133" s="21"/>
      <c r="I133" s="21"/>
      <c r="J133" s="21"/>
      <c r="K133" s="21"/>
    </row>
    <row r="134" spans="1:11" x14ac:dyDescent="0.25">
      <c r="A134" s="149" t="s">
        <v>150</v>
      </c>
      <c r="B134" s="148"/>
      <c r="C134" s="148"/>
      <c r="D134" s="148"/>
      <c r="E134" s="148"/>
      <c r="F134" s="148"/>
      <c r="G134" s="23"/>
      <c r="H134" s="21"/>
      <c r="I134" s="21"/>
      <c r="J134" s="21"/>
      <c r="K134" s="21"/>
    </row>
    <row r="135" spans="1:11" x14ac:dyDescent="0.25">
      <c r="A135" s="147" t="s">
        <v>74</v>
      </c>
      <c r="B135" s="148"/>
      <c r="C135" s="148"/>
      <c r="D135" s="148"/>
      <c r="E135" s="148"/>
      <c r="F135" s="148"/>
      <c r="G135" s="23">
        <v>20759</v>
      </c>
      <c r="H135" s="21"/>
      <c r="I135" s="21"/>
      <c r="J135" s="21"/>
      <c r="K135" s="21"/>
    </row>
    <row r="136" spans="1:11" x14ac:dyDescent="0.25">
      <c r="A136" s="147" t="s">
        <v>12</v>
      </c>
      <c r="B136" s="148"/>
      <c r="C136" s="148"/>
      <c r="D136" s="148"/>
      <c r="E136" s="148"/>
      <c r="F136" s="148"/>
      <c r="G136" s="23">
        <v>20759</v>
      </c>
      <c r="H136" s="21"/>
      <c r="I136" s="21"/>
      <c r="J136" s="21"/>
      <c r="K136" s="21"/>
    </row>
    <row r="137" spans="1:11" x14ac:dyDescent="0.25">
      <c r="A137" s="147" t="s">
        <v>13</v>
      </c>
      <c r="B137" s="148"/>
      <c r="C137" s="148"/>
      <c r="D137" s="148"/>
      <c r="E137" s="148"/>
      <c r="F137" s="148"/>
      <c r="G137" s="23"/>
      <c r="H137" s="21"/>
      <c r="I137" s="21"/>
      <c r="J137" s="21"/>
      <c r="K137" s="21"/>
    </row>
    <row r="138" spans="1:11" x14ac:dyDescent="0.25">
      <c r="A138" s="147" t="s">
        <v>14</v>
      </c>
      <c r="B138" s="148"/>
      <c r="C138" s="148"/>
      <c r="D138" s="148"/>
      <c r="E138" s="148"/>
      <c r="F138" s="148"/>
      <c r="G138" s="23">
        <v>20759</v>
      </c>
      <c r="H138" s="21"/>
      <c r="I138" s="21"/>
      <c r="J138" s="21"/>
      <c r="K138" s="21"/>
    </row>
    <row r="139" spans="1:11" x14ac:dyDescent="0.25">
      <c r="A139" s="149" t="s">
        <v>149</v>
      </c>
      <c r="B139" s="148"/>
      <c r="C139" s="148"/>
      <c r="D139" s="148"/>
      <c r="E139" s="148"/>
      <c r="F139" s="148"/>
      <c r="G139" s="22">
        <v>20759</v>
      </c>
      <c r="H139" s="21"/>
      <c r="I139" s="21"/>
      <c r="J139" s="21"/>
      <c r="K139" s="21"/>
    </row>
    <row r="140" spans="1:11" ht="19.2" customHeight="1" x14ac:dyDescent="0.25">
      <c r="A140" s="154" t="s">
        <v>148</v>
      </c>
      <c r="B140" s="148"/>
      <c r="C140" s="148"/>
      <c r="D140" s="148"/>
      <c r="E140" s="148"/>
      <c r="F140" s="148"/>
      <c r="G140" s="148"/>
      <c r="H140" s="148"/>
      <c r="I140" s="148"/>
      <c r="J140" s="148"/>
      <c r="K140" s="148"/>
    </row>
    <row r="141" spans="1:11" ht="45.6" x14ac:dyDescent="0.25">
      <c r="A141" s="6">
        <v>77</v>
      </c>
      <c r="B141" s="26" t="s">
        <v>1099</v>
      </c>
      <c r="C141" s="113" t="s">
        <v>1098</v>
      </c>
      <c r="D141" s="10" t="s">
        <v>145</v>
      </c>
      <c r="E141" s="21" t="s">
        <v>1097</v>
      </c>
      <c r="F141" s="21" t="s">
        <v>1096</v>
      </c>
      <c r="G141" s="25">
        <v>403</v>
      </c>
      <c r="H141" s="24">
        <v>93</v>
      </c>
      <c r="I141" s="21" t="s">
        <v>1074</v>
      </c>
      <c r="J141" s="24">
        <v>45.77</v>
      </c>
      <c r="K141" s="24">
        <v>6.87</v>
      </c>
    </row>
    <row r="142" spans="1:11" ht="20.399999999999999" x14ac:dyDescent="0.25">
      <c r="A142" s="147" t="s">
        <v>43</v>
      </c>
      <c r="B142" s="148"/>
      <c r="C142" s="148"/>
      <c r="D142" s="148"/>
      <c r="E142" s="148"/>
      <c r="F142" s="148"/>
      <c r="G142" s="23">
        <v>403</v>
      </c>
      <c r="H142" s="21">
        <v>93</v>
      </c>
      <c r="I142" s="21" t="s">
        <v>1074</v>
      </c>
      <c r="J142" s="21"/>
      <c r="K142" s="21">
        <v>6.87</v>
      </c>
    </row>
    <row r="143" spans="1:11" x14ac:dyDescent="0.25">
      <c r="A143" s="147" t="s">
        <v>9</v>
      </c>
      <c r="B143" s="148"/>
      <c r="C143" s="148"/>
      <c r="D143" s="148"/>
      <c r="E143" s="148"/>
      <c r="F143" s="148"/>
      <c r="G143" s="23">
        <v>142</v>
      </c>
      <c r="H143" s="21"/>
      <c r="I143" s="21"/>
      <c r="J143" s="21"/>
      <c r="K143" s="21"/>
    </row>
    <row r="144" spans="1:11" x14ac:dyDescent="0.25">
      <c r="A144" s="147" t="s">
        <v>10</v>
      </c>
      <c r="B144" s="148"/>
      <c r="C144" s="148"/>
      <c r="D144" s="148"/>
      <c r="E144" s="148"/>
      <c r="F144" s="148"/>
      <c r="G144" s="23">
        <v>90</v>
      </c>
      <c r="H144" s="21"/>
      <c r="I144" s="21"/>
      <c r="J144" s="21"/>
      <c r="K144" s="21"/>
    </row>
    <row r="145" spans="1:11" x14ac:dyDescent="0.25">
      <c r="A145" s="149" t="s">
        <v>142</v>
      </c>
      <c r="B145" s="148"/>
      <c r="C145" s="148"/>
      <c r="D145" s="148"/>
      <c r="E145" s="148"/>
      <c r="F145" s="148"/>
      <c r="G145" s="23"/>
      <c r="H145" s="21"/>
      <c r="I145" s="21"/>
      <c r="J145" s="21"/>
      <c r="K145" s="21"/>
    </row>
    <row r="146" spans="1:11" ht="26.1" customHeight="1" x14ac:dyDescent="0.25">
      <c r="A146" s="147" t="s">
        <v>73</v>
      </c>
      <c r="B146" s="148"/>
      <c r="C146" s="148"/>
      <c r="D146" s="148"/>
      <c r="E146" s="148"/>
      <c r="F146" s="148"/>
      <c r="G146" s="23">
        <v>635</v>
      </c>
      <c r="H146" s="21"/>
      <c r="I146" s="21"/>
      <c r="J146" s="21"/>
      <c r="K146" s="21">
        <v>6.87</v>
      </c>
    </row>
    <row r="147" spans="1:11" x14ac:dyDescent="0.25">
      <c r="A147" s="147" t="s">
        <v>12</v>
      </c>
      <c r="B147" s="148"/>
      <c r="C147" s="148"/>
      <c r="D147" s="148"/>
      <c r="E147" s="148"/>
      <c r="F147" s="148"/>
      <c r="G147" s="23">
        <v>635</v>
      </c>
      <c r="H147" s="21"/>
      <c r="I147" s="21"/>
      <c r="J147" s="21"/>
      <c r="K147" s="21">
        <v>6.87</v>
      </c>
    </row>
    <row r="148" spans="1:11" x14ac:dyDescent="0.25">
      <c r="A148" s="147" t="s">
        <v>13</v>
      </c>
      <c r="B148" s="148"/>
      <c r="C148" s="148"/>
      <c r="D148" s="148"/>
      <c r="E148" s="148"/>
      <c r="F148" s="148"/>
      <c r="G148" s="23"/>
      <c r="H148" s="21"/>
      <c r="I148" s="21"/>
      <c r="J148" s="21"/>
      <c r="K148" s="21"/>
    </row>
    <row r="149" spans="1:11" x14ac:dyDescent="0.25">
      <c r="A149" s="147" t="s">
        <v>15</v>
      </c>
      <c r="B149" s="148"/>
      <c r="C149" s="148"/>
      <c r="D149" s="148"/>
      <c r="E149" s="148"/>
      <c r="F149" s="148"/>
      <c r="G149" s="23">
        <v>310</v>
      </c>
      <c r="H149" s="21"/>
      <c r="I149" s="21"/>
      <c r="J149" s="21"/>
      <c r="K149" s="21"/>
    </row>
    <row r="150" spans="1:11" x14ac:dyDescent="0.25">
      <c r="A150" s="147" t="s">
        <v>16</v>
      </c>
      <c r="B150" s="148"/>
      <c r="C150" s="148"/>
      <c r="D150" s="148"/>
      <c r="E150" s="148"/>
      <c r="F150" s="148"/>
      <c r="G150" s="23">
        <v>129</v>
      </c>
      <c r="H150" s="21"/>
      <c r="I150" s="21"/>
      <c r="J150" s="21"/>
      <c r="K150" s="21"/>
    </row>
    <row r="151" spans="1:11" x14ac:dyDescent="0.25">
      <c r="A151" s="147" t="s">
        <v>17</v>
      </c>
      <c r="B151" s="148"/>
      <c r="C151" s="148"/>
      <c r="D151" s="148"/>
      <c r="E151" s="148"/>
      <c r="F151" s="148"/>
      <c r="G151" s="23">
        <v>142</v>
      </c>
      <c r="H151" s="21"/>
      <c r="I151" s="21"/>
      <c r="J151" s="21"/>
      <c r="K151" s="21"/>
    </row>
    <row r="152" spans="1:11" x14ac:dyDescent="0.25">
      <c r="A152" s="147" t="s">
        <v>18</v>
      </c>
      <c r="B152" s="148"/>
      <c r="C152" s="148"/>
      <c r="D152" s="148"/>
      <c r="E152" s="148"/>
      <c r="F152" s="148"/>
      <c r="G152" s="23">
        <v>90</v>
      </c>
      <c r="H152" s="21"/>
      <c r="I152" s="21"/>
      <c r="J152" s="21"/>
      <c r="K152" s="21"/>
    </row>
    <row r="153" spans="1:11" x14ac:dyDescent="0.25">
      <c r="A153" s="149" t="s">
        <v>141</v>
      </c>
      <c r="B153" s="148"/>
      <c r="C153" s="148"/>
      <c r="D153" s="148"/>
      <c r="E153" s="148"/>
      <c r="F153" s="148"/>
      <c r="G153" s="22">
        <v>635</v>
      </c>
      <c r="H153" s="21"/>
      <c r="I153" s="21"/>
      <c r="J153" s="21"/>
      <c r="K153" s="20">
        <v>6.87</v>
      </c>
    </row>
    <row r="154" spans="1:11" x14ac:dyDescent="0.25">
      <c r="A154" s="152" t="s">
        <v>42</v>
      </c>
      <c r="B154" s="153"/>
      <c r="C154" s="153"/>
      <c r="D154" s="153"/>
      <c r="E154" s="153"/>
      <c r="F154" s="153"/>
      <c r="G154" s="153"/>
      <c r="H154" s="153"/>
      <c r="I154" s="153"/>
      <c r="J154" s="153"/>
      <c r="K154" s="153"/>
    </row>
    <row r="155" spans="1:11" ht="20.399999999999999" x14ac:dyDescent="0.25">
      <c r="A155" s="147" t="s">
        <v>8</v>
      </c>
      <c r="B155" s="148"/>
      <c r="C155" s="148"/>
      <c r="D155" s="148"/>
      <c r="E155" s="148"/>
      <c r="F155" s="148"/>
      <c r="G155" s="23">
        <v>39870</v>
      </c>
      <c r="H155" s="21">
        <v>4915</v>
      </c>
      <c r="I155" s="21" t="s">
        <v>1095</v>
      </c>
      <c r="J155" s="21"/>
      <c r="K155" s="21">
        <v>347.55</v>
      </c>
    </row>
    <row r="156" spans="1:11" x14ac:dyDescent="0.25">
      <c r="A156" s="147" t="s">
        <v>9</v>
      </c>
      <c r="B156" s="148"/>
      <c r="C156" s="148"/>
      <c r="D156" s="148"/>
      <c r="E156" s="148"/>
      <c r="F156" s="148"/>
      <c r="G156" s="23">
        <v>5373</v>
      </c>
      <c r="H156" s="21"/>
      <c r="I156" s="21"/>
      <c r="J156" s="21"/>
      <c r="K156" s="21"/>
    </row>
    <row r="157" spans="1:11" x14ac:dyDescent="0.25">
      <c r="A157" s="147" t="s">
        <v>31</v>
      </c>
      <c r="B157" s="148"/>
      <c r="C157" s="148"/>
      <c r="D157" s="148"/>
      <c r="E157" s="148"/>
      <c r="F157" s="148"/>
      <c r="G157" s="23"/>
      <c r="H157" s="21"/>
      <c r="I157" s="21"/>
      <c r="J157" s="21"/>
      <c r="K157" s="21"/>
    </row>
    <row r="158" spans="1:11" x14ac:dyDescent="0.25">
      <c r="A158" s="147" t="s">
        <v>1094</v>
      </c>
      <c r="B158" s="148"/>
      <c r="C158" s="148"/>
      <c r="D158" s="148"/>
      <c r="E158" s="148"/>
      <c r="F158" s="148"/>
      <c r="G158" s="23">
        <v>1369</v>
      </c>
      <c r="H158" s="21"/>
      <c r="I158" s="21"/>
      <c r="J158" s="21"/>
      <c r="K158" s="21"/>
    </row>
    <row r="159" spans="1:11" x14ac:dyDescent="0.25">
      <c r="A159" s="147" t="s">
        <v>1093</v>
      </c>
      <c r="B159" s="148"/>
      <c r="C159" s="148"/>
      <c r="D159" s="148"/>
      <c r="E159" s="148"/>
      <c r="F159" s="148"/>
      <c r="G159" s="23">
        <v>400</v>
      </c>
      <c r="H159" s="21"/>
      <c r="I159" s="21"/>
      <c r="J159" s="21"/>
      <c r="K159" s="21"/>
    </row>
    <row r="160" spans="1:11" x14ac:dyDescent="0.25">
      <c r="A160" s="147" t="s">
        <v>1092</v>
      </c>
      <c r="B160" s="148"/>
      <c r="C160" s="148"/>
      <c r="D160" s="148"/>
      <c r="E160" s="148"/>
      <c r="F160" s="148"/>
      <c r="G160" s="23">
        <v>3428</v>
      </c>
      <c r="H160" s="21"/>
      <c r="I160" s="21"/>
      <c r="J160" s="21"/>
      <c r="K160" s="21"/>
    </row>
    <row r="161" spans="1:11" x14ac:dyDescent="0.25">
      <c r="A161" s="147" t="s">
        <v>873</v>
      </c>
      <c r="B161" s="148"/>
      <c r="C161" s="148"/>
      <c r="D161" s="148"/>
      <c r="E161" s="148"/>
      <c r="F161" s="148"/>
      <c r="G161" s="23">
        <v>34</v>
      </c>
      <c r="H161" s="21"/>
      <c r="I161" s="21"/>
      <c r="J161" s="21"/>
      <c r="K161" s="21"/>
    </row>
    <row r="162" spans="1:11" x14ac:dyDescent="0.25">
      <c r="A162" s="147" t="s">
        <v>1091</v>
      </c>
      <c r="B162" s="148"/>
      <c r="C162" s="148"/>
      <c r="D162" s="148"/>
      <c r="E162" s="148"/>
      <c r="F162" s="148"/>
      <c r="G162" s="23">
        <v>142</v>
      </c>
      <c r="H162" s="21"/>
      <c r="I162" s="21"/>
      <c r="J162" s="21"/>
      <c r="K162" s="21"/>
    </row>
    <row r="163" spans="1:11" x14ac:dyDescent="0.25">
      <c r="A163" s="147" t="s">
        <v>10</v>
      </c>
      <c r="B163" s="148"/>
      <c r="C163" s="148"/>
      <c r="D163" s="148"/>
      <c r="E163" s="148"/>
      <c r="F163" s="148"/>
      <c r="G163" s="23">
        <v>3767</v>
      </c>
      <c r="H163" s="21"/>
      <c r="I163" s="21"/>
      <c r="J163" s="21"/>
      <c r="K163" s="21"/>
    </row>
    <row r="164" spans="1:11" x14ac:dyDescent="0.25">
      <c r="A164" s="147" t="s">
        <v>31</v>
      </c>
      <c r="B164" s="148"/>
      <c r="C164" s="148"/>
      <c r="D164" s="148"/>
      <c r="E164" s="148"/>
      <c r="F164" s="148"/>
      <c r="G164" s="23"/>
      <c r="H164" s="21"/>
      <c r="I164" s="21"/>
      <c r="J164" s="21"/>
      <c r="K164" s="21"/>
    </row>
    <row r="165" spans="1:11" x14ac:dyDescent="0.25">
      <c r="A165" s="147" t="s">
        <v>1090</v>
      </c>
      <c r="B165" s="148"/>
      <c r="C165" s="148"/>
      <c r="D165" s="148"/>
      <c r="E165" s="148"/>
      <c r="F165" s="148"/>
      <c r="G165" s="23">
        <v>1027</v>
      </c>
      <c r="H165" s="21"/>
      <c r="I165" s="21"/>
      <c r="J165" s="21"/>
      <c r="K165" s="21"/>
    </row>
    <row r="166" spans="1:11" x14ac:dyDescent="0.25">
      <c r="A166" s="147" t="s">
        <v>1089</v>
      </c>
      <c r="B166" s="148"/>
      <c r="C166" s="148"/>
      <c r="D166" s="148"/>
      <c r="E166" s="148"/>
      <c r="F166" s="148"/>
      <c r="G166" s="23">
        <v>2650</v>
      </c>
      <c r="H166" s="21"/>
      <c r="I166" s="21"/>
      <c r="J166" s="21"/>
      <c r="K166" s="21"/>
    </row>
    <row r="167" spans="1:11" x14ac:dyDescent="0.25">
      <c r="A167" s="147" t="s">
        <v>1088</v>
      </c>
      <c r="B167" s="148"/>
      <c r="C167" s="148"/>
      <c r="D167" s="148"/>
      <c r="E167" s="148"/>
      <c r="F167" s="148"/>
      <c r="G167" s="23">
        <v>90</v>
      </c>
      <c r="H167" s="21"/>
      <c r="I167" s="21"/>
      <c r="J167" s="21"/>
      <c r="K167" s="21"/>
    </row>
    <row r="168" spans="1:11" x14ac:dyDescent="0.25">
      <c r="A168" s="149" t="s">
        <v>11</v>
      </c>
      <c r="B168" s="148"/>
      <c r="C168" s="148"/>
      <c r="D168" s="148"/>
      <c r="E168" s="148"/>
      <c r="F168" s="148"/>
      <c r="G168" s="23"/>
      <c r="H168" s="21"/>
      <c r="I168" s="21"/>
      <c r="J168" s="21"/>
      <c r="K168" s="21"/>
    </row>
    <row r="169" spans="1:11" x14ac:dyDescent="0.25">
      <c r="A169" s="147" t="s">
        <v>66</v>
      </c>
      <c r="B169" s="148"/>
      <c r="C169" s="148"/>
      <c r="D169" s="148"/>
      <c r="E169" s="148"/>
      <c r="F169" s="148"/>
      <c r="G169" s="23"/>
      <c r="H169" s="21"/>
      <c r="I169" s="21"/>
      <c r="J169" s="21"/>
      <c r="K169" s="21"/>
    </row>
    <row r="170" spans="1:11" x14ac:dyDescent="0.25">
      <c r="A170" s="147" t="s">
        <v>65</v>
      </c>
      <c r="B170" s="148"/>
      <c r="C170" s="148"/>
      <c r="D170" s="148"/>
      <c r="E170" s="148"/>
      <c r="F170" s="148"/>
      <c r="G170" s="23"/>
      <c r="H170" s="21"/>
      <c r="I170" s="21"/>
      <c r="J170" s="21"/>
      <c r="K170" s="21"/>
    </row>
    <row r="171" spans="1:11" x14ac:dyDescent="0.25">
      <c r="A171" s="147" t="s">
        <v>72</v>
      </c>
      <c r="B171" s="148"/>
      <c r="C171" s="148"/>
      <c r="D171" s="148"/>
      <c r="E171" s="148"/>
      <c r="F171" s="148"/>
      <c r="G171" s="23"/>
      <c r="H171" s="21"/>
      <c r="I171" s="21"/>
      <c r="J171" s="21"/>
      <c r="K171" s="21"/>
    </row>
    <row r="172" spans="1:11" x14ac:dyDescent="0.25">
      <c r="A172" s="147" t="s">
        <v>1087</v>
      </c>
      <c r="B172" s="148"/>
      <c r="C172" s="148"/>
      <c r="D172" s="148"/>
      <c r="E172" s="148"/>
      <c r="F172" s="148"/>
      <c r="G172" s="23">
        <v>2025</v>
      </c>
      <c r="H172" s="21">
        <v>1711</v>
      </c>
      <c r="I172" s="21">
        <v>19</v>
      </c>
      <c r="J172" s="21"/>
      <c r="K172" s="21">
        <v>116.5</v>
      </c>
    </row>
    <row r="173" spans="1:11" x14ac:dyDescent="0.25">
      <c r="A173" s="147" t="s">
        <v>1086</v>
      </c>
      <c r="B173" s="148"/>
      <c r="C173" s="148"/>
      <c r="D173" s="148"/>
      <c r="E173" s="148"/>
      <c r="F173" s="148"/>
      <c r="G173" s="23">
        <v>1369</v>
      </c>
      <c r="H173" s="21"/>
      <c r="I173" s="21"/>
      <c r="J173" s="21"/>
      <c r="K173" s="21"/>
    </row>
    <row r="174" spans="1:11" x14ac:dyDescent="0.25">
      <c r="A174" s="147" t="s">
        <v>1085</v>
      </c>
      <c r="B174" s="148"/>
      <c r="C174" s="148"/>
      <c r="D174" s="148"/>
      <c r="E174" s="148"/>
      <c r="F174" s="148"/>
      <c r="G174" s="23">
        <v>1027</v>
      </c>
      <c r="H174" s="21"/>
      <c r="I174" s="21"/>
      <c r="J174" s="21"/>
      <c r="K174" s="21"/>
    </row>
    <row r="175" spans="1:11" x14ac:dyDescent="0.25">
      <c r="A175" s="147" t="s">
        <v>63</v>
      </c>
      <c r="B175" s="148"/>
      <c r="C175" s="148"/>
      <c r="D175" s="148"/>
      <c r="E175" s="148"/>
      <c r="F175" s="148"/>
      <c r="G175" s="23">
        <v>4421</v>
      </c>
      <c r="H175" s="21"/>
      <c r="I175" s="21"/>
      <c r="J175" s="21"/>
      <c r="K175" s="21">
        <v>116.5</v>
      </c>
    </row>
    <row r="176" spans="1:11" x14ac:dyDescent="0.25">
      <c r="A176" s="147" t="s">
        <v>71</v>
      </c>
      <c r="B176" s="148"/>
      <c r="C176" s="148"/>
      <c r="D176" s="148"/>
      <c r="E176" s="148"/>
      <c r="F176" s="148"/>
      <c r="G176" s="23"/>
      <c r="H176" s="21"/>
      <c r="I176" s="21"/>
      <c r="J176" s="21"/>
      <c r="K176" s="21"/>
    </row>
    <row r="177" spans="1:11" x14ac:dyDescent="0.25">
      <c r="A177" s="147" t="s">
        <v>1084</v>
      </c>
      <c r="B177" s="148"/>
      <c r="C177" s="148"/>
      <c r="D177" s="148"/>
      <c r="E177" s="148"/>
      <c r="F177" s="148"/>
      <c r="G177" s="23">
        <v>526</v>
      </c>
      <c r="H177" s="21">
        <v>435</v>
      </c>
      <c r="I177" s="21"/>
      <c r="J177" s="21"/>
      <c r="K177" s="21">
        <v>32.119999999999997</v>
      </c>
    </row>
    <row r="178" spans="1:11" x14ac:dyDescent="0.25">
      <c r="A178" s="147" t="s">
        <v>1083</v>
      </c>
      <c r="B178" s="148"/>
      <c r="C178" s="148"/>
      <c r="D178" s="148"/>
      <c r="E178" s="148"/>
      <c r="F178" s="148"/>
      <c r="G178" s="23">
        <v>400</v>
      </c>
      <c r="H178" s="21"/>
      <c r="I178" s="21"/>
      <c r="J178" s="21"/>
      <c r="K178" s="21"/>
    </row>
    <row r="179" spans="1:11" x14ac:dyDescent="0.25">
      <c r="A179" s="147" t="s">
        <v>1082</v>
      </c>
      <c r="B179" s="148"/>
      <c r="C179" s="148"/>
      <c r="D179" s="148"/>
      <c r="E179" s="148"/>
      <c r="F179" s="148"/>
      <c r="G179" s="23">
        <v>283</v>
      </c>
      <c r="H179" s="21"/>
      <c r="I179" s="21"/>
      <c r="J179" s="21"/>
      <c r="K179" s="21"/>
    </row>
    <row r="180" spans="1:11" x14ac:dyDescent="0.25">
      <c r="A180" s="147" t="s">
        <v>63</v>
      </c>
      <c r="B180" s="148"/>
      <c r="C180" s="148"/>
      <c r="D180" s="148"/>
      <c r="E180" s="148"/>
      <c r="F180" s="148"/>
      <c r="G180" s="23">
        <v>1209</v>
      </c>
      <c r="H180" s="21"/>
      <c r="I180" s="21"/>
      <c r="J180" s="21"/>
      <c r="K180" s="21">
        <v>32.119999999999997</v>
      </c>
    </row>
    <row r="181" spans="1:11" x14ac:dyDescent="0.25">
      <c r="A181" s="147" t="s">
        <v>64</v>
      </c>
      <c r="B181" s="148"/>
      <c r="C181" s="148"/>
      <c r="D181" s="148"/>
      <c r="E181" s="148"/>
      <c r="F181" s="148"/>
      <c r="G181" s="23"/>
      <c r="H181" s="21"/>
      <c r="I181" s="21"/>
      <c r="J181" s="21"/>
      <c r="K181" s="21"/>
    </row>
    <row r="182" spans="1:11" ht="20.399999999999999" x14ac:dyDescent="0.25">
      <c r="A182" s="147" t="s">
        <v>1081</v>
      </c>
      <c r="B182" s="148"/>
      <c r="C182" s="148"/>
      <c r="D182" s="148"/>
      <c r="E182" s="148"/>
      <c r="F182" s="148"/>
      <c r="G182" s="23">
        <v>10981</v>
      </c>
      <c r="H182" s="21">
        <v>2648</v>
      </c>
      <c r="I182" s="21" t="s">
        <v>1080</v>
      </c>
      <c r="J182" s="21"/>
      <c r="K182" s="21">
        <v>190.06</v>
      </c>
    </row>
    <row r="183" spans="1:11" x14ac:dyDescent="0.25">
      <c r="A183" s="147" t="s">
        <v>1079</v>
      </c>
      <c r="B183" s="148"/>
      <c r="C183" s="148"/>
      <c r="D183" s="148"/>
      <c r="E183" s="148"/>
      <c r="F183" s="148"/>
      <c r="G183" s="23">
        <v>3428</v>
      </c>
      <c r="H183" s="21"/>
      <c r="I183" s="21"/>
      <c r="J183" s="21"/>
      <c r="K183" s="21"/>
    </row>
    <row r="184" spans="1:11" x14ac:dyDescent="0.25">
      <c r="A184" s="147" t="s">
        <v>1078</v>
      </c>
      <c r="B184" s="148"/>
      <c r="C184" s="148"/>
      <c r="D184" s="148"/>
      <c r="E184" s="148"/>
      <c r="F184" s="148"/>
      <c r="G184" s="23">
        <v>2345</v>
      </c>
      <c r="H184" s="21"/>
      <c r="I184" s="21"/>
      <c r="J184" s="21"/>
      <c r="K184" s="21"/>
    </row>
    <row r="185" spans="1:11" x14ac:dyDescent="0.25">
      <c r="A185" s="147" t="s">
        <v>63</v>
      </c>
      <c r="B185" s="148"/>
      <c r="C185" s="148"/>
      <c r="D185" s="148"/>
      <c r="E185" s="148"/>
      <c r="F185" s="148"/>
      <c r="G185" s="23">
        <v>16754</v>
      </c>
      <c r="H185" s="21"/>
      <c r="I185" s="21"/>
      <c r="J185" s="21"/>
      <c r="K185" s="21">
        <v>190.06</v>
      </c>
    </row>
    <row r="186" spans="1:11" x14ac:dyDescent="0.25">
      <c r="A186" s="147" t="s">
        <v>435</v>
      </c>
      <c r="B186" s="148"/>
      <c r="C186" s="148"/>
      <c r="D186" s="148"/>
      <c r="E186" s="148"/>
      <c r="F186" s="148"/>
      <c r="G186" s="23"/>
      <c r="H186" s="21"/>
      <c r="I186" s="21"/>
      <c r="J186" s="21"/>
      <c r="K186" s="21"/>
    </row>
    <row r="187" spans="1:11" ht="20.399999999999999" x14ac:dyDescent="0.25">
      <c r="A187" s="147" t="s">
        <v>864</v>
      </c>
      <c r="B187" s="148"/>
      <c r="C187" s="148"/>
      <c r="D187" s="148"/>
      <c r="E187" s="148"/>
      <c r="F187" s="148"/>
      <c r="G187" s="23">
        <v>87</v>
      </c>
      <c r="H187" s="21">
        <v>28</v>
      </c>
      <c r="I187" s="21" t="s">
        <v>833</v>
      </c>
      <c r="J187" s="21"/>
      <c r="K187" s="21">
        <v>2</v>
      </c>
    </row>
    <row r="188" spans="1:11" x14ac:dyDescent="0.25">
      <c r="A188" s="147" t="s">
        <v>863</v>
      </c>
      <c r="B188" s="148"/>
      <c r="C188" s="148"/>
      <c r="D188" s="148"/>
      <c r="E188" s="148"/>
      <c r="F188" s="148"/>
      <c r="G188" s="23">
        <v>34</v>
      </c>
      <c r="H188" s="21"/>
      <c r="I188" s="21"/>
      <c r="J188" s="21"/>
      <c r="K188" s="21"/>
    </row>
    <row r="189" spans="1:11" x14ac:dyDescent="0.25">
      <c r="A189" s="147" t="s">
        <v>862</v>
      </c>
      <c r="B189" s="148"/>
      <c r="C189" s="148"/>
      <c r="D189" s="148"/>
      <c r="E189" s="148"/>
      <c r="F189" s="148"/>
      <c r="G189" s="23">
        <v>22</v>
      </c>
      <c r="H189" s="21"/>
      <c r="I189" s="21"/>
      <c r="J189" s="21"/>
      <c r="K189" s="21"/>
    </row>
    <row r="190" spans="1:11" x14ac:dyDescent="0.25">
      <c r="A190" s="147" t="s">
        <v>63</v>
      </c>
      <c r="B190" s="148"/>
      <c r="C190" s="148"/>
      <c r="D190" s="148"/>
      <c r="E190" s="148"/>
      <c r="F190" s="148"/>
      <c r="G190" s="23">
        <v>143</v>
      </c>
      <c r="H190" s="21"/>
      <c r="I190" s="21"/>
      <c r="J190" s="21"/>
      <c r="K190" s="21">
        <v>2</v>
      </c>
    </row>
    <row r="191" spans="1:11" x14ac:dyDescent="0.25">
      <c r="A191" s="147" t="s">
        <v>60</v>
      </c>
      <c r="B191" s="148"/>
      <c r="C191" s="148"/>
      <c r="D191" s="148"/>
      <c r="E191" s="148"/>
      <c r="F191" s="148"/>
      <c r="G191" s="23">
        <v>22527</v>
      </c>
      <c r="H191" s="21"/>
      <c r="I191" s="21"/>
      <c r="J191" s="21"/>
      <c r="K191" s="21">
        <v>340.68</v>
      </c>
    </row>
    <row r="192" spans="1:11" x14ac:dyDescent="0.25">
      <c r="A192" s="147" t="s">
        <v>62</v>
      </c>
      <c r="B192" s="148"/>
      <c r="C192" s="148"/>
      <c r="D192" s="148"/>
      <c r="E192" s="148"/>
      <c r="F192" s="148"/>
      <c r="G192" s="23"/>
      <c r="H192" s="21"/>
      <c r="I192" s="21"/>
      <c r="J192" s="21"/>
      <c r="K192" s="21"/>
    </row>
    <row r="193" spans="1:11" x14ac:dyDescent="0.25">
      <c r="A193" s="147" t="s">
        <v>61</v>
      </c>
      <c r="B193" s="148"/>
      <c r="C193" s="148"/>
      <c r="D193" s="148"/>
      <c r="E193" s="148"/>
      <c r="F193" s="148"/>
      <c r="G193" s="23"/>
      <c r="H193" s="21"/>
      <c r="I193" s="21"/>
      <c r="J193" s="21"/>
      <c r="K193" s="21"/>
    </row>
    <row r="194" spans="1:11" x14ac:dyDescent="0.25">
      <c r="A194" s="147" t="s">
        <v>1077</v>
      </c>
      <c r="B194" s="148"/>
      <c r="C194" s="148"/>
      <c r="D194" s="148"/>
      <c r="E194" s="148"/>
      <c r="F194" s="148"/>
      <c r="G194" s="23">
        <v>5089</v>
      </c>
      <c r="H194" s="21"/>
      <c r="I194" s="21"/>
      <c r="J194" s="21"/>
      <c r="K194" s="21"/>
    </row>
    <row r="195" spans="1:11" x14ac:dyDescent="0.25">
      <c r="A195" s="147" t="s">
        <v>60</v>
      </c>
      <c r="B195" s="148"/>
      <c r="C195" s="148"/>
      <c r="D195" s="148"/>
      <c r="E195" s="148"/>
      <c r="F195" s="148"/>
      <c r="G195" s="23">
        <v>5089</v>
      </c>
      <c r="H195" s="21"/>
      <c r="I195" s="21"/>
      <c r="J195" s="21"/>
      <c r="K195" s="21"/>
    </row>
    <row r="196" spans="1:11" x14ac:dyDescent="0.25">
      <c r="A196" s="147" t="s">
        <v>56</v>
      </c>
      <c r="B196" s="148"/>
      <c r="C196" s="148"/>
      <c r="D196" s="148"/>
      <c r="E196" s="148"/>
      <c r="F196" s="148"/>
      <c r="G196" s="23">
        <v>27616</v>
      </c>
      <c r="H196" s="21"/>
      <c r="I196" s="21"/>
      <c r="J196" s="21"/>
      <c r="K196" s="21">
        <v>340.68</v>
      </c>
    </row>
    <row r="197" spans="1:11" x14ac:dyDescent="0.25">
      <c r="A197" s="149" t="s">
        <v>59</v>
      </c>
      <c r="B197" s="148"/>
      <c r="C197" s="148"/>
      <c r="D197" s="148"/>
      <c r="E197" s="148"/>
      <c r="F197" s="148"/>
      <c r="G197" s="22">
        <v>27616</v>
      </c>
      <c r="H197" s="21"/>
      <c r="I197" s="21"/>
      <c r="J197" s="21"/>
      <c r="K197" s="20">
        <v>340.68</v>
      </c>
    </row>
    <row r="198" spans="1:11" x14ac:dyDescent="0.25">
      <c r="A198" s="147" t="s">
        <v>121</v>
      </c>
      <c r="B198" s="148"/>
      <c r="C198" s="148"/>
      <c r="D198" s="148"/>
      <c r="E198" s="148"/>
      <c r="F198" s="148"/>
      <c r="G198" s="23"/>
      <c r="H198" s="21"/>
      <c r="I198" s="21"/>
      <c r="J198" s="21"/>
      <c r="K198" s="21"/>
    </row>
    <row r="199" spans="1:11" x14ac:dyDescent="0.25">
      <c r="A199" s="147" t="s">
        <v>57</v>
      </c>
      <c r="B199" s="148"/>
      <c r="C199" s="148"/>
      <c r="D199" s="148"/>
      <c r="E199" s="148"/>
      <c r="F199" s="148"/>
      <c r="G199" s="23"/>
      <c r="H199" s="21"/>
      <c r="I199" s="21"/>
      <c r="J199" s="21"/>
      <c r="K199" s="21"/>
    </row>
    <row r="200" spans="1:11" x14ac:dyDescent="0.25">
      <c r="A200" s="147" t="s">
        <v>1076</v>
      </c>
      <c r="B200" s="148"/>
      <c r="C200" s="148"/>
      <c r="D200" s="148"/>
      <c r="E200" s="148"/>
      <c r="F200" s="148"/>
      <c r="G200" s="23">
        <v>20759</v>
      </c>
      <c r="H200" s="21"/>
      <c r="I200" s="21"/>
      <c r="J200" s="21"/>
      <c r="K200" s="21"/>
    </row>
    <row r="201" spans="1:11" x14ac:dyDescent="0.25">
      <c r="A201" s="147" t="s">
        <v>56</v>
      </c>
      <c r="B201" s="148"/>
      <c r="C201" s="148"/>
      <c r="D201" s="148"/>
      <c r="E201" s="148"/>
      <c r="F201" s="148"/>
      <c r="G201" s="23">
        <v>20759</v>
      </c>
      <c r="H201" s="21"/>
      <c r="I201" s="21"/>
      <c r="J201" s="21"/>
      <c r="K201" s="21"/>
    </row>
    <row r="202" spans="1:11" x14ac:dyDescent="0.25">
      <c r="A202" s="149" t="s">
        <v>119</v>
      </c>
      <c r="B202" s="148"/>
      <c r="C202" s="148"/>
      <c r="D202" s="148"/>
      <c r="E202" s="148"/>
      <c r="F202" s="148"/>
      <c r="G202" s="22">
        <v>20759</v>
      </c>
      <c r="H202" s="21"/>
      <c r="I202" s="21"/>
      <c r="J202" s="21"/>
      <c r="K202" s="21"/>
    </row>
    <row r="203" spans="1:11" x14ac:dyDescent="0.25">
      <c r="A203" s="147" t="s">
        <v>118</v>
      </c>
      <c r="B203" s="148"/>
      <c r="C203" s="148"/>
      <c r="D203" s="148"/>
      <c r="E203" s="148"/>
      <c r="F203" s="148"/>
      <c r="G203" s="23"/>
      <c r="H203" s="21"/>
      <c r="I203" s="21"/>
      <c r="J203" s="21"/>
      <c r="K203" s="21"/>
    </row>
    <row r="204" spans="1:11" ht="26.1" customHeight="1" x14ac:dyDescent="0.25">
      <c r="A204" s="147" t="s">
        <v>70</v>
      </c>
      <c r="B204" s="148"/>
      <c r="C204" s="148"/>
      <c r="D204" s="148"/>
      <c r="E204" s="148"/>
      <c r="F204" s="148"/>
      <c r="G204" s="23"/>
      <c r="H204" s="21"/>
      <c r="I204" s="21"/>
      <c r="J204" s="21"/>
      <c r="K204" s="21"/>
    </row>
    <row r="205" spans="1:11" ht="20.399999999999999" x14ac:dyDescent="0.25">
      <c r="A205" s="147" t="s">
        <v>1075</v>
      </c>
      <c r="B205" s="148"/>
      <c r="C205" s="148"/>
      <c r="D205" s="148"/>
      <c r="E205" s="148"/>
      <c r="F205" s="148"/>
      <c r="G205" s="23">
        <v>403</v>
      </c>
      <c r="H205" s="21">
        <v>93</v>
      </c>
      <c r="I205" s="21" t="s">
        <v>1074</v>
      </c>
      <c r="J205" s="21"/>
      <c r="K205" s="21">
        <v>6.87</v>
      </c>
    </row>
    <row r="206" spans="1:11" x14ac:dyDescent="0.25">
      <c r="A206" s="147" t="s">
        <v>1073</v>
      </c>
      <c r="B206" s="148"/>
      <c r="C206" s="148"/>
      <c r="D206" s="148"/>
      <c r="E206" s="148"/>
      <c r="F206" s="148"/>
      <c r="G206" s="23">
        <v>142</v>
      </c>
      <c r="H206" s="21"/>
      <c r="I206" s="21"/>
      <c r="J206" s="21"/>
      <c r="K206" s="21"/>
    </row>
    <row r="207" spans="1:11" x14ac:dyDescent="0.25">
      <c r="A207" s="147" t="s">
        <v>1072</v>
      </c>
      <c r="B207" s="148"/>
      <c r="C207" s="148"/>
      <c r="D207" s="148"/>
      <c r="E207" s="148"/>
      <c r="F207" s="148"/>
      <c r="G207" s="23">
        <v>90</v>
      </c>
      <c r="H207" s="21"/>
      <c r="I207" s="21"/>
      <c r="J207" s="21"/>
      <c r="K207" s="21"/>
    </row>
    <row r="208" spans="1:11" x14ac:dyDescent="0.25">
      <c r="A208" s="147" t="s">
        <v>58</v>
      </c>
      <c r="B208" s="148"/>
      <c r="C208" s="148"/>
      <c r="D208" s="148"/>
      <c r="E208" s="148"/>
      <c r="F208" s="148"/>
      <c r="G208" s="23">
        <v>635</v>
      </c>
      <c r="H208" s="21"/>
      <c r="I208" s="21"/>
      <c r="J208" s="21"/>
      <c r="K208" s="21">
        <v>6.87</v>
      </c>
    </row>
    <row r="209" spans="1:11" x14ac:dyDescent="0.25">
      <c r="A209" s="147" t="s">
        <v>56</v>
      </c>
      <c r="B209" s="148"/>
      <c r="C209" s="148"/>
      <c r="D209" s="148"/>
      <c r="E209" s="148"/>
      <c r="F209" s="148"/>
      <c r="G209" s="23">
        <v>635</v>
      </c>
      <c r="H209" s="21"/>
      <c r="I209" s="21"/>
      <c r="J209" s="21"/>
      <c r="K209" s="21">
        <v>6.87</v>
      </c>
    </row>
    <row r="210" spans="1:11" x14ac:dyDescent="0.25">
      <c r="A210" s="149" t="s">
        <v>113</v>
      </c>
      <c r="B210" s="148"/>
      <c r="C210" s="148"/>
      <c r="D210" s="148"/>
      <c r="E210" s="148"/>
      <c r="F210" s="148"/>
      <c r="G210" s="22">
        <v>635</v>
      </c>
      <c r="H210" s="21"/>
      <c r="I210" s="21"/>
      <c r="J210" s="21"/>
      <c r="K210" s="20">
        <v>6.87</v>
      </c>
    </row>
    <row r="211" spans="1:11" x14ac:dyDescent="0.25">
      <c r="A211" s="147" t="s">
        <v>12</v>
      </c>
      <c r="B211" s="148"/>
      <c r="C211" s="148"/>
      <c r="D211" s="148"/>
      <c r="E211" s="148"/>
      <c r="F211" s="148"/>
      <c r="G211" s="23">
        <v>49010</v>
      </c>
      <c r="H211" s="21"/>
      <c r="I211" s="21"/>
      <c r="J211" s="21"/>
      <c r="K211" s="21">
        <v>347.55</v>
      </c>
    </row>
    <row r="212" spans="1:11" x14ac:dyDescent="0.25">
      <c r="A212" s="147" t="s">
        <v>13</v>
      </c>
      <c r="B212" s="148"/>
      <c r="C212" s="148"/>
      <c r="D212" s="148"/>
      <c r="E212" s="148"/>
      <c r="F212" s="148"/>
      <c r="G212" s="23"/>
      <c r="H212" s="21"/>
      <c r="I212" s="21"/>
      <c r="J212" s="21"/>
      <c r="K212" s="21"/>
    </row>
    <row r="213" spans="1:11" x14ac:dyDescent="0.25">
      <c r="A213" s="147" t="s">
        <v>14</v>
      </c>
      <c r="B213" s="148"/>
      <c r="C213" s="148"/>
      <c r="D213" s="148"/>
      <c r="E213" s="148"/>
      <c r="F213" s="148"/>
      <c r="G213" s="23">
        <v>24662</v>
      </c>
      <c r="H213" s="21"/>
      <c r="I213" s="21"/>
      <c r="J213" s="21"/>
      <c r="K213" s="21"/>
    </row>
    <row r="214" spans="1:11" x14ac:dyDescent="0.25">
      <c r="A214" s="147" t="s">
        <v>15</v>
      </c>
      <c r="B214" s="148"/>
      <c r="C214" s="148"/>
      <c r="D214" s="148"/>
      <c r="E214" s="148"/>
      <c r="F214" s="148"/>
      <c r="G214" s="23">
        <v>5204</v>
      </c>
      <c r="H214" s="21"/>
      <c r="I214" s="21"/>
      <c r="J214" s="21"/>
      <c r="K214" s="21"/>
    </row>
    <row r="215" spans="1:11" x14ac:dyDescent="0.25">
      <c r="A215" s="147" t="s">
        <v>16</v>
      </c>
      <c r="B215" s="148"/>
      <c r="C215" s="148"/>
      <c r="D215" s="148"/>
      <c r="E215" s="148"/>
      <c r="F215" s="148"/>
      <c r="G215" s="23">
        <v>5917</v>
      </c>
      <c r="H215" s="21"/>
      <c r="I215" s="21"/>
      <c r="J215" s="21"/>
      <c r="K215" s="21"/>
    </row>
    <row r="216" spans="1:11" x14ac:dyDescent="0.25">
      <c r="A216" s="147" t="s">
        <v>0</v>
      </c>
      <c r="B216" s="148"/>
      <c r="C216" s="148"/>
      <c r="D216" s="148"/>
      <c r="E216" s="148"/>
      <c r="F216" s="148"/>
      <c r="G216" s="23">
        <v>5089</v>
      </c>
      <c r="H216" s="21"/>
      <c r="I216" s="21"/>
      <c r="J216" s="21"/>
      <c r="K216" s="21"/>
    </row>
    <row r="217" spans="1:11" x14ac:dyDescent="0.25">
      <c r="A217" s="147" t="s">
        <v>17</v>
      </c>
      <c r="B217" s="148"/>
      <c r="C217" s="148"/>
      <c r="D217" s="148"/>
      <c r="E217" s="148"/>
      <c r="F217" s="148"/>
      <c r="G217" s="23">
        <v>5373</v>
      </c>
      <c r="H217" s="21"/>
      <c r="I217" s="21"/>
      <c r="J217" s="21"/>
      <c r="K217" s="21"/>
    </row>
    <row r="218" spans="1:11" x14ac:dyDescent="0.25">
      <c r="A218" s="147" t="s">
        <v>18</v>
      </c>
      <c r="B218" s="148"/>
      <c r="C218" s="148"/>
      <c r="D218" s="148"/>
      <c r="E218" s="148"/>
      <c r="F218" s="148"/>
      <c r="G218" s="23">
        <v>3767</v>
      </c>
      <c r="H218" s="21"/>
      <c r="I218" s="21"/>
      <c r="J218" s="21"/>
      <c r="K218" s="21"/>
    </row>
    <row r="219" spans="1:11" x14ac:dyDescent="0.25">
      <c r="A219" s="149" t="s">
        <v>19</v>
      </c>
      <c r="B219" s="148"/>
      <c r="C219" s="148"/>
      <c r="D219" s="148"/>
      <c r="E219" s="148"/>
      <c r="F219" s="148"/>
      <c r="G219" s="22">
        <v>49010</v>
      </c>
      <c r="H219" s="21"/>
      <c r="I219" s="21"/>
      <c r="J219" s="21"/>
      <c r="K219" s="20">
        <v>347.55</v>
      </c>
    </row>
    <row r="220" spans="1:11" x14ac:dyDescent="0.25">
      <c r="A220" s="99"/>
      <c r="B220" s="19"/>
      <c r="F220" s="16"/>
      <c r="G220" s="18"/>
      <c r="H220" s="16"/>
      <c r="I220" s="16"/>
      <c r="J220" s="16"/>
      <c r="K220" s="16"/>
    </row>
    <row r="221" spans="1:11" x14ac:dyDescent="0.25">
      <c r="A221" s="99"/>
      <c r="B221" s="19"/>
      <c r="F221" s="16"/>
      <c r="G221" s="18"/>
      <c r="H221" s="16"/>
      <c r="I221" s="16"/>
      <c r="J221" s="16"/>
      <c r="K221" s="16"/>
    </row>
  </sheetData>
  <mergeCells count="129">
    <mergeCell ref="A179:F179"/>
    <mergeCell ref="A180:F180"/>
    <mergeCell ref="A196:F196"/>
    <mergeCell ref="A185:F185"/>
    <mergeCell ref="A186:F186"/>
    <mergeCell ref="A187:F187"/>
    <mergeCell ref="A188:F188"/>
    <mergeCell ref="A189:F189"/>
    <mergeCell ref="A190:F190"/>
    <mergeCell ref="D21:E21"/>
    <mergeCell ref="D22:E22"/>
    <mergeCell ref="A215:F215"/>
    <mergeCell ref="A216:F216"/>
    <mergeCell ref="A217:F217"/>
    <mergeCell ref="A218:F218"/>
    <mergeCell ref="A219:F219"/>
    <mergeCell ref="A201:F201"/>
    <mergeCell ref="A202:F202"/>
    <mergeCell ref="A191:F191"/>
    <mergeCell ref="A192:F192"/>
    <mergeCell ref="A193:F193"/>
    <mergeCell ref="A213:F213"/>
    <mergeCell ref="A214:F214"/>
    <mergeCell ref="A194:F194"/>
    <mergeCell ref="A195:F195"/>
    <mergeCell ref="A210:F210"/>
    <mergeCell ref="A211:F211"/>
    <mergeCell ref="A212:F212"/>
    <mergeCell ref="A203:F203"/>
    <mergeCell ref="A204:F204"/>
    <mergeCell ref="A205:F205"/>
    <mergeCell ref="A206:F206"/>
    <mergeCell ref="A207:F207"/>
    <mergeCell ref="A208:F208"/>
    <mergeCell ref="D16:E16"/>
    <mergeCell ref="D20:E20"/>
    <mergeCell ref="D19:E19"/>
    <mergeCell ref="D18:E18"/>
    <mergeCell ref="D17:E17"/>
    <mergeCell ref="A209:F209"/>
    <mergeCell ref="A197:F197"/>
    <mergeCell ref="A198:F198"/>
    <mergeCell ref="A199:F199"/>
    <mergeCell ref="A200:F200"/>
    <mergeCell ref="A181:F181"/>
    <mergeCell ref="A182:F182"/>
    <mergeCell ref="A183:F183"/>
    <mergeCell ref="A184:F184"/>
    <mergeCell ref="A173:F173"/>
    <mergeCell ref="A174:F174"/>
    <mergeCell ref="A175:F175"/>
    <mergeCell ref="A176:F176"/>
    <mergeCell ref="A177:F177"/>
    <mergeCell ref="A178:F178"/>
    <mergeCell ref="A161:F161"/>
    <mergeCell ref="A162:F162"/>
    <mergeCell ref="A163:F163"/>
    <mergeCell ref="A164:F164"/>
    <mergeCell ref="A165:F165"/>
    <mergeCell ref="A166:F166"/>
    <mergeCell ref="A167:F167"/>
    <mergeCell ref="A168:F168"/>
    <mergeCell ref="A169:F169"/>
    <mergeCell ref="A170:F170"/>
    <mergeCell ref="A171:F171"/>
    <mergeCell ref="A172:F172"/>
    <mergeCell ref="A158:F158"/>
    <mergeCell ref="A159:F159"/>
    <mergeCell ref="A160:F160"/>
    <mergeCell ref="A136:F136"/>
    <mergeCell ref="A137:F137"/>
    <mergeCell ref="A138:F138"/>
    <mergeCell ref="A139:F139"/>
    <mergeCell ref="A140:K140"/>
    <mergeCell ref="A142:F142"/>
    <mergeCell ref="A143:F143"/>
    <mergeCell ref="A144:F144"/>
    <mergeCell ref="A145:F145"/>
    <mergeCell ref="A146:F146"/>
    <mergeCell ref="A147:F147"/>
    <mergeCell ref="A148:F148"/>
    <mergeCell ref="A149:F149"/>
    <mergeCell ref="A150:F150"/>
    <mergeCell ref="A151:F151"/>
    <mergeCell ref="A152:F152"/>
    <mergeCell ref="A153:F153"/>
    <mergeCell ref="A154:K154"/>
    <mergeCell ref="A155:F155"/>
    <mergeCell ref="A156:F156"/>
    <mergeCell ref="A157:F157"/>
    <mergeCell ref="A133:F133"/>
    <mergeCell ref="A134:F134"/>
    <mergeCell ref="A135:F135"/>
    <mergeCell ref="A36:K36"/>
    <mergeCell ref="A37:K37"/>
    <mergeCell ref="A70:K70"/>
    <mergeCell ref="A81:F81"/>
    <mergeCell ref="A82:F82"/>
    <mergeCell ref="A83:F83"/>
    <mergeCell ref="A84:F84"/>
    <mergeCell ref="A85:F85"/>
    <mergeCell ref="A86:F86"/>
    <mergeCell ref="A87:F87"/>
    <mergeCell ref="A88:F88"/>
    <mergeCell ref="A89:F89"/>
    <mergeCell ref="A90:F90"/>
    <mergeCell ref="A91:F91"/>
    <mergeCell ref="A92:F92"/>
    <mergeCell ref="A93:F93"/>
    <mergeCell ref="A94:F94"/>
    <mergeCell ref="A95:F95"/>
    <mergeCell ref="A96:K96"/>
    <mergeCell ref="A97:K97"/>
    <mergeCell ref="A121:K121"/>
    <mergeCell ref="A30:K30"/>
    <mergeCell ref="A31:K31"/>
    <mergeCell ref="A32:K32"/>
    <mergeCell ref="A33:K33"/>
    <mergeCell ref="A34:K34"/>
    <mergeCell ref="A35:K35"/>
    <mergeCell ref="J26:K27"/>
    <mergeCell ref="H27:H28"/>
    <mergeCell ref="G27:G28"/>
    <mergeCell ref="A26:A28"/>
    <mergeCell ref="C26:C28"/>
    <mergeCell ref="B26:B28"/>
    <mergeCell ref="D26:D28"/>
    <mergeCell ref="E26:F26"/>
    <mergeCell ref="G26:I26"/>
  </mergeCells>
  <pageMargins left="0.23622047244094491" right="0.19685039370078741" top="0.51181102362204722" bottom="0.62992125984251968" header="0.31496062992125984" footer="0.23622047244094491"/>
  <pageSetup paperSize="9" scale="97" fitToHeight="10000" orientation="landscape" r:id="rId1"/>
  <headerFooter alignWithMargins="0">
    <oddFooter>&amp;L0503.008.0000 - СМ.ЛС
313-2473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P159"/>
  <sheetViews>
    <sheetView showGridLines="0" topLeftCell="A10" zoomScaleSheetLayoutView="75" workbookViewId="0">
      <selection activeCell="D9" sqref="D9"/>
    </sheetView>
  </sheetViews>
  <sheetFormatPr defaultColWidth="9.109375" defaultRowHeight="13.2" outlineLevelRow="2" x14ac:dyDescent="0.25"/>
  <cols>
    <col min="1" max="1" width="4.6640625" style="9" customWidth="1"/>
    <col min="2" max="2" width="20.33203125" style="17" customWidth="1"/>
    <col min="3" max="3" width="37.109375" style="7" customWidth="1"/>
    <col min="4" max="4" width="17.109375" style="99" customWidth="1"/>
    <col min="5" max="5" width="11.6640625" style="16" customWidth="1"/>
    <col min="6" max="6" width="10.5546875" style="3" customWidth="1"/>
    <col min="7" max="7" width="10.5546875" style="14" customWidth="1"/>
    <col min="8" max="8" width="11" style="3" customWidth="1"/>
    <col min="9" max="9" width="10.6640625" style="3" customWidth="1"/>
    <col min="10" max="10" width="8.33203125" style="3" customWidth="1"/>
    <col min="11" max="11" width="8.109375" style="3" customWidth="1"/>
    <col min="12" max="14" width="7.109375" style="3" customWidth="1"/>
    <col min="15" max="16" width="6.33203125" style="3" customWidth="1"/>
    <col min="17" max="16384" width="9.109375" style="4"/>
  </cols>
  <sheetData>
    <row r="1" spans="1:16" outlineLevel="2" x14ac:dyDescent="0.25">
      <c r="A1" s="2" t="s">
        <v>6</v>
      </c>
      <c r="B1" s="1"/>
      <c r="I1" s="2" t="s">
        <v>7</v>
      </c>
    </row>
    <row r="2" spans="1:16" outlineLevel="1" x14ac:dyDescent="0.25">
      <c r="A2" s="5"/>
      <c r="B2" s="1"/>
      <c r="I2" s="5"/>
    </row>
    <row r="3" spans="1:16" outlineLevel="1" x14ac:dyDescent="0.25">
      <c r="A3" s="5"/>
      <c r="B3" s="1"/>
      <c r="I3" s="5"/>
    </row>
    <row r="4" spans="1:16" outlineLevel="1" x14ac:dyDescent="0.25">
      <c r="A4" s="5" t="s">
        <v>54</v>
      </c>
      <c r="B4" s="1"/>
      <c r="I4" s="5" t="s">
        <v>53</v>
      </c>
    </row>
    <row r="5" spans="1:16" outlineLevel="1" x14ac:dyDescent="0.25">
      <c r="A5" s="60" t="s">
        <v>110</v>
      </c>
      <c r="B5" s="1"/>
      <c r="I5" s="60" t="s">
        <v>109</v>
      </c>
    </row>
    <row r="6" spans="1:16" ht="13.8" x14ac:dyDescent="0.25">
      <c r="A6" s="99"/>
      <c r="B6" s="1"/>
      <c r="C6" s="3"/>
      <c r="D6" s="36" t="s">
        <v>218</v>
      </c>
      <c r="E6" s="3"/>
      <c r="F6" s="58"/>
      <c r="G6" s="59"/>
      <c r="H6" s="58"/>
      <c r="N6" s="4"/>
      <c r="O6" s="4"/>
      <c r="P6" s="4"/>
    </row>
    <row r="7" spans="1:16" x14ac:dyDescent="0.25">
      <c r="A7" s="99"/>
      <c r="B7" s="57"/>
      <c r="C7" s="42"/>
      <c r="D7" s="12" t="s">
        <v>2</v>
      </c>
      <c r="E7" s="56"/>
      <c r="F7" s="55"/>
      <c r="G7" s="54"/>
      <c r="N7" s="4"/>
      <c r="O7" s="4"/>
      <c r="P7" s="4"/>
    </row>
    <row r="8" spans="1:16" x14ac:dyDescent="0.25">
      <c r="A8" s="99"/>
      <c r="B8" s="49"/>
      <c r="C8" s="3"/>
      <c r="D8" s="3"/>
      <c r="E8" s="3"/>
      <c r="O8" s="4"/>
      <c r="P8" s="4"/>
    </row>
    <row r="9" spans="1:16" ht="15.6" x14ac:dyDescent="0.25">
      <c r="A9" s="99"/>
      <c r="B9" s="49"/>
      <c r="C9" s="3"/>
      <c r="D9" s="114" t="s">
        <v>1204</v>
      </c>
      <c r="F9" s="52"/>
      <c r="G9" s="51"/>
      <c r="O9" s="4"/>
      <c r="P9" s="4"/>
    </row>
    <row r="10" spans="1:16" x14ac:dyDescent="0.25">
      <c r="A10" s="99"/>
      <c r="B10" s="49"/>
      <c r="C10" s="3"/>
      <c r="D10" s="11" t="s">
        <v>38</v>
      </c>
      <c r="F10" s="8"/>
      <c r="G10" s="50"/>
      <c r="O10" s="4"/>
      <c r="P10" s="4"/>
    </row>
    <row r="11" spans="1:16" x14ac:dyDescent="0.25">
      <c r="A11" s="99"/>
      <c r="B11" s="49"/>
      <c r="C11" s="3"/>
      <c r="D11" s="3"/>
      <c r="E11" s="3"/>
      <c r="O11" s="4"/>
      <c r="P11" s="4"/>
    </row>
    <row r="12" spans="1:16" ht="13.8" x14ac:dyDescent="0.25">
      <c r="A12" s="48" t="s">
        <v>3</v>
      </c>
      <c r="B12" s="35" t="s">
        <v>1203</v>
      </c>
      <c r="C12" s="13"/>
      <c r="D12" s="36"/>
      <c r="E12" s="47"/>
      <c r="F12" s="13"/>
      <c r="G12" s="46"/>
      <c r="N12" s="4"/>
      <c r="O12" s="4"/>
      <c r="P12" s="4"/>
    </row>
    <row r="13" spans="1:16" x14ac:dyDescent="0.25">
      <c r="A13" s="99"/>
      <c r="B13" s="45"/>
      <c r="C13" s="42"/>
      <c r="D13" s="12" t="s">
        <v>36</v>
      </c>
      <c r="F13" s="44"/>
      <c r="G13" s="43"/>
      <c r="H13" s="42"/>
      <c r="I13" s="38"/>
      <c r="O13" s="4"/>
      <c r="P13" s="4"/>
    </row>
    <row r="14" spans="1:16" x14ac:dyDescent="0.25">
      <c r="A14" s="41"/>
      <c r="B14" s="40"/>
      <c r="C14" s="3"/>
      <c r="D14" s="3"/>
      <c r="E14" s="3"/>
      <c r="N14" s="4"/>
      <c r="O14" s="4"/>
      <c r="P14" s="4"/>
    </row>
    <row r="15" spans="1:16" ht="13.8" x14ac:dyDescent="0.25">
      <c r="B15" s="35" t="s">
        <v>1202</v>
      </c>
      <c r="C15" s="39"/>
      <c r="D15" s="38"/>
      <c r="E15" s="38"/>
      <c r="F15" s="37"/>
      <c r="G15" s="32"/>
      <c r="H15" s="31"/>
      <c r="O15" s="13"/>
      <c r="P15" s="4"/>
    </row>
    <row r="16" spans="1:16" s="30" customFormat="1" ht="13.8" x14ac:dyDescent="0.25">
      <c r="A16" s="36"/>
      <c r="B16" s="35" t="s">
        <v>22</v>
      </c>
      <c r="C16" s="34"/>
      <c r="D16" s="150" t="s">
        <v>1201</v>
      </c>
      <c r="E16" s="151"/>
      <c r="F16" s="33" t="s">
        <v>34</v>
      </c>
      <c r="G16" s="32"/>
      <c r="H16" s="31"/>
      <c r="I16" s="13"/>
      <c r="J16" s="13"/>
      <c r="K16" s="13"/>
      <c r="L16" s="13"/>
      <c r="M16" s="13"/>
      <c r="N16" s="13"/>
    </row>
    <row r="17" spans="1:16" s="30" customFormat="1" ht="13.8" outlineLevel="1" x14ac:dyDescent="0.25">
      <c r="A17" s="36"/>
      <c r="B17" s="35" t="s">
        <v>23</v>
      </c>
      <c r="C17" s="34"/>
      <c r="D17" s="150" t="s">
        <v>1200</v>
      </c>
      <c r="E17" s="151"/>
      <c r="F17" s="33" t="s">
        <v>34</v>
      </c>
      <c r="G17" s="32"/>
      <c r="H17" s="31"/>
      <c r="I17" s="13"/>
      <c r="J17" s="13"/>
      <c r="K17" s="13"/>
      <c r="L17" s="13"/>
      <c r="M17" s="13"/>
      <c r="N17" s="13"/>
    </row>
    <row r="18" spans="1:16" s="30" customFormat="1" ht="13.8" outlineLevel="1" x14ac:dyDescent="0.25">
      <c r="A18" s="36"/>
      <c r="B18" s="35" t="s">
        <v>1</v>
      </c>
      <c r="C18" s="34"/>
      <c r="D18" s="150" t="s">
        <v>1199</v>
      </c>
      <c r="E18" s="151"/>
      <c r="F18" s="33" t="s">
        <v>34</v>
      </c>
      <c r="G18" s="32"/>
      <c r="H18" s="31"/>
      <c r="I18" s="13"/>
      <c r="J18" s="13"/>
      <c r="K18" s="13"/>
      <c r="L18" s="13"/>
      <c r="M18" s="13"/>
      <c r="N18" s="13"/>
    </row>
    <row r="19" spans="1:16" s="30" customFormat="1" ht="13.8" x14ac:dyDescent="0.25">
      <c r="A19" s="36"/>
      <c r="B19" s="35" t="s">
        <v>35</v>
      </c>
      <c r="C19" s="34"/>
      <c r="D19" s="150" t="s">
        <v>1198</v>
      </c>
      <c r="E19" s="151"/>
      <c r="F19" s="33" t="s">
        <v>34</v>
      </c>
      <c r="G19" s="32"/>
      <c r="H19" s="31"/>
      <c r="I19" s="13"/>
      <c r="J19" s="13"/>
      <c r="K19" s="13"/>
      <c r="L19" s="13"/>
      <c r="M19" s="13"/>
      <c r="N19" s="13"/>
    </row>
    <row r="20" spans="1:16" s="30" customFormat="1" ht="13.8" outlineLevel="1" x14ac:dyDescent="0.25">
      <c r="A20" s="36"/>
      <c r="B20" s="35" t="s">
        <v>20</v>
      </c>
      <c r="C20" s="34"/>
      <c r="D20" s="150" t="s">
        <v>1197</v>
      </c>
      <c r="E20" s="151"/>
      <c r="F20" s="33" t="s">
        <v>21</v>
      </c>
      <c r="G20" s="32"/>
      <c r="H20" s="31"/>
      <c r="I20" s="13"/>
      <c r="J20" s="13"/>
      <c r="K20" s="13"/>
      <c r="L20" s="13"/>
      <c r="M20" s="13"/>
      <c r="N20" s="13"/>
    </row>
    <row r="21" spans="1:16" s="30" customFormat="1" ht="13.8" outlineLevel="2" x14ac:dyDescent="0.25">
      <c r="A21" s="36"/>
      <c r="B21" s="35" t="s">
        <v>52</v>
      </c>
      <c r="C21" s="34"/>
      <c r="D21" s="150" t="s">
        <v>1196</v>
      </c>
      <c r="E21" s="151"/>
      <c r="F21" s="33" t="s">
        <v>21</v>
      </c>
      <c r="G21" s="32"/>
      <c r="H21" s="31"/>
      <c r="I21" s="13"/>
      <c r="J21" s="13"/>
      <c r="K21" s="13"/>
      <c r="L21" s="13"/>
      <c r="M21" s="13"/>
      <c r="N21" s="13"/>
    </row>
    <row r="22" spans="1:16" ht="13.8" x14ac:dyDescent="0.25">
      <c r="B22" s="100" t="s">
        <v>207</v>
      </c>
      <c r="D22" s="3"/>
      <c r="E22" s="3"/>
      <c r="O22" s="4"/>
      <c r="P22" s="4"/>
    </row>
    <row r="23" spans="1:16" x14ac:dyDescent="0.25">
      <c r="B23" s="29"/>
      <c r="C23" s="99"/>
      <c r="D23" s="8"/>
      <c r="E23" s="3"/>
      <c r="P23" s="4"/>
    </row>
    <row r="24" spans="1:16" x14ac:dyDescent="0.25">
      <c r="B24" s="1"/>
      <c r="E24" s="3"/>
    </row>
    <row r="25" spans="1:16" s="27" customFormat="1" ht="48" customHeight="1" x14ac:dyDescent="0.2">
      <c r="A25" s="155" t="s">
        <v>4</v>
      </c>
      <c r="B25" s="157" t="s">
        <v>51</v>
      </c>
      <c r="C25" s="155" t="s">
        <v>50</v>
      </c>
      <c r="D25" s="155" t="s">
        <v>49</v>
      </c>
      <c r="E25" s="155" t="s">
        <v>33</v>
      </c>
      <c r="F25" s="155"/>
      <c r="G25" s="155" t="s">
        <v>32</v>
      </c>
      <c r="H25" s="155"/>
      <c r="I25" s="155"/>
      <c r="J25" s="155" t="s">
        <v>48</v>
      </c>
      <c r="K25" s="155"/>
      <c r="L25" s="28"/>
      <c r="M25" s="28"/>
      <c r="N25" s="28"/>
      <c r="O25" s="28"/>
      <c r="P25" s="28"/>
    </row>
    <row r="26" spans="1:16" s="27" customFormat="1" ht="22.8" x14ac:dyDescent="0.2">
      <c r="A26" s="155"/>
      <c r="B26" s="157"/>
      <c r="C26" s="155"/>
      <c r="D26" s="155"/>
      <c r="E26" s="112" t="s">
        <v>44</v>
      </c>
      <c r="F26" s="112" t="s">
        <v>108</v>
      </c>
      <c r="G26" s="156" t="s">
        <v>5</v>
      </c>
      <c r="H26" s="155" t="s">
        <v>47</v>
      </c>
      <c r="I26" s="112" t="s">
        <v>107</v>
      </c>
      <c r="J26" s="155"/>
      <c r="K26" s="155"/>
      <c r="L26" s="28"/>
      <c r="M26" s="28"/>
      <c r="N26" s="28"/>
      <c r="O26" s="28"/>
      <c r="P26" s="28"/>
    </row>
    <row r="27" spans="1:16" s="27" customFormat="1" ht="34.200000000000003" x14ac:dyDescent="0.2">
      <c r="A27" s="155"/>
      <c r="B27" s="157"/>
      <c r="C27" s="155"/>
      <c r="D27" s="155"/>
      <c r="E27" s="112" t="s">
        <v>47</v>
      </c>
      <c r="F27" s="112" t="s">
        <v>46</v>
      </c>
      <c r="G27" s="156"/>
      <c r="H27" s="155"/>
      <c r="I27" s="112" t="s">
        <v>46</v>
      </c>
      <c r="J27" s="112" t="s">
        <v>45</v>
      </c>
      <c r="K27" s="112" t="s">
        <v>44</v>
      </c>
      <c r="L27" s="28"/>
      <c r="M27" s="28"/>
      <c r="N27" s="28"/>
      <c r="O27" s="28"/>
      <c r="P27" s="28"/>
    </row>
    <row r="28" spans="1:16" x14ac:dyDescent="0.25">
      <c r="A28" s="101">
        <v>1</v>
      </c>
      <c r="B28" s="102">
        <v>2</v>
      </c>
      <c r="C28" s="112">
        <v>3</v>
      </c>
      <c r="D28" s="112">
        <v>4</v>
      </c>
      <c r="E28" s="112">
        <v>5</v>
      </c>
      <c r="F28" s="101">
        <v>6</v>
      </c>
      <c r="G28" s="15">
        <v>7</v>
      </c>
      <c r="H28" s="101">
        <v>8</v>
      </c>
      <c r="I28" s="101">
        <v>9</v>
      </c>
      <c r="J28" s="101">
        <v>10</v>
      </c>
      <c r="K28" s="101">
        <v>11</v>
      </c>
      <c r="L28" s="4"/>
      <c r="M28" s="4"/>
      <c r="N28" s="4"/>
      <c r="O28" s="4"/>
      <c r="P28" s="4"/>
    </row>
    <row r="29" spans="1:16" ht="19.2" customHeight="1" x14ac:dyDescent="0.25">
      <c r="A29" s="154" t="s">
        <v>69</v>
      </c>
      <c r="B29" s="148"/>
      <c r="C29" s="148"/>
      <c r="D29" s="148"/>
      <c r="E29" s="148"/>
      <c r="F29" s="148"/>
      <c r="G29" s="148"/>
      <c r="H29" s="148"/>
      <c r="I29" s="148"/>
      <c r="J29" s="148"/>
      <c r="K29" s="148"/>
    </row>
    <row r="30" spans="1:16" ht="19.2" customHeight="1" x14ac:dyDescent="0.25">
      <c r="A30" s="147" t="s">
        <v>206</v>
      </c>
      <c r="B30" s="148"/>
      <c r="C30" s="148"/>
      <c r="D30" s="148"/>
      <c r="E30" s="148"/>
      <c r="F30" s="148"/>
      <c r="G30" s="148"/>
      <c r="H30" s="148"/>
      <c r="I30" s="148"/>
      <c r="J30" s="148"/>
      <c r="K30" s="148"/>
    </row>
    <row r="31" spans="1:16" ht="19.2" customHeight="1" x14ac:dyDescent="0.25">
      <c r="A31" s="147" t="s">
        <v>205</v>
      </c>
      <c r="B31" s="148"/>
      <c r="C31" s="148"/>
      <c r="D31" s="148"/>
      <c r="E31" s="148"/>
      <c r="F31" s="148"/>
      <c r="G31" s="148"/>
      <c r="H31" s="148"/>
      <c r="I31" s="148"/>
      <c r="J31" s="148"/>
      <c r="K31" s="148"/>
    </row>
    <row r="32" spans="1:16" ht="26.1" customHeight="1" x14ac:dyDescent="0.25">
      <c r="A32" s="147" t="s">
        <v>204</v>
      </c>
      <c r="B32" s="148"/>
      <c r="C32" s="148"/>
      <c r="D32" s="148"/>
      <c r="E32" s="148"/>
      <c r="F32" s="148"/>
      <c r="G32" s="148"/>
      <c r="H32" s="148"/>
      <c r="I32" s="148"/>
      <c r="J32" s="148"/>
      <c r="K32" s="148"/>
    </row>
    <row r="33" spans="1:11" ht="26.1" customHeight="1" x14ac:dyDescent="0.25">
      <c r="A33" s="147" t="s">
        <v>203</v>
      </c>
      <c r="B33" s="148"/>
      <c r="C33" s="148"/>
      <c r="D33" s="148"/>
      <c r="E33" s="148"/>
      <c r="F33" s="148"/>
      <c r="G33" s="148"/>
      <c r="H33" s="148"/>
      <c r="I33" s="148"/>
      <c r="J33" s="148"/>
      <c r="K33" s="148"/>
    </row>
    <row r="34" spans="1:11" ht="19.2" customHeight="1" x14ac:dyDescent="0.25">
      <c r="A34" s="147" t="s">
        <v>408</v>
      </c>
      <c r="B34" s="148"/>
      <c r="C34" s="148"/>
      <c r="D34" s="148"/>
      <c r="E34" s="148"/>
      <c r="F34" s="148"/>
      <c r="G34" s="148"/>
      <c r="H34" s="148"/>
      <c r="I34" s="148"/>
      <c r="J34" s="148"/>
      <c r="K34" s="148"/>
    </row>
    <row r="35" spans="1:11" ht="19.2" customHeight="1" x14ac:dyDescent="0.25">
      <c r="A35" s="147" t="s">
        <v>80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</row>
    <row r="36" spans="1:11" ht="19.2" customHeight="1" x14ac:dyDescent="0.25">
      <c r="A36" s="147" t="s">
        <v>165</v>
      </c>
      <c r="B36" s="148"/>
      <c r="C36" s="148"/>
      <c r="D36" s="148"/>
      <c r="E36" s="148"/>
      <c r="F36" s="148"/>
      <c r="G36" s="148"/>
      <c r="H36" s="148"/>
      <c r="I36" s="148"/>
      <c r="J36" s="148"/>
      <c r="K36" s="148"/>
    </row>
    <row r="37" spans="1:11" ht="45.6" x14ac:dyDescent="0.25">
      <c r="A37" s="6">
        <v>1</v>
      </c>
      <c r="B37" s="26" t="s">
        <v>403</v>
      </c>
      <c r="C37" s="113" t="s">
        <v>407</v>
      </c>
      <c r="D37" s="6">
        <v>1</v>
      </c>
      <c r="E37" s="21">
        <v>934.92</v>
      </c>
      <c r="F37" s="21"/>
      <c r="G37" s="25">
        <v>935</v>
      </c>
      <c r="H37" s="21"/>
      <c r="I37" s="21"/>
      <c r="J37" s="21"/>
      <c r="K37" s="21"/>
    </row>
    <row r="38" spans="1:11" ht="22.8" x14ac:dyDescent="0.25">
      <c r="A38" s="6">
        <v>2</v>
      </c>
      <c r="B38" s="26" t="s">
        <v>406</v>
      </c>
      <c r="C38" s="113" t="s">
        <v>405</v>
      </c>
      <c r="D38" s="6">
        <v>1</v>
      </c>
      <c r="E38" s="21" t="s">
        <v>404</v>
      </c>
      <c r="F38" s="21">
        <v>0.37</v>
      </c>
      <c r="G38" s="25">
        <v>45</v>
      </c>
      <c r="H38" s="24">
        <v>37</v>
      </c>
      <c r="I38" s="21"/>
      <c r="J38" s="24">
        <v>2.4</v>
      </c>
      <c r="K38" s="24">
        <v>2.4</v>
      </c>
    </row>
    <row r="39" spans="1:11" ht="34.200000000000003" x14ac:dyDescent="0.25">
      <c r="A39" s="6">
        <v>3</v>
      </c>
      <c r="B39" s="26" t="s">
        <v>403</v>
      </c>
      <c r="C39" s="113" t="s">
        <v>402</v>
      </c>
      <c r="D39" s="6">
        <v>1</v>
      </c>
      <c r="E39" s="21">
        <v>329.58</v>
      </c>
      <c r="F39" s="21"/>
      <c r="G39" s="25">
        <v>330</v>
      </c>
      <c r="H39" s="21"/>
      <c r="I39" s="21"/>
      <c r="J39" s="21"/>
      <c r="K39" s="21"/>
    </row>
    <row r="40" spans="1:11" ht="22.8" x14ac:dyDescent="0.25">
      <c r="A40" s="6">
        <v>4</v>
      </c>
      <c r="B40" s="26" t="s">
        <v>401</v>
      </c>
      <c r="C40" s="113" t="s">
        <v>400</v>
      </c>
      <c r="D40" s="6">
        <v>1</v>
      </c>
      <c r="E40" s="21" t="s">
        <v>399</v>
      </c>
      <c r="F40" s="21"/>
      <c r="G40" s="25">
        <v>151</v>
      </c>
      <c r="H40" s="24">
        <v>113</v>
      </c>
      <c r="I40" s="21"/>
      <c r="J40" s="24">
        <v>8</v>
      </c>
      <c r="K40" s="24">
        <v>8</v>
      </c>
    </row>
    <row r="41" spans="1:11" ht="34.200000000000003" x14ac:dyDescent="0.25">
      <c r="A41" s="6">
        <v>5</v>
      </c>
      <c r="B41" s="26" t="s">
        <v>394</v>
      </c>
      <c r="C41" s="113" t="s">
        <v>398</v>
      </c>
      <c r="D41" s="6">
        <v>1</v>
      </c>
      <c r="E41" s="21">
        <v>874.39</v>
      </c>
      <c r="F41" s="21"/>
      <c r="G41" s="25">
        <v>874</v>
      </c>
      <c r="H41" s="21"/>
      <c r="I41" s="21"/>
      <c r="J41" s="21"/>
      <c r="K41" s="21"/>
    </row>
    <row r="42" spans="1:11" ht="45.6" x14ac:dyDescent="0.25">
      <c r="A42" s="6">
        <v>6</v>
      </c>
      <c r="B42" s="26" t="s">
        <v>397</v>
      </c>
      <c r="C42" s="113" t="s">
        <v>320</v>
      </c>
      <c r="D42" s="6">
        <v>1</v>
      </c>
      <c r="E42" s="21" t="s">
        <v>396</v>
      </c>
      <c r="F42" s="21">
        <v>0.46</v>
      </c>
      <c r="G42" s="25">
        <v>122</v>
      </c>
      <c r="H42" s="24">
        <v>106</v>
      </c>
      <c r="I42" s="21"/>
      <c r="J42" s="24">
        <v>7.2</v>
      </c>
      <c r="K42" s="24">
        <v>7.2</v>
      </c>
    </row>
    <row r="43" spans="1:11" ht="34.200000000000003" x14ac:dyDescent="0.25">
      <c r="A43" s="6">
        <v>7</v>
      </c>
      <c r="B43" s="26" t="s">
        <v>394</v>
      </c>
      <c r="C43" s="113" t="s">
        <v>395</v>
      </c>
      <c r="D43" s="6">
        <v>4</v>
      </c>
      <c r="E43" s="21">
        <v>94.61</v>
      </c>
      <c r="F43" s="21"/>
      <c r="G43" s="25">
        <v>378</v>
      </c>
      <c r="H43" s="21"/>
      <c r="I43" s="21"/>
      <c r="J43" s="21"/>
      <c r="K43" s="21"/>
    </row>
    <row r="44" spans="1:11" ht="34.200000000000003" x14ac:dyDescent="0.25">
      <c r="A44" s="6">
        <v>8</v>
      </c>
      <c r="B44" s="26" t="s">
        <v>394</v>
      </c>
      <c r="C44" s="113" t="s">
        <v>393</v>
      </c>
      <c r="D44" s="6">
        <v>2</v>
      </c>
      <c r="E44" s="21">
        <v>94.61</v>
      </c>
      <c r="F44" s="21"/>
      <c r="G44" s="25">
        <v>189</v>
      </c>
      <c r="H44" s="21"/>
      <c r="I44" s="21"/>
      <c r="J44" s="21"/>
      <c r="K44" s="21"/>
    </row>
    <row r="45" spans="1:11" ht="34.200000000000003" x14ac:dyDescent="0.25">
      <c r="A45" s="6">
        <v>9</v>
      </c>
      <c r="B45" s="26" t="s">
        <v>384</v>
      </c>
      <c r="C45" s="113" t="s">
        <v>383</v>
      </c>
      <c r="D45" s="10" t="s">
        <v>392</v>
      </c>
      <c r="E45" s="21" t="s">
        <v>382</v>
      </c>
      <c r="F45" s="21">
        <v>0.37</v>
      </c>
      <c r="G45" s="25">
        <v>572</v>
      </c>
      <c r="H45" s="24">
        <v>521</v>
      </c>
      <c r="I45" s="24">
        <v>2</v>
      </c>
      <c r="J45" s="24">
        <v>5.7</v>
      </c>
      <c r="K45" s="24">
        <v>34.200000000000003</v>
      </c>
    </row>
    <row r="46" spans="1:11" ht="57" x14ac:dyDescent="0.25">
      <c r="A46" s="6">
        <v>10</v>
      </c>
      <c r="B46" s="26" t="s">
        <v>482</v>
      </c>
      <c r="C46" s="113" t="s">
        <v>1195</v>
      </c>
      <c r="D46" s="6">
        <v>52</v>
      </c>
      <c r="E46" s="21" t="s">
        <v>480</v>
      </c>
      <c r="F46" s="21">
        <v>0.46</v>
      </c>
      <c r="G46" s="25">
        <v>1527</v>
      </c>
      <c r="H46" s="24">
        <v>1235</v>
      </c>
      <c r="I46" s="24">
        <v>24</v>
      </c>
      <c r="J46" s="24">
        <v>1.68</v>
      </c>
      <c r="K46" s="24">
        <v>87.36</v>
      </c>
    </row>
    <row r="47" spans="1:11" ht="22.8" x14ac:dyDescent="0.25">
      <c r="A47" s="6">
        <v>11</v>
      </c>
      <c r="B47" s="26" t="s">
        <v>193</v>
      </c>
      <c r="C47" s="113" t="s">
        <v>389</v>
      </c>
      <c r="D47" s="6">
        <v>4</v>
      </c>
      <c r="E47" s="21" t="s">
        <v>191</v>
      </c>
      <c r="F47" s="21"/>
      <c r="G47" s="25">
        <v>58</v>
      </c>
      <c r="H47" s="24">
        <v>53</v>
      </c>
      <c r="I47" s="21"/>
      <c r="J47" s="24">
        <v>1</v>
      </c>
      <c r="K47" s="24">
        <v>4</v>
      </c>
    </row>
    <row r="48" spans="1:11" ht="34.200000000000003" x14ac:dyDescent="0.25">
      <c r="A48" s="6">
        <v>12</v>
      </c>
      <c r="B48" s="26" t="s">
        <v>331</v>
      </c>
      <c r="C48" s="113" t="s">
        <v>1194</v>
      </c>
      <c r="D48" s="6">
        <v>1</v>
      </c>
      <c r="E48" s="21">
        <v>727.09</v>
      </c>
      <c r="F48" s="21"/>
      <c r="G48" s="25">
        <v>727</v>
      </c>
      <c r="H48" s="21"/>
      <c r="I48" s="21"/>
      <c r="J48" s="21"/>
      <c r="K48" s="21"/>
    </row>
    <row r="49" spans="1:11" ht="35.4" x14ac:dyDescent="0.25">
      <c r="A49" s="6">
        <v>13</v>
      </c>
      <c r="B49" s="26" t="s">
        <v>162</v>
      </c>
      <c r="C49" s="113" t="s">
        <v>1193</v>
      </c>
      <c r="D49" s="6">
        <v>1</v>
      </c>
      <c r="E49" s="21">
        <v>264.56</v>
      </c>
      <c r="F49" s="21"/>
      <c r="G49" s="25">
        <v>265</v>
      </c>
      <c r="H49" s="21"/>
      <c r="I49" s="21"/>
      <c r="J49" s="21"/>
      <c r="K49" s="21"/>
    </row>
    <row r="50" spans="1:11" ht="22.8" x14ac:dyDescent="0.25">
      <c r="A50" s="6">
        <v>14</v>
      </c>
      <c r="B50" s="26" t="s">
        <v>315</v>
      </c>
      <c r="C50" s="113" t="s">
        <v>314</v>
      </c>
      <c r="D50" s="6">
        <v>1</v>
      </c>
      <c r="E50" s="21" t="s">
        <v>386</v>
      </c>
      <c r="F50" s="21">
        <v>0.37</v>
      </c>
      <c r="G50" s="25">
        <v>62</v>
      </c>
      <c r="H50" s="24">
        <v>54</v>
      </c>
      <c r="I50" s="21"/>
      <c r="J50" s="24">
        <v>3.6</v>
      </c>
      <c r="K50" s="24">
        <v>3.6</v>
      </c>
    </row>
    <row r="51" spans="1:11" ht="34.200000000000003" x14ac:dyDescent="0.25">
      <c r="A51" s="6">
        <v>15</v>
      </c>
      <c r="B51" s="26" t="s">
        <v>331</v>
      </c>
      <c r="C51" s="113" t="s">
        <v>1192</v>
      </c>
      <c r="D51" s="6">
        <v>1</v>
      </c>
      <c r="E51" s="21">
        <v>780.45</v>
      </c>
      <c r="F51" s="21"/>
      <c r="G51" s="25">
        <v>780</v>
      </c>
      <c r="H51" s="21"/>
      <c r="I51" s="21"/>
      <c r="J51" s="21"/>
      <c r="K51" s="21"/>
    </row>
    <row r="52" spans="1:11" ht="35.4" x14ac:dyDescent="0.25">
      <c r="A52" s="6">
        <v>16</v>
      </c>
      <c r="B52" s="26" t="s">
        <v>162</v>
      </c>
      <c r="C52" s="113" t="s">
        <v>1191</v>
      </c>
      <c r="D52" s="6">
        <v>1</v>
      </c>
      <c r="E52" s="21">
        <v>89.68</v>
      </c>
      <c r="F52" s="21"/>
      <c r="G52" s="25">
        <v>90</v>
      </c>
      <c r="H52" s="21"/>
      <c r="I52" s="21"/>
      <c r="J52" s="21"/>
      <c r="K52" s="21"/>
    </row>
    <row r="53" spans="1:11" ht="22.8" x14ac:dyDescent="0.25">
      <c r="A53" s="6">
        <v>17</v>
      </c>
      <c r="B53" s="26" t="s">
        <v>315</v>
      </c>
      <c r="C53" s="113" t="s">
        <v>314</v>
      </c>
      <c r="D53" s="6">
        <v>1</v>
      </c>
      <c r="E53" s="21" t="s">
        <v>386</v>
      </c>
      <c r="F53" s="21">
        <v>0.37</v>
      </c>
      <c r="G53" s="25">
        <v>62</v>
      </c>
      <c r="H53" s="24">
        <v>54</v>
      </c>
      <c r="I53" s="21"/>
      <c r="J53" s="24">
        <v>3.6</v>
      </c>
      <c r="K53" s="24">
        <v>3.6</v>
      </c>
    </row>
    <row r="54" spans="1:11" ht="34.200000000000003" x14ac:dyDescent="0.25">
      <c r="A54" s="6">
        <v>18</v>
      </c>
      <c r="B54" s="26" t="s">
        <v>331</v>
      </c>
      <c r="C54" s="113" t="s">
        <v>388</v>
      </c>
      <c r="D54" s="6">
        <v>1</v>
      </c>
      <c r="E54" s="21">
        <v>335.63</v>
      </c>
      <c r="F54" s="21"/>
      <c r="G54" s="25">
        <v>336</v>
      </c>
      <c r="H54" s="21"/>
      <c r="I54" s="21"/>
      <c r="J54" s="21"/>
      <c r="K54" s="21"/>
    </row>
    <row r="55" spans="1:11" ht="35.4" x14ac:dyDescent="0.25">
      <c r="A55" s="6">
        <v>19</v>
      </c>
      <c r="B55" s="26" t="s">
        <v>162</v>
      </c>
      <c r="C55" s="113" t="s">
        <v>387</v>
      </c>
      <c r="D55" s="6">
        <v>1</v>
      </c>
      <c r="E55" s="21">
        <v>89.68</v>
      </c>
      <c r="F55" s="21"/>
      <c r="G55" s="25">
        <v>90</v>
      </c>
      <c r="H55" s="21"/>
      <c r="I55" s="21"/>
      <c r="J55" s="21"/>
      <c r="K55" s="21"/>
    </row>
    <row r="56" spans="1:11" ht="22.8" x14ac:dyDescent="0.25">
      <c r="A56" s="6">
        <v>20</v>
      </c>
      <c r="B56" s="26" t="s">
        <v>315</v>
      </c>
      <c r="C56" s="113" t="s">
        <v>314</v>
      </c>
      <c r="D56" s="6">
        <v>1</v>
      </c>
      <c r="E56" s="21" t="s">
        <v>386</v>
      </c>
      <c r="F56" s="21">
        <v>0.37</v>
      </c>
      <c r="G56" s="25">
        <v>62</v>
      </c>
      <c r="H56" s="24">
        <v>54</v>
      </c>
      <c r="I56" s="21"/>
      <c r="J56" s="24">
        <v>3.6</v>
      </c>
      <c r="K56" s="24">
        <v>3.6</v>
      </c>
    </row>
    <row r="57" spans="1:11" ht="34.200000000000003" x14ac:dyDescent="0.25">
      <c r="A57" s="6">
        <v>21</v>
      </c>
      <c r="B57" s="26" t="s">
        <v>186</v>
      </c>
      <c r="C57" s="113" t="s">
        <v>185</v>
      </c>
      <c r="D57" s="10" t="s">
        <v>1190</v>
      </c>
      <c r="E57" s="21" t="s">
        <v>183</v>
      </c>
      <c r="F57" s="21" t="s">
        <v>182</v>
      </c>
      <c r="G57" s="25">
        <v>5418</v>
      </c>
      <c r="H57" s="24">
        <v>1175</v>
      </c>
      <c r="I57" s="21" t="s">
        <v>1189</v>
      </c>
      <c r="J57" s="24">
        <v>12.4</v>
      </c>
      <c r="K57" s="24">
        <v>83.08</v>
      </c>
    </row>
    <row r="58" spans="1:11" ht="45.6" x14ac:dyDescent="0.25">
      <c r="A58" s="6">
        <v>22</v>
      </c>
      <c r="B58" s="26" t="s">
        <v>226</v>
      </c>
      <c r="C58" s="113" t="s">
        <v>225</v>
      </c>
      <c r="D58" s="10" t="s">
        <v>422</v>
      </c>
      <c r="E58" s="21" t="s">
        <v>223</v>
      </c>
      <c r="F58" s="21" t="s">
        <v>222</v>
      </c>
      <c r="G58" s="25">
        <v>512</v>
      </c>
      <c r="H58" s="24">
        <v>85</v>
      </c>
      <c r="I58" s="21" t="s">
        <v>672</v>
      </c>
      <c r="J58" s="24">
        <v>30.8</v>
      </c>
      <c r="K58" s="24">
        <v>6.16</v>
      </c>
    </row>
    <row r="59" spans="1:11" ht="45.6" x14ac:dyDescent="0.25">
      <c r="A59" s="6">
        <v>23</v>
      </c>
      <c r="B59" s="26" t="s">
        <v>379</v>
      </c>
      <c r="C59" s="113" t="s">
        <v>378</v>
      </c>
      <c r="D59" s="10" t="s">
        <v>224</v>
      </c>
      <c r="E59" s="21" t="s">
        <v>377</v>
      </c>
      <c r="F59" s="21" t="s">
        <v>376</v>
      </c>
      <c r="G59" s="25">
        <v>390</v>
      </c>
      <c r="H59" s="24">
        <v>93</v>
      </c>
      <c r="I59" s="21" t="s">
        <v>375</v>
      </c>
      <c r="J59" s="24">
        <v>67.5</v>
      </c>
      <c r="K59" s="24">
        <v>6.75</v>
      </c>
    </row>
    <row r="60" spans="1:11" ht="34.200000000000003" x14ac:dyDescent="0.25">
      <c r="A60" s="6">
        <v>24</v>
      </c>
      <c r="B60" s="26" t="s">
        <v>374</v>
      </c>
      <c r="C60" s="113" t="s">
        <v>356</v>
      </c>
      <c r="D60" s="10" t="s">
        <v>1188</v>
      </c>
      <c r="E60" s="21" t="s">
        <v>354</v>
      </c>
      <c r="F60" s="21" t="s">
        <v>353</v>
      </c>
      <c r="G60" s="25">
        <v>7483</v>
      </c>
      <c r="H60" s="24">
        <v>2079</v>
      </c>
      <c r="I60" s="21" t="s">
        <v>1187</v>
      </c>
      <c r="J60" s="24">
        <v>37.6</v>
      </c>
      <c r="K60" s="24">
        <v>150.4</v>
      </c>
    </row>
    <row r="61" spans="1:11" ht="34.200000000000003" x14ac:dyDescent="0.25">
      <c r="A61" s="6">
        <v>25</v>
      </c>
      <c r="B61" s="26" t="s">
        <v>235</v>
      </c>
      <c r="C61" s="113" t="s">
        <v>371</v>
      </c>
      <c r="D61" s="10" t="s">
        <v>370</v>
      </c>
      <c r="E61" s="21" t="s">
        <v>232</v>
      </c>
      <c r="F61" s="21" t="s">
        <v>231</v>
      </c>
      <c r="G61" s="25">
        <v>24</v>
      </c>
      <c r="H61" s="24">
        <v>1</v>
      </c>
      <c r="I61" s="24">
        <v>1</v>
      </c>
      <c r="J61" s="24">
        <v>62.2</v>
      </c>
      <c r="K61" s="24">
        <v>0.08</v>
      </c>
    </row>
    <row r="62" spans="1:11" ht="19.2" customHeight="1" x14ac:dyDescent="0.25">
      <c r="A62" s="147" t="s">
        <v>333</v>
      </c>
      <c r="B62" s="148"/>
      <c r="C62" s="148"/>
      <c r="D62" s="148"/>
      <c r="E62" s="148"/>
      <c r="F62" s="148"/>
      <c r="G62" s="148"/>
      <c r="H62" s="148"/>
      <c r="I62" s="148"/>
      <c r="J62" s="148"/>
      <c r="K62" s="148"/>
    </row>
    <row r="63" spans="1:11" ht="68.400000000000006" x14ac:dyDescent="0.25">
      <c r="A63" s="6">
        <v>26</v>
      </c>
      <c r="B63" s="26" t="s">
        <v>369</v>
      </c>
      <c r="C63" s="113" t="s">
        <v>368</v>
      </c>
      <c r="D63" s="6">
        <v>8</v>
      </c>
      <c r="E63" s="21" t="s">
        <v>366</v>
      </c>
      <c r="F63" s="21" t="s">
        <v>365</v>
      </c>
      <c r="G63" s="25">
        <v>244</v>
      </c>
      <c r="H63" s="24">
        <v>128</v>
      </c>
      <c r="I63" s="21" t="s">
        <v>1186</v>
      </c>
      <c r="J63" s="24">
        <v>1.1299999999999999</v>
      </c>
      <c r="K63" s="24">
        <v>9.0399999999999991</v>
      </c>
    </row>
    <row r="64" spans="1:11" ht="22.8" x14ac:dyDescent="0.25">
      <c r="A64" s="6">
        <v>27</v>
      </c>
      <c r="B64" s="26" t="s">
        <v>193</v>
      </c>
      <c r="C64" s="113" t="s">
        <v>546</v>
      </c>
      <c r="D64" s="10" t="s">
        <v>751</v>
      </c>
      <c r="E64" s="21" t="s">
        <v>191</v>
      </c>
      <c r="F64" s="21"/>
      <c r="G64" s="25">
        <v>332</v>
      </c>
      <c r="H64" s="24">
        <v>307</v>
      </c>
      <c r="I64" s="21"/>
      <c r="J64" s="24">
        <v>1</v>
      </c>
      <c r="K64" s="24">
        <v>23</v>
      </c>
    </row>
    <row r="65" spans="1:11" ht="34.200000000000003" x14ac:dyDescent="0.25">
      <c r="A65" s="6">
        <v>28</v>
      </c>
      <c r="B65" s="26" t="s">
        <v>244</v>
      </c>
      <c r="C65" s="113" t="s">
        <v>185</v>
      </c>
      <c r="D65" s="10" t="s">
        <v>1185</v>
      </c>
      <c r="E65" s="21" t="s">
        <v>183</v>
      </c>
      <c r="F65" s="21" t="s">
        <v>182</v>
      </c>
      <c r="G65" s="25">
        <v>3558</v>
      </c>
      <c r="H65" s="24">
        <v>771</v>
      </c>
      <c r="I65" s="21" t="s">
        <v>1184</v>
      </c>
      <c r="J65" s="24">
        <v>12.4</v>
      </c>
      <c r="K65" s="24">
        <v>54.56</v>
      </c>
    </row>
    <row r="66" spans="1:11" ht="22.8" x14ac:dyDescent="0.25">
      <c r="A66" s="6">
        <v>29</v>
      </c>
      <c r="B66" s="26" t="s">
        <v>360</v>
      </c>
      <c r="C66" s="113" t="s">
        <v>359</v>
      </c>
      <c r="D66" s="6">
        <v>25</v>
      </c>
      <c r="E66" s="21" t="s">
        <v>358</v>
      </c>
      <c r="F66" s="21"/>
      <c r="G66" s="25">
        <v>191</v>
      </c>
      <c r="H66" s="24">
        <v>180</v>
      </c>
      <c r="I66" s="21"/>
      <c r="J66" s="24">
        <v>0.5</v>
      </c>
      <c r="K66" s="24">
        <v>12.5</v>
      </c>
    </row>
    <row r="67" spans="1:11" ht="34.200000000000003" x14ac:dyDescent="0.25">
      <c r="A67" s="6">
        <v>30</v>
      </c>
      <c r="B67" s="26" t="s">
        <v>357</v>
      </c>
      <c r="C67" s="113" t="s">
        <v>356</v>
      </c>
      <c r="D67" s="10" t="s">
        <v>1183</v>
      </c>
      <c r="E67" s="21" t="s">
        <v>354</v>
      </c>
      <c r="F67" s="21" t="s">
        <v>353</v>
      </c>
      <c r="G67" s="25">
        <v>4302</v>
      </c>
      <c r="H67" s="24">
        <v>1196</v>
      </c>
      <c r="I67" s="21" t="s">
        <v>1182</v>
      </c>
      <c r="J67" s="24">
        <v>37.6</v>
      </c>
      <c r="K67" s="24">
        <v>86.48</v>
      </c>
    </row>
    <row r="68" spans="1:11" ht="20.399999999999999" x14ac:dyDescent="0.25">
      <c r="A68" s="147" t="s">
        <v>43</v>
      </c>
      <c r="B68" s="148"/>
      <c r="C68" s="148"/>
      <c r="D68" s="148"/>
      <c r="E68" s="148"/>
      <c r="F68" s="148"/>
      <c r="G68" s="23">
        <v>30109</v>
      </c>
      <c r="H68" s="21">
        <v>8242</v>
      </c>
      <c r="I68" s="21" t="s">
        <v>1177</v>
      </c>
      <c r="J68" s="21"/>
      <c r="K68" s="21">
        <v>586.01</v>
      </c>
    </row>
    <row r="69" spans="1:11" x14ac:dyDescent="0.25">
      <c r="A69" s="147" t="s">
        <v>9</v>
      </c>
      <c r="B69" s="148"/>
      <c r="C69" s="148"/>
      <c r="D69" s="148"/>
      <c r="E69" s="148"/>
      <c r="F69" s="148"/>
      <c r="G69" s="23">
        <v>9508</v>
      </c>
      <c r="H69" s="21"/>
      <c r="I69" s="21"/>
      <c r="J69" s="21"/>
      <c r="K69" s="21"/>
    </row>
    <row r="70" spans="1:11" x14ac:dyDescent="0.25">
      <c r="A70" s="147" t="s">
        <v>10</v>
      </c>
      <c r="B70" s="148"/>
      <c r="C70" s="148"/>
      <c r="D70" s="148"/>
      <c r="E70" s="148"/>
      <c r="F70" s="148"/>
      <c r="G70" s="23">
        <v>6633</v>
      </c>
      <c r="H70" s="21"/>
      <c r="I70" s="21"/>
      <c r="J70" s="21"/>
      <c r="K70" s="21"/>
    </row>
    <row r="71" spans="1:11" x14ac:dyDescent="0.25">
      <c r="A71" s="149" t="s">
        <v>68</v>
      </c>
      <c r="B71" s="148"/>
      <c r="C71" s="148"/>
      <c r="D71" s="148"/>
      <c r="E71" s="148"/>
      <c r="F71" s="148"/>
      <c r="G71" s="23"/>
      <c r="H71" s="21"/>
      <c r="I71" s="21"/>
      <c r="J71" s="21"/>
      <c r="K71" s="21"/>
    </row>
    <row r="72" spans="1:11" x14ac:dyDescent="0.25">
      <c r="A72" s="147" t="s">
        <v>30</v>
      </c>
      <c r="B72" s="148"/>
      <c r="C72" s="148"/>
      <c r="D72" s="148"/>
      <c r="E72" s="148"/>
      <c r="F72" s="148"/>
      <c r="G72" s="23">
        <v>41256</v>
      </c>
      <c r="H72" s="21"/>
      <c r="I72" s="21"/>
      <c r="J72" s="21"/>
      <c r="K72" s="21">
        <v>586.01</v>
      </c>
    </row>
    <row r="73" spans="1:11" x14ac:dyDescent="0.25">
      <c r="A73" s="147" t="s">
        <v>29</v>
      </c>
      <c r="B73" s="148"/>
      <c r="C73" s="148"/>
      <c r="D73" s="148"/>
      <c r="E73" s="148"/>
      <c r="F73" s="148"/>
      <c r="G73" s="23">
        <v>4994</v>
      </c>
      <c r="H73" s="21"/>
      <c r="I73" s="21"/>
      <c r="J73" s="21"/>
      <c r="K73" s="21"/>
    </row>
    <row r="74" spans="1:11" x14ac:dyDescent="0.25">
      <c r="A74" s="147" t="s">
        <v>12</v>
      </c>
      <c r="B74" s="148"/>
      <c r="C74" s="148"/>
      <c r="D74" s="148"/>
      <c r="E74" s="148"/>
      <c r="F74" s="148"/>
      <c r="G74" s="23">
        <v>46250</v>
      </c>
      <c r="H74" s="21"/>
      <c r="I74" s="21"/>
      <c r="J74" s="21"/>
      <c r="K74" s="21">
        <v>586.01</v>
      </c>
    </row>
    <row r="75" spans="1:11" x14ac:dyDescent="0.25">
      <c r="A75" s="147" t="s">
        <v>13</v>
      </c>
      <c r="B75" s="148"/>
      <c r="C75" s="148"/>
      <c r="D75" s="148"/>
      <c r="E75" s="148"/>
      <c r="F75" s="148"/>
      <c r="G75" s="23"/>
      <c r="H75" s="21"/>
      <c r="I75" s="21"/>
      <c r="J75" s="21"/>
      <c r="K75" s="21"/>
    </row>
    <row r="76" spans="1:11" x14ac:dyDescent="0.25">
      <c r="A76" s="147" t="s">
        <v>14</v>
      </c>
      <c r="B76" s="148"/>
      <c r="C76" s="148"/>
      <c r="D76" s="148"/>
      <c r="E76" s="148"/>
      <c r="F76" s="148"/>
      <c r="G76" s="23">
        <v>5310</v>
      </c>
      <c r="H76" s="21"/>
      <c r="I76" s="21"/>
      <c r="J76" s="21"/>
      <c r="K76" s="21"/>
    </row>
    <row r="77" spans="1:11" x14ac:dyDescent="0.25">
      <c r="A77" s="147" t="s">
        <v>15</v>
      </c>
      <c r="B77" s="148"/>
      <c r="C77" s="148"/>
      <c r="D77" s="148"/>
      <c r="E77" s="148"/>
      <c r="F77" s="148"/>
      <c r="G77" s="23">
        <v>11563</v>
      </c>
      <c r="H77" s="21"/>
      <c r="I77" s="21"/>
      <c r="J77" s="21"/>
      <c r="K77" s="21"/>
    </row>
    <row r="78" spans="1:11" x14ac:dyDescent="0.25">
      <c r="A78" s="147" t="s">
        <v>16</v>
      </c>
      <c r="B78" s="148"/>
      <c r="C78" s="148"/>
      <c r="D78" s="148"/>
      <c r="E78" s="148"/>
      <c r="F78" s="148"/>
      <c r="G78" s="23">
        <v>10377</v>
      </c>
      <c r="H78" s="21"/>
      <c r="I78" s="21"/>
      <c r="J78" s="21"/>
      <c r="K78" s="21"/>
    </row>
    <row r="79" spans="1:11" x14ac:dyDescent="0.25">
      <c r="A79" s="147" t="s">
        <v>0</v>
      </c>
      <c r="B79" s="148"/>
      <c r="C79" s="148"/>
      <c r="D79" s="148"/>
      <c r="E79" s="148"/>
      <c r="F79" s="148"/>
      <c r="G79" s="23">
        <v>4994</v>
      </c>
      <c r="H79" s="21"/>
      <c r="I79" s="21"/>
      <c r="J79" s="21"/>
      <c r="K79" s="21"/>
    </row>
    <row r="80" spans="1:11" x14ac:dyDescent="0.25">
      <c r="A80" s="147" t="s">
        <v>17</v>
      </c>
      <c r="B80" s="148"/>
      <c r="C80" s="148"/>
      <c r="D80" s="148"/>
      <c r="E80" s="148"/>
      <c r="F80" s="148"/>
      <c r="G80" s="23">
        <v>9508</v>
      </c>
      <c r="H80" s="21"/>
      <c r="I80" s="21"/>
      <c r="J80" s="21"/>
      <c r="K80" s="21"/>
    </row>
    <row r="81" spans="1:11" x14ac:dyDescent="0.25">
      <c r="A81" s="147" t="s">
        <v>18</v>
      </c>
      <c r="B81" s="148"/>
      <c r="C81" s="148"/>
      <c r="D81" s="148"/>
      <c r="E81" s="148"/>
      <c r="F81" s="148"/>
      <c r="G81" s="23">
        <v>6633</v>
      </c>
      <c r="H81" s="21"/>
      <c r="I81" s="21"/>
      <c r="J81" s="21"/>
      <c r="K81" s="21"/>
    </row>
    <row r="82" spans="1:11" x14ac:dyDescent="0.25">
      <c r="A82" s="149" t="s">
        <v>67</v>
      </c>
      <c r="B82" s="148"/>
      <c r="C82" s="148"/>
      <c r="D82" s="148"/>
      <c r="E82" s="148"/>
      <c r="F82" s="148"/>
      <c r="G82" s="22">
        <v>46250</v>
      </c>
      <c r="H82" s="21"/>
      <c r="I82" s="21"/>
      <c r="J82" s="21"/>
      <c r="K82" s="20">
        <v>586.01</v>
      </c>
    </row>
    <row r="83" spans="1:11" ht="19.2" customHeight="1" x14ac:dyDescent="0.25">
      <c r="A83" s="154" t="s">
        <v>166</v>
      </c>
      <c r="B83" s="148"/>
      <c r="C83" s="148"/>
      <c r="D83" s="148"/>
      <c r="E83" s="148"/>
      <c r="F83" s="148"/>
      <c r="G83" s="148"/>
      <c r="H83" s="148"/>
      <c r="I83" s="148"/>
      <c r="J83" s="148"/>
      <c r="K83" s="148"/>
    </row>
    <row r="84" spans="1:11" ht="19.2" customHeight="1" x14ac:dyDescent="0.25">
      <c r="A84" s="147" t="s">
        <v>165</v>
      </c>
      <c r="B84" s="148"/>
      <c r="C84" s="148"/>
      <c r="D84" s="148"/>
      <c r="E84" s="148"/>
      <c r="F84" s="148"/>
      <c r="G84" s="148"/>
      <c r="H84" s="148"/>
      <c r="I84" s="148"/>
      <c r="J84" s="148"/>
      <c r="K84" s="148"/>
    </row>
    <row r="85" spans="1:11" ht="34.200000000000003" x14ac:dyDescent="0.25">
      <c r="A85" s="6">
        <v>31</v>
      </c>
      <c r="B85" s="26" t="s">
        <v>331</v>
      </c>
      <c r="C85" s="113" t="s">
        <v>1181</v>
      </c>
      <c r="D85" s="6">
        <v>52</v>
      </c>
      <c r="E85" s="21">
        <v>36</v>
      </c>
      <c r="F85" s="21"/>
      <c r="G85" s="25">
        <v>1872</v>
      </c>
      <c r="H85" s="21"/>
      <c r="I85" s="21"/>
      <c r="J85" s="21"/>
      <c r="K85" s="21"/>
    </row>
    <row r="86" spans="1:11" ht="35.4" x14ac:dyDescent="0.25">
      <c r="A86" s="6">
        <v>32</v>
      </c>
      <c r="B86" s="26" t="s">
        <v>348</v>
      </c>
      <c r="C86" s="113" t="s">
        <v>347</v>
      </c>
      <c r="D86" s="6">
        <v>4</v>
      </c>
      <c r="E86" s="21">
        <v>54.95</v>
      </c>
      <c r="F86" s="21"/>
      <c r="G86" s="25">
        <v>220</v>
      </c>
      <c r="H86" s="21"/>
      <c r="I86" s="21"/>
      <c r="J86" s="21"/>
      <c r="K86" s="21"/>
    </row>
    <row r="87" spans="1:11" ht="35.4" x14ac:dyDescent="0.25">
      <c r="A87" s="6">
        <v>33</v>
      </c>
      <c r="B87" s="26" t="s">
        <v>338</v>
      </c>
      <c r="C87" s="113" t="s">
        <v>343</v>
      </c>
      <c r="D87" s="6">
        <v>590</v>
      </c>
      <c r="E87" s="21">
        <v>2.79</v>
      </c>
      <c r="F87" s="21"/>
      <c r="G87" s="25">
        <v>1646</v>
      </c>
      <c r="H87" s="21"/>
      <c r="I87" s="21"/>
      <c r="J87" s="21"/>
      <c r="K87" s="21"/>
    </row>
    <row r="88" spans="1:11" ht="35.4" x14ac:dyDescent="0.25">
      <c r="A88" s="6">
        <v>34</v>
      </c>
      <c r="B88" s="26" t="s">
        <v>221</v>
      </c>
      <c r="C88" s="113" t="s">
        <v>342</v>
      </c>
      <c r="D88" s="10" t="s">
        <v>219</v>
      </c>
      <c r="E88" s="21">
        <v>10162.06</v>
      </c>
      <c r="F88" s="21"/>
      <c r="G88" s="25">
        <v>305</v>
      </c>
      <c r="H88" s="21"/>
      <c r="I88" s="21"/>
      <c r="J88" s="21"/>
      <c r="K88" s="21"/>
    </row>
    <row r="89" spans="1:11" ht="35.4" x14ac:dyDescent="0.25">
      <c r="A89" s="6">
        <v>35</v>
      </c>
      <c r="B89" s="26" t="s">
        <v>221</v>
      </c>
      <c r="C89" s="113" t="s">
        <v>220</v>
      </c>
      <c r="D89" s="10" t="s">
        <v>336</v>
      </c>
      <c r="E89" s="21">
        <v>12477.52</v>
      </c>
      <c r="F89" s="21"/>
      <c r="G89" s="25">
        <v>125</v>
      </c>
      <c r="H89" s="21"/>
      <c r="I89" s="21"/>
      <c r="J89" s="21"/>
      <c r="K89" s="21"/>
    </row>
    <row r="90" spans="1:11" ht="35.4" x14ac:dyDescent="0.25">
      <c r="A90" s="6">
        <v>36</v>
      </c>
      <c r="B90" s="26" t="s">
        <v>162</v>
      </c>
      <c r="C90" s="113" t="s">
        <v>339</v>
      </c>
      <c r="D90" s="6">
        <v>30</v>
      </c>
      <c r="E90" s="21">
        <v>15.84</v>
      </c>
      <c r="F90" s="21"/>
      <c r="G90" s="25">
        <v>475</v>
      </c>
      <c r="H90" s="21"/>
      <c r="I90" s="21"/>
      <c r="J90" s="21"/>
      <c r="K90" s="21"/>
    </row>
    <row r="91" spans="1:11" ht="35.4" x14ac:dyDescent="0.25">
      <c r="A91" s="6">
        <v>37</v>
      </c>
      <c r="B91" s="26" t="s">
        <v>338</v>
      </c>
      <c r="C91" s="113" t="s">
        <v>337</v>
      </c>
      <c r="D91" s="10" t="s">
        <v>336</v>
      </c>
      <c r="E91" s="21">
        <v>2718</v>
      </c>
      <c r="F91" s="21"/>
      <c r="G91" s="25">
        <v>27</v>
      </c>
      <c r="H91" s="21"/>
      <c r="I91" s="21"/>
      <c r="J91" s="21"/>
      <c r="K91" s="21"/>
    </row>
    <row r="92" spans="1:11" ht="57" x14ac:dyDescent="0.25">
      <c r="A92" s="6">
        <v>38</v>
      </c>
      <c r="B92" s="26" t="s">
        <v>1180</v>
      </c>
      <c r="C92" s="113" t="s">
        <v>453</v>
      </c>
      <c r="D92" s="6">
        <v>20</v>
      </c>
      <c r="E92" s="21">
        <v>6.02</v>
      </c>
      <c r="F92" s="21"/>
      <c r="G92" s="25">
        <v>120</v>
      </c>
      <c r="H92" s="21"/>
      <c r="I92" s="21"/>
      <c r="J92" s="21"/>
      <c r="K92" s="21"/>
    </row>
    <row r="93" spans="1:11" ht="57" x14ac:dyDescent="0.25">
      <c r="A93" s="6">
        <v>39</v>
      </c>
      <c r="B93" s="26" t="s">
        <v>335</v>
      </c>
      <c r="C93" s="113" t="s">
        <v>334</v>
      </c>
      <c r="D93" s="6">
        <v>10</v>
      </c>
      <c r="E93" s="21">
        <v>30.89</v>
      </c>
      <c r="F93" s="21"/>
      <c r="G93" s="25">
        <v>309</v>
      </c>
      <c r="H93" s="21"/>
      <c r="I93" s="21"/>
      <c r="J93" s="21"/>
      <c r="K93" s="21"/>
    </row>
    <row r="94" spans="1:11" ht="45.6" x14ac:dyDescent="0.25">
      <c r="A94" s="6">
        <v>40</v>
      </c>
      <c r="B94" s="26" t="s">
        <v>324</v>
      </c>
      <c r="C94" s="113" t="s">
        <v>323</v>
      </c>
      <c r="D94" s="6">
        <v>200</v>
      </c>
      <c r="E94" s="21">
        <v>7.96</v>
      </c>
      <c r="F94" s="21"/>
      <c r="G94" s="25">
        <v>1592</v>
      </c>
      <c r="H94" s="21"/>
      <c r="I94" s="21"/>
      <c r="J94" s="21"/>
      <c r="K94" s="21"/>
    </row>
    <row r="95" spans="1:11" ht="19.2" customHeight="1" x14ac:dyDescent="0.25">
      <c r="A95" s="147" t="s">
        <v>333</v>
      </c>
      <c r="B95" s="148"/>
      <c r="C95" s="148"/>
      <c r="D95" s="148"/>
      <c r="E95" s="148"/>
      <c r="F95" s="148"/>
      <c r="G95" s="148"/>
      <c r="H95" s="148"/>
      <c r="I95" s="148"/>
      <c r="J95" s="148"/>
      <c r="K95" s="148"/>
    </row>
    <row r="96" spans="1:11" ht="45.6" x14ac:dyDescent="0.25">
      <c r="A96" s="6">
        <v>41</v>
      </c>
      <c r="B96" s="26" t="s">
        <v>331</v>
      </c>
      <c r="C96" s="113" t="s">
        <v>634</v>
      </c>
      <c r="D96" s="6">
        <v>8</v>
      </c>
      <c r="E96" s="21">
        <v>17.52</v>
      </c>
      <c r="F96" s="21"/>
      <c r="G96" s="25">
        <v>140</v>
      </c>
      <c r="H96" s="21"/>
      <c r="I96" s="21"/>
      <c r="J96" s="21"/>
      <c r="K96" s="21"/>
    </row>
    <row r="97" spans="1:11" ht="35.4" x14ac:dyDescent="0.25">
      <c r="A97" s="6">
        <v>42</v>
      </c>
      <c r="B97" s="26" t="s">
        <v>162</v>
      </c>
      <c r="C97" s="113" t="s">
        <v>633</v>
      </c>
      <c r="D97" s="6">
        <v>22</v>
      </c>
      <c r="E97" s="21">
        <v>73.569999999999993</v>
      </c>
      <c r="F97" s="21"/>
      <c r="G97" s="25">
        <v>1619</v>
      </c>
      <c r="H97" s="21"/>
      <c r="I97" s="21"/>
      <c r="J97" s="21"/>
      <c r="K97" s="21"/>
    </row>
    <row r="98" spans="1:11" ht="35.4" x14ac:dyDescent="0.25">
      <c r="A98" s="6">
        <v>43</v>
      </c>
      <c r="B98" s="26" t="s">
        <v>162</v>
      </c>
      <c r="C98" s="113" t="s">
        <v>632</v>
      </c>
      <c r="D98" s="6">
        <v>1</v>
      </c>
      <c r="E98" s="21">
        <v>50.97</v>
      </c>
      <c r="F98" s="21"/>
      <c r="G98" s="25">
        <v>51</v>
      </c>
      <c r="H98" s="21"/>
      <c r="I98" s="21"/>
      <c r="J98" s="21"/>
      <c r="K98" s="21"/>
    </row>
    <row r="99" spans="1:11" ht="35.4" x14ac:dyDescent="0.25">
      <c r="A99" s="6">
        <v>44</v>
      </c>
      <c r="B99" s="26" t="s">
        <v>221</v>
      </c>
      <c r="C99" s="113" t="s">
        <v>1179</v>
      </c>
      <c r="D99" s="10" t="s">
        <v>1178</v>
      </c>
      <c r="E99" s="21">
        <v>13184.18</v>
      </c>
      <c r="F99" s="21"/>
      <c r="G99" s="25">
        <v>5801</v>
      </c>
      <c r="H99" s="21"/>
      <c r="I99" s="21"/>
      <c r="J99" s="21"/>
      <c r="K99" s="21"/>
    </row>
    <row r="100" spans="1:11" ht="35.4" x14ac:dyDescent="0.25">
      <c r="A100" s="6">
        <v>45</v>
      </c>
      <c r="B100" s="26" t="s">
        <v>326</v>
      </c>
      <c r="C100" s="113" t="s">
        <v>325</v>
      </c>
      <c r="D100" s="6">
        <v>25</v>
      </c>
      <c r="E100" s="21">
        <v>51.76</v>
      </c>
      <c r="F100" s="21"/>
      <c r="G100" s="25">
        <v>1294</v>
      </c>
      <c r="H100" s="21"/>
      <c r="I100" s="21"/>
      <c r="J100" s="21"/>
      <c r="K100" s="21"/>
    </row>
    <row r="101" spans="1:11" ht="45.6" x14ac:dyDescent="0.25">
      <c r="A101" s="6">
        <v>46</v>
      </c>
      <c r="B101" s="26" t="s">
        <v>324</v>
      </c>
      <c r="C101" s="113" t="s">
        <v>323</v>
      </c>
      <c r="D101" s="6">
        <v>115</v>
      </c>
      <c r="E101" s="21">
        <v>7.96</v>
      </c>
      <c r="F101" s="21"/>
      <c r="G101" s="25">
        <v>915</v>
      </c>
      <c r="H101" s="21"/>
      <c r="I101" s="21"/>
      <c r="J101" s="21"/>
      <c r="K101" s="21"/>
    </row>
    <row r="102" spans="1:11" x14ac:dyDescent="0.25">
      <c r="A102" s="147" t="s">
        <v>43</v>
      </c>
      <c r="B102" s="148"/>
      <c r="C102" s="148"/>
      <c r="D102" s="148"/>
      <c r="E102" s="148"/>
      <c r="F102" s="148"/>
      <c r="G102" s="23">
        <v>16511</v>
      </c>
      <c r="H102" s="21"/>
      <c r="I102" s="21"/>
      <c r="J102" s="21"/>
      <c r="K102" s="21"/>
    </row>
    <row r="103" spans="1:11" x14ac:dyDescent="0.25">
      <c r="A103" s="149" t="s">
        <v>150</v>
      </c>
      <c r="B103" s="148"/>
      <c r="C103" s="148"/>
      <c r="D103" s="148"/>
      <c r="E103" s="148"/>
      <c r="F103" s="148"/>
      <c r="G103" s="23"/>
      <c r="H103" s="21"/>
      <c r="I103" s="21"/>
      <c r="J103" s="21"/>
      <c r="K103" s="21"/>
    </row>
    <row r="104" spans="1:11" x14ac:dyDescent="0.25">
      <c r="A104" s="147" t="s">
        <v>74</v>
      </c>
      <c r="B104" s="148"/>
      <c r="C104" s="148"/>
      <c r="D104" s="148"/>
      <c r="E104" s="148"/>
      <c r="F104" s="148"/>
      <c r="G104" s="23">
        <v>16511</v>
      </c>
      <c r="H104" s="21"/>
      <c r="I104" s="21"/>
      <c r="J104" s="21"/>
      <c r="K104" s="21"/>
    </row>
    <row r="105" spans="1:11" x14ac:dyDescent="0.25">
      <c r="A105" s="147" t="s">
        <v>12</v>
      </c>
      <c r="B105" s="148"/>
      <c r="C105" s="148"/>
      <c r="D105" s="148"/>
      <c r="E105" s="148"/>
      <c r="F105" s="148"/>
      <c r="G105" s="23">
        <v>16511</v>
      </c>
      <c r="H105" s="21"/>
      <c r="I105" s="21"/>
      <c r="J105" s="21"/>
      <c r="K105" s="21"/>
    </row>
    <row r="106" spans="1:11" x14ac:dyDescent="0.25">
      <c r="A106" s="147" t="s">
        <v>13</v>
      </c>
      <c r="B106" s="148"/>
      <c r="C106" s="148"/>
      <c r="D106" s="148"/>
      <c r="E106" s="148"/>
      <c r="F106" s="148"/>
      <c r="G106" s="23"/>
      <c r="H106" s="21"/>
      <c r="I106" s="21"/>
      <c r="J106" s="21"/>
      <c r="K106" s="21"/>
    </row>
    <row r="107" spans="1:11" x14ac:dyDescent="0.25">
      <c r="A107" s="147" t="s">
        <v>14</v>
      </c>
      <c r="B107" s="148"/>
      <c r="C107" s="148"/>
      <c r="D107" s="148"/>
      <c r="E107" s="148"/>
      <c r="F107" s="148"/>
      <c r="G107" s="23">
        <v>16511</v>
      </c>
      <c r="H107" s="21"/>
      <c r="I107" s="21"/>
      <c r="J107" s="21"/>
      <c r="K107" s="21"/>
    </row>
    <row r="108" spans="1:11" x14ac:dyDescent="0.25">
      <c r="A108" s="149" t="s">
        <v>149</v>
      </c>
      <c r="B108" s="148"/>
      <c r="C108" s="148"/>
      <c r="D108" s="148"/>
      <c r="E108" s="148"/>
      <c r="F108" s="148"/>
      <c r="G108" s="22">
        <v>16511</v>
      </c>
      <c r="H108" s="21"/>
      <c r="I108" s="21"/>
      <c r="J108" s="21"/>
      <c r="K108" s="21"/>
    </row>
    <row r="109" spans="1:11" x14ac:dyDescent="0.25">
      <c r="A109" s="152" t="s">
        <v>42</v>
      </c>
      <c r="B109" s="153"/>
      <c r="C109" s="153"/>
      <c r="D109" s="153"/>
      <c r="E109" s="153"/>
      <c r="F109" s="153"/>
      <c r="G109" s="153"/>
      <c r="H109" s="153"/>
      <c r="I109" s="153"/>
      <c r="J109" s="153"/>
      <c r="K109" s="153"/>
    </row>
    <row r="110" spans="1:11" ht="20.399999999999999" x14ac:dyDescent="0.25">
      <c r="A110" s="147" t="s">
        <v>8</v>
      </c>
      <c r="B110" s="148"/>
      <c r="C110" s="148"/>
      <c r="D110" s="148"/>
      <c r="E110" s="148"/>
      <c r="F110" s="148"/>
      <c r="G110" s="23">
        <v>46620</v>
      </c>
      <c r="H110" s="21">
        <v>8242</v>
      </c>
      <c r="I110" s="21" t="s">
        <v>1177</v>
      </c>
      <c r="J110" s="21"/>
      <c r="K110" s="21">
        <v>586.01</v>
      </c>
    </row>
    <row r="111" spans="1:11" x14ac:dyDescent="0.25">
      <c r="A111" s="147" t="s">
        <v>9</v>
      </c>
      <c r="B111" s="148"/>
      <c r="C111" s="148"/>
      <c r="D111" s="148"/>
      <c r="E111" s="148"/>
      <c r="F111" s="148"/>
      <c r="G111" s="23">
        <v>9508</v>
      </c>
      <c r="H111" s="21"/>
      <c r="I111" s="21"/>
      <c r="J111" s="21"/>
      <c r="K111" s="21"/>
    </row>
    <row r="112" spans="1:11" x14ac:dyDescent="0.25">
      <c r="A112" s="147" t="s">
        <v>31</v>
      </c>
      <c r="B112" s="148"/>
      <c r="C112" s="148"/>
      <c r="D112" s="148"/>
      <c r="E112" s="148"/>
      <c r="F112" s="148"/>
      <c r="G112" s="23"/>
      <c r="H112" s="21"/>
      <c r="I112" s="21"/>
      <c r="J112" s="21"/>
      <c r="K112" s="21"/>
    </row>
    <row r="113" spans="1:11" x14ac:dyDescent="0.25">
      <c r="A113" s="147" t="s">
        <v>1176</v>
      </c>
      <c r="B113" s="148"/>
      <c r="C113" s="148"/>
      <c r="D113" s="148"/>
      <c r="E113" s="148"/>
      <c r="F113" s="148"/>
      <c r="G113" s="23">
        <v>1793</v>
      </c>
      <c r="H113" s="21"/>
      <c r="I113" s="21"/>
      <c r="J113" s="21"/>
      <c r="K113" s="21"/>
    </row>
    <row r="114" spans="1:11" x14ac:dyDescent="0.25">
      <c r="A114" s="147" t="s">
        <v>1175</v>
      </c>
      <c r="B114" s="148"/>
      <c r="C114" s="148"/>
      <c r="D114" s="148"/>
      <c r="E114" s="148"/>
      <c r="F114" s="148"/>
      <c r="G114" s="23">
        <v>435</v>
      </c>
      <c r="H114" s="21"/>
      <c r="I114" s="21"/>
      <c r="J114" s="21"/>
      <c r="K114" s="21"/>
    </row>
    <row r="115" spans="1:11" x14ac:dyDescent="0.25">
      <c r="A115" s="147" t="s">
        <v>1174</v>
      </c>
      <c r="B115" s="148"/>
      <c r="C115" s="148"/>
      <c r="D115" s="148"/>
      <c r="E115" s="148"/>
      <c r="F115" s="148"/>
      <c r="G115" s="23">
        <v>7280</v>
      </c>
      <c r="H115" s="21"/>
      <c r="I115" s="21"/>
      <c r="J115" s="21"/>
      <c r="K115" s="21"/>
    </row>
    <row r="116" spans="1:11" x14ac:dyDescent="0.25">
      <c r="A116" s="147" t="s">
        <v>10</v>
      </c>
      <c r="B116" s="148"/>
      <c r="C116" s="148"/>
      <c r="D116" s="148"/>
      <c r="E116" s="148"/>
      <c r="F116" s="148"/>
      <c r="G116" s="23">
        <v>6633</v>
      </c>
      <c r="H116" s="21"/>
      <c r="I116" s="21"/>
      <c r="J116" s="21"/>
      <c r="K116" s="21"/>
    </row>
    <row r="117" spans="1:11" x14ac:dyDescent="0.25">
      <c r="A117" s="147" t="s">
        <v>31</v>
      </c>
      <c r="B117" s="148"/>
      <c r="C117" s="148"/>
      <c r="D117" s="148"/>
      <c r="E117" s="148"/>
      <c r="F117" s="148"/>
      <c r="G117" s="23"/>
      <c r="H117" s="21"/>
      <c r="I117" s="21"/>
      <c r="J117" s="21"/>
      <c r="K117" s="21"/>
    </row>
    <row r="118" spans="1:11" x14ac:dyDescent="0.25">
      <c r="A118" s="147" t="s">
        <v>1173</v>
      </c>
      <c r="B118" s="148"/>
      <c r="C118" s="148"/>
      <c r="D118" s="148"/>
      <c r="E118" s="148"/>
      <c r="F118" s="148"/>
      <c r="G118" s="23">
        <v>1345</v>
      </c>
      <c r="H118" s="21"/>
      <c r="I118" s="21"/>
      <c r="J118" s="21"/>
      <c r="K118" s="21"/>
    </row>
    <row r="119" spans="1:11" x14ac:dyDescent="0.25">
      <c r="A119" s="147" t="s">
        <v>1172</v>
      </c>
      <c r="B119" s="148"/>
      <c r="C119" s="148"/>
      <c r="D119" s="148"/>
      <c r="E119" s="148"/>
      <c r="F119" s="148"/>
      <c r="G119" s="23">
        <v>5288</v>
      </c>
      <c r="H119" s="21"/>
      <c r="I119" s="21"/>
      <c r="J119" s="21"/>
      <c r="K119" s="21"/>
    </row>
    <row r="120" spans="1:11" x14ac:dyDescent="0.25">
      <c r="A120" s="149" t="s">
        <v>11</v>
      </c>
      <c r="B120" s="148"/>
      <c r="C120" s="148"/>
      <c r="D120" s="148"/>
      <c r="E120" s="148"/>
      <c r="F120" s="148"/>
      <c r="G120" s="23"/>
      <c r="H120" s="21"/>
      <c r="I120" s="21"/>
      <c r="J120" s="21"/>
      <c r="K120" s="21"/>
    </row>
    <row r="121" spans="1:11" x14ac:dyDescent="0.25">
      <c r="A121" s="147" t="s">
        <v>66</v>
      </c>
      <c r="B121" s="148"/>
      <c r="C121" s="148"/>
      <c r="D121" s="148"/>
      <c r="E121" s="148"/>
      <c r="F121" s="148"/>
      <c r="G121" s="23"/>
      <c r="H121" s="21"/>
      <c r="I121" s="21"/>
      <c r="J121" s="21"/>
      <c r="K121" s="21"/>
    </row>
    <row r="122" spans="1:11" x14ac:dyDescent="0.25">
      <c r="A122" s="147" t="s">
        <v>65</v>
      </c>
      <c r="B122" s="148"/>
      <c r="C122" s="148"/>
      <c r="D122" s="148"/>
      <c r="E122" s="148"/>
      <c r="F122" s="148"/>
      <c r="G122" s="23"/>
      <c r="H122" s="21"/>
      <c r="I122" s="21"/>
      <c r="J122" s="21"/>
      <c r="K122" s="21"/>
    </row>
    <row r="123" spans="1:11" x14ac:dyDescent="0.25">
      <c r="A123" s="147" t="s">
        <v>72</v>
      </c>
      <c r="B123" s="148"/>
      <c r="C123" s="148"/>
      <c r="D123" s="148"/>
      <c r="E123" s="148"/>
      <c r="F123" s="148"/>
      <c r="G123" s="23"/>
      <c r="H123" s="21"/>
      <c r="I123" s="21"/>
      <c r="J123" s="21"/>
      <c r="K123" s="21"/>
    </row>
    <row r="124" spans="1:11" x14ac:dyDescent="0.25">
      <c r="A124" s="147" t="s">
        <v>1171</v>
      </c>
      <c r="B124" s="148"/>
      <c r="C124" s="148"/>
      <c r="D124" s="148"/>
      <c r="E124" s="148"/>
      <c r="F124" s="148"/>
      <c r="G124" s="23">
        <v>2643</v>
      </c>
      <c r="H124" s="21">
        <v>2241</v>
      </c>
      <c r="I124" s="21">
        <v>26</v>
      </c>
      <c r="J124" s="21"/>
      <c r="K124" s="21">
        <v>154.46</v>
      </c>
    </row>
    <row r="125" spans="1:11" x14ac:dyDescent="0.25">
      <c r="A125" s="147" t="s">
        <v>1170</v>
      </c>
      <c r="B125" s="148"/>
      <c r="C125" s="148"/>
      <c r="D125" s="148"/>
      <c r="E125" s="148"/>
      <c r="F125" s="148"/>
      <c r="G125" s="23">
        <v>1793</v>
      </c>
      <c r="H125" s="21"/>
      <c r="I125" s="21"/>
      <c r="J125" s="21"/>
      <c r="K125" s="21"/>
    </row>
    <row r="126" spans="1:11" x14ac:dyDescent="0.25">
      <c r="A126" s="147" t="s">
        <v>1169</v>
      </c>
      <c r="B126" s="148"/>
      <c r="C126" s="148"/>
      <c r="D126" s="148"/>
      <c r="E126" s="148"/>
      <c r="F126" s="148"/>
      <c r="G126" s="23">
        <v>1345</v>
      </c>
      <c r="H126" s="21"/>
      <c r="I126" s="21"/>
      <c r="J126" s="21"/>
      <c r="K126" s="21"/>
    </row>
    <row r="127" spans="1:11" x14ac:dyDescent="0.25">
      <c r="A127" s="147" t="s">
        <v>63</v>
      </c>
      <c r="B127" s="148"/>
      <c r="C127" s="148"/>
      <c r="D127" s="148"/>
      <c r="E127" s="148"/>
      <c r="F127" s="148"/>
      <c r="G127" s="23">
        <v>5781</v>
      </c>
      <c r="H127" s="21"/>
      <c r="I127" s="21"/>
      <c r="J127" s="21"/>
      <c r="K127" s="21">
        <v>154.46</v>
      </c>
    </row>
    <row r="128" spans="1:11" x14ac:dyDescent="0.25">
      <c r="A128" s="147" t="s">
        <v>71</v>
      </c>
      <c r="B128" s="148"/>
      <c r="C128" s="148"/>
      <c r="D128" s="148"/>
      <c r="E128" s="148"/>
      <c r="F128" s="148"/>
      <c r="G128" s="23"/>
      <c r="H128" s="21"/>
      <c r="I128" s="21"/>
      <c r="J128" s="21"/>
      <c r="K128" s="21"/>
    </row>
    <row r="129" spans="1:11" x14ac:dyDescent="0.25">
      <c r="A129" s="147" t="s">
        <v>1168</v>
      </c>
      <c r="B129" s="148"/>
      <c r="C129" s="148"/>
      <c r="D129" s="148"/>
      <c r="E129" s="148"/>
      <c r="F129" s="148"/>
      <c r="G129" s="23">
        <v>541</v>
      </c>
      <c r="H129" s="21">
        <v>473</v>
      </c>
      <c r="I129" s="21"/>
      <c r="J129" s="21"/>
      <c r="K129" s="21">
        <v>35</v>
      </c>
    </row>
    <row r="130" spans="1:11" x14ac:dyDescent="0.25">
      <c r="A130" s="147" t="s">
        <v>1167</v>
      </c>
      <c r="B130" s="148"/>
      <c r="C130" s="148"/>
      <c r="D130" s="148"/>
      <c r="E130" s="148"/>
      <c r="F130" s="148"/>
      <c r="G130" s="23">
        <v>435</v>
      </c>
      <c r="H130" s="21"/>
      <c r="I130" s="21"/>
      <c r="J130" s="21"/>
      <c r="K130" s="21"/>
    </row>
    <row r="131" spans="1:11" x14ac:dyDescent="0.25">
      <c r="A131" s="147" t="s">
        <v>1166</v>
      </c>
      <c r="B131" s="148"/>
      <c r="C131" s="148"/>
      <c r="D131" s="148"/>
      <c r="E131" s="148"/>
      <c r="F131" s="148"/>
      <c r="G131" s="23">
        <v>307</v>
      </c>
      <c r="H131" s="21"/>
      <c r="I131" s="21"/>
      <c r="J131" s="21"/>
      <c r="K131" s="21"/>
    </row>
    <row r="132" spans="1:11" x14ac:dyDescent="0.25">
      <c r="A132" s="147" t="s">
        <v>63</v>
      </c>
      <c r="B132" s="148"/>
      <c r="C132" s="148"/>
      <c r="D132" s="148"/>
      <c r="E132" s="148"/>
      <c r="F132" s="148"/>
      <c r="G132" s="23">
        <v>1283</v>
      </c>
      <c r="H132" s="21"/>
      <c r="I132" s="21"/>
      <c r="J132" s="21"/>
      <c r="K132" s="21">
        <v>35</v>
      </c>
    </row>
    <row r="133" spans="1:11" x14ac:dyDescent="0.25">
      <c r="A133" s="147" t="s">
        <v>64</v>
      </c>
      <c r="B133" s="148"/>
      <c r="C133" s="148"/>
      <c r="D133" s="148"/>
      <c r="E133" s="148"/>
      <c r="F133" s="148"/>
      <c r="G133" s="23"/>
      <c r="H133" s="21"/>
      <c r="I133" s="21"/>
      <c r="J133" s="21"/>
      <c r="K133" s="21"/>
    </row>
    <row r="134" spans="1:11" ht="20.399999999999999" x14ac:dyDescent="0.25">
      <c r="A134" s="147" t="s">
        <v>1165</v>
      </c>
      <c r="B134" s="148"/>
      <c r="C134" s="148"/>
      <c r="D134" s="148"/>
      <c r="E134" s="148"/>
      <c r="F134" s="148"/>
      <c r="G134" s="23">
        <v>21931</v>
      </c>
      <c r="H134" s="21">
        <v>5528</v>
      </c>
      <c r="I134" s="21" t="s">
        <v>1164</v>
      </c>
      <c r="J134" s="21"/>
      <c r="K134" s="21">
        <v>396.55</v>
      </c>
    </row>
    <row r="135" spans="1:11" x14ac:dyDescent="0.25">
      <c r="A135" s="147" t="s">
        <v>1163</v>
      </c>
      <c r="B135" s="148"/>
      <c r="C135" s="148"/>
      <c r="D135" s="148"/>
      <c r="E135" s="148"/>
      <c r="F135" s="148"/>
      <c r="G135" s="23">
        <v>7280</v>
      </c>
      <c r="H135" s="21"/>
      <c r="I135" s="21"/>
      <c r="J135" s="21"/>
      <c r="K135" s="21"/>
    </row>
    <row r="136" spans="1:11" x14ac:dyDescent="0.25">
      <c r="A136" s="147" t="s">
        <v>1162</v>
      </c>
      <c r="B136" s="148"/>
      <c r="C136" s="148"/>
      <c r="D136" s="148"/>
      <c r="E136" s="148"/>
      <c r="F136" s="148"/>
      <c r="G136" s="23">
        <v>4981</v>
      </c>
      <c r="H136" s="21"/>
      <c r="I136" s="21"/>
      <c r="J136" s="21"/>
      <c r="K136" s="21"/>
    </row>
    <row r="137" spans="1:11" x14ac:dyDescent="0.25">
      <c r="A137" s="147" t="s">
        <v>63</v>
      </c>
      <c r="B137" s="148"/>
      <c r="C137" s="148"/>
      <c r="D137" s="148"/>
      <c r="E137" s="148"/>
      <c r="F137" s="148"/>
      <c r="G137" s="23">
        <v>34192</v>
      </c>
      <c r="H137" s="21"/>
      <c r="I137" s="21"/>
      <c r="J137" s="21"/>
      <c r="K137" s="21">
        <v>396.55</v>
      </c>
    </row>
    <row r="138" spans="1:11" x14ac:dyDescent="0.25">
      <c r="A138" s="147" t="s">
        <v>60</v>
      </c>
      <c r="B138" s="148"/>
      <c r="C138" s="148"/>
      <c r="D138" s="148"/>
      <c r="E138" s="148"/>
      <c r="F138" s="148"/>
      <c r="G138" s="23">
        <v>41256</v>
      </c>
      <c r="H138" s="21"/>
      <c r="I138" s="21"/>
      <c r="J138" s="21"/>
      <c r="K138" s="21">
        <v>586.01</v>
      </c>
    </row>
    <row r="139" spans="1:11" x14ac:dyDescent="0.25">
      <c r="A139" s="147" t="s">
        <v>62</v>
      </c>
      <c r="B139" s="148"/>
      <c r="C139" s="148"/>
      <c r="D139" s="148"/>
      <c r="E139" s="148"/>
      <c r="F139" s="148"/>
      <c r="G139" s="23"/>
      <c r="H139" s="21"/>
      <c r="I139" s="21"/>
      <c r="J139" s="21"/>
      <c r="K139" s="21"/>
    </row>
    <row r="140" spans="1:11" x14ac:dyDescent="0.25">
      <c r="A140" s="147" t="s">
        <v>61</v>
      </c>
      <c r="B140" s="148"/>
      <c r="C140" s="148"/>
      <c r="D140" s="148"/>
      <c r="E140" s="148"/>
      <c r="F140" s="148"/>
      <c r="G140" s="23"/>
      <c r="H140" s="21"/>
      <c r="I140" s="21"/>
      <c r="J140" s="21"/>
      <c r="K140" s="21"/>
    </row>
    <row r="141" spans="1:11" x14ac:dyDescent="0.25">
      <c r="A141" s="147" t="s">
        <v>1161</v>
      </c>
      <c r="B141" s="148"/>
      <c r="C141" s="148"/>
      <c r="D141" s="148"/>
      <c r="E141" s="148"/>
      <c r="F141" s="148"/>
      <c r="G141" s="23">
        <v>4994</v>
      </c>
      <c r="H141" s="21"/>
      <c r="I141" s="21"/>
      <c r="J141" s="21"/>
      <c r="K141" s="21"/>
    </row>
    <row r="142" spans="1:11" x14ac:dyDescent="0.25">
      <c r="A142" s="147" t="s">
        <v>60</v>
      </c>
      <c r="B142" s="148"/>
      <c r="C142" s="148"/>
      <c r="D142" s="148"/>
      <c r="E142" s="148"/>
      <c r="F142" s="148"/>
      <c r="G142" s="23">
        <v>4994</v>
      </c>
      <c r="H142" s="21"/>
      <c r="I142" s="21"/>
      <c r="J142" s="21"/>
      <c r="K142" s="21"/>
    </row>
    <row r="143" spans="1:11" x14ac:dyDescent="0.25">
      <c r="A143" s="147" t="s">
        <v>56</v>
      </c>
      <c r="B143" s="148"/>
      <c r="C143" s="148"/>
      <c r="D143" s="148"/>
      <c r="E143" s="148"/>
      <c r="F143" s="148"/>
      <c r="G143" s="23">
        <v>46250</v>
      </c>
      <c r="H143" s="21"/>
      <c r="I143" s="21"/>
      <c r="J143" s="21"/>
      <c r="K143" s="21">
        <v>586.01</v>
      </c>
    </row>
    <row r="144" spans="1:11" x14ac:dyDescent="0.25">
      <c r="A144" s="149" t="s">
        <v>59</v>
      </c>
      <c r="B144" s="148"/>
      <c r="C144" s="148"/>
      <c r="D144" s="148"/>
      <c r="E144" s="148"/>
      <c r="F144" s="148"/>
      <c r="G144" s="22">
        <v>46250</v>
      </c>
      <c r="H144" s="21"/>
      <c r="I144" s="21"/>
      <c r="J144" s="21"/>
      <c r="K144" s="20">
        <v>586.01</v>
      </c>
    </row>
    <row r="145" spans="1:11" x14ac:dyDescent="0.25">
      <c r="A145" s="147" t="s">
        <v>121</v>
      </c>
      <c r="B145" s="148"/>
      <c r="C145" s="148"/>
      <c r="D145" s="148"/>
      <c r="E145" s="148"/>
      <c r="F145" s="148"/>
      <c r="G145" s="23"/>
      <c r="H145" s="21"/>
      <c r="I145" s="21"/>
      <c r="J145" s="21"/>
      <c r="K145" s="21"/>
    </row>
    <row r="146" spans="1:11" x14ac:dyDescent="0.25">
      <c r="A146" s="147" t="s">
        <v>57</v>
      </c>
      <c r="B146" s="148"/>
      <c r="C146" s="148"/>
      <c r="D146" s="148"/>
      <c r="E146" s="148"/>
      <c r="F146" s="148"/>
      <c r="G146" s="23"/>
      <c r="H146" s="21"/>
      <c r="I146" s="21"/>
      <c r="J146" s="21"/>
      <c r="K146" s="21"/>
    </row>
    <row r="147" spans="1:11" x14ac:dyDescent="0.25">
      <c r="A147" s="147" t="s">
        <v>1160</v>
      </c>
      <c r="B147" s="148"/>
      <c r="C147" s="148"/>
      <c r="D147" s="148"/>
      <c r="E147" s="148"/>
      <c r="F147" s="148"/>
      <c r="G147" s="23">
        <v>16511</v>
      </c>
      <c r="H147" s="21"/>
      <c r="I147" s="21"/>
      <c r="J147" s="21"/>
      <c r="K147" s="21"/>
    </row>
    <row r="148" spans="1:11" x14ac:dyDescent="0.25">
      <c r="A148" s="147" t="s">
        <v>56</v>
      </c>
      <c r="B148" s="148"/>
      <c r="C148" s="148"/>
      <c r="D148" s="148"/>
      <c r="E148" s="148"/>
      <c r="F148" s="148"/>
      <c r="G148" s="23">
        <v>16511</v>
      </c>
      <c r="H148" s="21"/>
      <c r="I148" s="21"/>
      <c r="J148" s="21"/>
      <c r="K148" s="21"/>
    </row>
    <row r="149" spans="1:11" x14ac:dyDescent="0.25">
      <c r="A149" s="149" t="s">
        <v>119</v>
      </c>
      <c r="B149" s="148"/>
      <c r="C149" s="148"/>
      <c r="D149" s="148"/>
      <c r="E149" s="148"/>
      <c r="F149" s="148"/>
      <c r="G149" s="22">
        <v>16511</v>
      </c>
      <c r="H149" s="21"/>
      <c r="I149" s="21"/>
      <c r="J149" s="21"/>
      <c r="K149" s="21"/>
    </row>
    <row r="150" spans="1:11" x14ac:dyDescent="0.25">
      <c r="A150" s="147" t="s">
        <v>12</v>
      </c>
      <c r="B150" s="148"/>
      <c r="C150" s="148"/>
      <c r="D150" s="148"/>
      <c r="E150" s="148"/>
      <c r="F150" s="148"/>
      <c r="G150" s="23">
        <v>62761</v>
      </c>
      <c r="H150" s="21"/>
      <c r="I150" s="21"/>
      <c r="J150" s="21"/>
      <c r="K150" s="21">
        <v>586.01</v>
      </c>
    </row>
    <row r="151" spans="1:11" x14ac:dyDescent="0.25">
      <c r="A151" s="147" t="s">
        <v>13</v>
      </c>
      <c r="B151" s="148"/>
      <c r="C151" s="148"/>
      <c r="D151" s="148"/>
      <c r="E151" s="148"/>
      <c r="F151" s="148"/>
      <c r="G151" s="23"/>
      <c r="H151" s="21"/>
      <c r="I151" s="21"/>
      <c r="J151" s="21"/>
      <c r="K151" s="21"/>
    </row>
    <row r="152" spans="1:11" x14ac:dyDescent="0.25">
      <c r="A152" s="147" t="s">
        <v>14</v>
      </c>
      <c r="B152" s="148"/>
      <c r="C152" s="148"/>
      <c r="D152" s="148"/>
      <c r="E152" s="148"/>
      <c r="F152" s="148"/>
      <c r="G152" s="23">
        <v>21821</v>
      </c>
      <c r="H152" s="21"/>
      <c r="I152" s="21"/>
      <c r="J152" s="21"/>
      <c r="K152" s="21"/>
    </row>
    <row r="153" spans="1:11" x14ac:dyDescent="0.25">
      <c r="A153" s="147" t="s">
        <v>15</v>
      </c>
      <c r="B153" s="148"/>
      <c r="C153" s="148"/>
      <c r="D153" s="148"/>
      <c r="E153" s="148"/>
      <c r="F153" s="148"/>
      <c r="G153" s="23">
        <v>11563</v>
      </c>
      <c r="H153" s="21"/>
      <c r="I153" s="21"/>
      <c r="J153" s="21"/>
      <c r="K153" s="21"/>
    </row>
    <row r="154" spans="1:11" x14ac:dyDescent="0.25">
      <c r="A154" s="147" t="s">
        <v>16</v>
      </c>
      <c r="B154" s="148"/>
      <c r="C154" s="148"/>
      <c r="D154" s="148"/>
      <c r="E154" s="148"/>
      <c r="F154" s="148"/>
      <c r="G154" s="23">
        <v>10377</v>
      </c>
      <c r="H154" s="21"/>
      <c r="I154" s="21"/>
      <c r="J154" s="21"/>
      <c r="K154" s="21"/>
    </row>
    <row r="155" spans="1:11" x14ac:dyDescent="0.25">
      <c r="A155" s="147" t="s">
        <v>0</v>
      </c>
      <c r="B155" s="148"/>
      <c r="C155" s="148"/>
      <c r="D155" s="148"/>
      <c r="E155" s="148"/>
      <c r="F155" s="148"/>
      <c r="G155" s="23">
        <v>4994</v>
      </c>
      <c r="H155" s="21"/>
      <c r="I155" s="21"/>
      <c r="J155" s="21"/>
      <c r="K155" s="21"/>
    </row>
    <row r="156" spans="1:11" x14ac:dyDescent="0.25">
      <c r="A156" s="147" t="s">
        <v>17</v>
      </c>
      <c r="B156" s="148"/>
      <c r="C156" s="148"/>
      <c r="D156" s="148"/>
      <c r="E156" s="148"/>
      <c r="F156" s="148"/>
      <c r="G156" s="23">
        <v>9508</v>
      </c>
      <c r="H156" s="21"/>
      <c r="I156" s="21"/>
      <c r="J156" s="21"/>
      <c r="K156" s="21"/>
    </row>
    <row r="157" spans="1:11" x14ac:dyDescent="0.25">
      <c r="A157" s="147" t="s">
        <v>18</v>
      </c>
      <c r="B157" s="148"/>
      <c r="C157" s="148"/>
      <c r="D157" s="148"/>
      <c r="E157" s="148"/>
      <c r="F157" s="148"/>
      <c r="G157" s="23">
        <v>6633</v>
      </c>
      <c r="H157" s="21"/>
      <c r="I157" s="21"/>
      <c r="J157" s="21"/>
      <c r="K157" s="21"/>
    </row>
    <row r="158" spans="1:11" x14ac:dyDescent="0.25">
      <c r="A158" s="149" t="s">
        <v>19</v>
      </c>
      <c r="B158" s="148"/>
      <c r="C158" s="148"/>
      <c r="D158" s="148"/>
      <c r="E158" s="148"/>
      <c r="F158" s="148"/>
      <c r="G158" s="22">
        <v>62761</v>
      </c>
      <c r="H158" s="21"/>
      <c r="I158" s="21"/>
      <c r="J158" s="21"/>
      <c r="K158" s="20">
        <v>586.01</v>
      </c>
    </row>
    <row r="159" spans="1:11" x14ac:dyDescent="0.25">
      <c r="A159" s="99"/>
      <c r="B159" s="19"/>
      <c r="F159" s="16"/>
      <c r="G159" s="18"/>
      <c r="H159" s="16"/>
      <c r="I159" s="16"/>
      <c r="J159" s="16"/>
      <c r="K159" s="16"/>
    </row>
  </sheetData>
  <mergeCells count="99">
    <mergeCell ref="A141:F141"/>
    <mergeCell ref="A142:F142"/>
    <mergeCell ref="A147:F147"/>
    <mergeCell ref="A148:F148"/>
    <mergeCell ref="A149:F149"/>
    <mergeCell ref="A150:F150"/>
    <mergeCell ref="A151:F151"/>
    <mergeCell ref="A152:F152"/>
    <mergeCell ref="A153:F153"/>
    <mergeCell ref="A154:F154"/>
    <mergeCell ref="A155:F155"/>
    <mergeCell ref="A156:F156"/>
    <mergeCell ref="A157:F157"/>
    <mergeCell ref="A158:F158"/>
    <mergeCell ref="D16:E16"/>
    <mergeCell ref="D19:E19"/>
    <mergeCell ref="D20:E20"/>
    <mergeCell ref="D21:E21"/>
    <mergeCell ref="D18:E18"/>
    <mergeCell ref="D17:E17"/>
    <mergeCell ref="A143:F143"/>
    <mergeCell ref="A144:F144"/>
    <mergeCell ref="A145:F145"/>
    <mergeCell ref="A146:F146"/>
    <mergeCell ref="A135:F135"/>
    <mergeCell ref="A136:F136"/>
    <mergeCell ref="A137:F137"/>
    <mergeCell ref="A138:F138"/>
    <mergeCell ref="A139:F139"/>
    <mergeCell ref="A140:F140"/>
    <mergeCell ref="A123:F123"/>
    <mergeCell ref="A124:F124"/>
    <mergeCell ref="A125:F125"/>
    <mergeCell ref="A126:F126"/>
    <mergeCell ref="A127:F127"/>
    <mergeCell ref="A128:F128"/>
    <mergeCell ref="A129:F129"/>
    <mergeCell ref="A130:F130"/>
    <mergeCell ref="A131:F131"/>
    <mergeCell ref="A132:F132"/>
    <mergeCell ref="A133:F133"/>
    <mergeCell ref="A134:F134"/>
    <mergeCell ref="A118:F118"/>
    <mergeCell ref="A119:F119"/>
    <mergeCell ref="A120:F120"/>
    <mergeCell ref="A111:F111"/>
    <mergeCell ref="A112:F112"/>
    <mergeCell ref="A113:F113"/>
    <mergeCell ref="A114:F114"/>
    <mergeCell ref="A115:F115"/>
    <mergeCell ref="A121:F121"/>
    <mergeCell ref="A122:F122"/>
    <mergeCell ref="A83:K83"/>
    <mergeCell ref="A84:K84"/>
    <mergeCell ref="A95:K95"/>
    <mergeCell ref="A102:F102"/>
    <mergeCell ref="A103:F103"/>
    <mergeCell ref="A104:F104"/>
    <mergeCell ref="A105:F105"/>
    <mergeCell ref="A106:F106"/>
    <mergeCell ref="A107:F107"/>
    <mergeCell ref="A108:F108"/>
    <mergeCell ref="A109:K109"/>
    <mergeCell ref="A110:F110"/>
    <mergeCell ref="A116:F116"/>
    <mergeCell ref="A117:F117"/>
    <mergeCell ref="A78:F78"/>
    <mergeCell ref="A79:F79"/>
    <mergeCell ref="A80:F80"/>
    <mergeCell ref="A71:F71"/>
    <mergeCell ref="A72:F72"/>
    <mergeCell ref="A73:F73"/>
    <mergeCell ref="A74:F74"/>
    <mergeCell ref="A75:F75"/>
    <mergeCell ref="A81:F81"/>
    <mergeCell ref="A82:F82"/>
    <mergeCell ref="A29:K29"/>
    <mergeCell ref="A30:K30"/>
    <mergeCell ref="A31:K31"/>
    <mergeCell ref="A32:K32"/>
    <mergeCell ref="A33:K33"/>
    <mergeCell ref="A34:K34"/>
    <mergeCell ref="A35:K35"/>
    <mergeCell ref="A36:K36"/>
    <mergeCell ref="A62:K62"/>
    <mergeCell ref="A68:F68"/>
    <mergeCell ref="A69:F69"/>
    <mergeCell ref="A70:F70"/>
    <mergeCell ref="A76:F76"/>
    <mergeCell ref="A77:F77"/>
    <mergeCell ref="J25:K26"/>
    <mergeCell ref="H26:H27"/>
    <mergeCell ref="G26:G27"/>
    <mergeCell ref="A25:A27"/>
    <mergeCell ref="C25:C27"/>
    <mergeCell ref="B25:B27"/>
    <mergeCell ref="D25:D27"/>
    <mergeCell ref="E25:F25"/>
    <mergeCell ref="G25:I25"/>
  </mergeCells>
  <pageMargins left="0.23622047244094491" right="0.19685039370078741" top="0.51181102362204722" bottom="0.62992125984251968" header="0.31496062992125984" footer="0.23622047244094491"/>
  <pageSetup paperSize="9" scale="97" fitToHeight="10000" orientation="landscape" r:id="rId1"/>
  <headerFooter alignWithMargins="0">
    <oddFooter>&amp;L0503.001.0000 - СМ.ЛС
313-2475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P141"/>
  <sheetViews>
    <sheetView showGridLines="0" topLeftCell="A4" zoomScaleSheetLayoutView="75" workbookViewId="0">
      <selection activeCell="D9" sqref="D9"/>
    </sheetView>
  </sheetViews>
  <sheetFormatPr defaultColWidth="9.109375" defaultRowHeight="13.2" outlineLevelRow="2" x14ac:dyDescent="0.25"/>
  <cols>
    <col min="1" max="1" width="4.6640625" style="9" customWidth="1"/>
    <col min="2" max="2" width="20.33203125" style="17" customWidth="1"/>
    <col min="3" max="3" width="37.109375" style="7" customWidth="1"/>
    <col min="4" max="4" width="17.109375" style="99" customWidth="1"/>
    <col min="5" max="5" width="11.6640625" style="16" customWidth="1"/>
    <col min="6" max="6" width="10.5546875" style="3" customWidth="1"/>
    <col min="7" max="7" width="10.5546875" style="14" customWidth="1"/>
    <col min="8" max="8" width="11" style="3" customWidth="1"/>
    <col min="9" max="9" width="10.6640625" style="3" customWidth="1"/>
    <col min="10" max="10" width="8.33203125" style="3" customWidth="1"/>
    <col min="11" max="11" width="8.109375" style="3" customWidth="1"/>
    <col min="12" max="14" width="7.109375" style="3" customWidth="1"/>
    <col min="15" max="16" width="6.33203125" style="3" customWidth="1"/>
    <col min="17" max="16384" width="9.109375" style="4"/>
  </cols>
  <sheetData>
    <row r="1" spans="1:16" outlineLevel="2" x14ac:dyDescent="0.25">
      <c r="A1" s="2" t="s">
        <v>6</v>
      </c>
      <c r="B1" s="1"/>
      <c r="I1" s="2" t="s">
        <v>7</v>
      </c>
    </row>
    <row r="2" spans="1:16" outlineLevel="1" x14ac:dyDescent="0.25">
      <c r="A2" s="5"/>
      <c r="B2" s="1"/>
      <c r="I2" s="5"/>
    </row>
    <row r="3" spans="1:16" outlineLevel="1" x14ac:dyDescent="0.25">
      <c r="A3" s="5"/>
      <c r="B3" s="1"/>
      <c r="I3" s="5"/>
    </row>
    <row r="4" spans="1:16" outlineLevel="1" x14ac:dyDescent="0.25">
      <c r="A4" s="5" t="s">
        <v>54</v>
      </c>
      <c r="B4" s="1"/>
      <c r="I4" s="5" t="s">
        <v>53</v>
      </c>
    </row>
    <row r="5" spans="1:16" outlineLevel="1" x14ac:dyDescent="0.25">
      <c r="A5" s="60" t="s">
        <v>110</v>
      </c>
      <c r="B5" s="1"/>
      <c r="I5" s="60" t="s">
        <v>109</v>
      </c>
    </row>
    <row r="6" spans="1:16" ht="13.8" x14ac:dyDescent="0.25">
      <c r="A6" s="99"/>
      <c r="B6" s="1"/>
      <c r="C6" s="3"/>
      <c r="D6" s="36" t="s">
        <v>218</v>
      </c>
      <c r="E6" s="3"/>
      <c r="F6" s="58"/>
      <c r="G6" s="59"/>
      <c r="H6" s="58"/>
      <c r="N6" s="4"/>
      <c r="O6" s="4"/>
      <c r="P6" s="4"/>
    </row>
    <row r="7" spans="1:16" x14ac:dyDescent="0.25">
      <c r="A7" s="99"/>
      <c r="B7" s="57"/>
      <c r="C7" s="42"/>
      <c r="D7" s="12" t="s">
        <v>2</v>
      </c>
      <c r="E7" s="56"/>
      <c r="F7" s="55"/>
      <c r="G7" s="54"/>
      <c r="N7" s="4"/>
      <c r="O7" s="4"/>
      <c r="P7" s="4"/>
    </row>
    <row r="8" spans="1:16" x14ac:dyDescent="0.25">
      <c r="A8" s="99"/>
      <c r="B8" s="49"/>
      <c r="C8" s="3"/>
      <c r="D8" s="3"/>
      <c r="E8" s="3"/>
      <c r="O8" s="4"/>
      <c r="P8" s="4"/>
    </row>
    <row r="9" spans="1:16" ht="15.6" x14ac:dyDescent="0.25">
      <c r="A9" s="99"/>
      <c r="B9" s="49"/>
      <c r="C9" s="3"/>
      <c r="D9" s="114" t="s">
        <v>1244</v>
      </c>
      <c r="F9" s="52"/>
      <c r="G9" s="51"/>
      <c r="O9" s="4"/>
      <c r="P9" s="4"/>
    </row>
    <row r="10" spans="1:16" x14ac:dyDescent="0.25">
      <c r="A10" s="99"/>
      <c r="B10" s="49"/>
      <c r="C10" s="3"/>
      <c r="D10" s="11" t="s">
        <v>38</v>
      </c>
      <c r="F10" s="8"/>
      <c r="G10" s="50"/>
      <c r="O10" s="4"/>
      <c r="P10" s="4"/>
    </row>
    <row r="11" spans="1:16" x14ac:dyDescent="0.25">
      <c r="A11" s="99"/>
      <c r="B11" s="49"/>
      <c r="C11" s="3"/>
      <c r="D11" s="3"/>
      <c r="E11" s="3"/>
      <c r="O11" s="4"/>
      <c r="P11" s="4"/>
    </row>
    <row r="12" spans="1:16" ht="13.8" x14ac:dyDescent="0.25">
      <c r="A12" s="48" t="s">
        <v>3</v>
      </c>
      <c r="B12" s="35" t="s">
        <v>1243</v>
      </c>
      <c r="C12" s="13"/>
      <c r="D12" s="36"/>
      <c r="E12" s="47"/>
      <c r="F12" s="13"/>
      <c r="G12" s="46"/>
      <c r="N12" s="4"/>
      <c r="O12" s="4"/>
      <c r="P12" s="4"/>
    </row>
    <row r="13" spans="1:16" x14ac:dyDescent="0.25">
      <c r="A13" s="99"/>
      <c r="B13" s="45"/>
      <c r="C13" s="42"/>
      <c r="D13" s="12" t="s">
        <v>36</v>
      </c>
      <c r="F13" s="44"/>
      <c r="G13" s="43"/>
      <c r="H13" s="42"/>
      <c r="I13" s="38"/>
      <c r="O13" s="4"/>
      <c r="P13" s="4"/>
    </row>
    <row r="14" spans="1:16" x14ac:dyDescent="0.25">
      <c r="A14" s="41"/>
      <c r="B14" s="40"/>
      <c r="C14" s="3"/>
      <c r="D14" s="3"/>
      <c r="E14" s="3"/>
      <c r="N14" s="4"/>
      <c r="O14" s="4"/>
      <c r="P14" s="4"/>
    </row>
    <row r="15" spans="1:16" ht="13.8" x14ac:dyDescent="0.25">
      <c r="B15" s="35" t="s">
        <v>1242</v>
      </c>
      <c r="C15" s="39"/>
      <c r="D15" s="38"/>
      <c r="E15" s="38"/>
      <c r="F15" s="37"/>
      <c r="G15" s="32"/>
      <c r="H15" s="31"/>
      <c r="O15" s="13"/>
      <c r="P15" s="4"/>
    </row>
    <row r="16" spans="1:16" s="30" customFormat="1" ht="13.8" x14ac:dyDescent="0.25">
      <c r="A16" s="36"/>
      <c r="B16" s="35" t="s">
        <v>22</v>
      </c>
      <c r="C16" s="34"/>
      <c r="D16" s="150" t="s">
        <v>1241</v>
      </c>
      <c r="E16" s="151"/>
      <c r="F16" s="33" t="s">
        <v>34</v>
      </c>
      <c r="G16" s="32"/>
      <c r="H16" s="31"/>
      <c r="I16" s="13"/>
      <c r="J16" s="13"/>
      <c r="K16" s="13"/>
      <c r="L16" s="13"/>
      <c r="M16" s="13"/>
      <c r="N16" s="13"/>
    </row>
    <row r="17" spans="1:16" s="30" customFormat="1" ht="13.8" outlineLevel="1" x14ac:dyDescent="0.25">
      <c r="A17" s="36"/>
      <c r="B17" s="35" t="s">
        <v>23</v>
      </c>
      <c r="C17" s="34"/>
      <c r="D17" s="150" t="s">
        <v>1240</v>
      </c>
      <c r="E17" s="151"/>
      <c r="F17" s="33" t="s">
        <v>34</v>
      </c>
      <c r="G17" s="32"/>
      <c r="H17" s="31"/>
      <c r="I17" s="13"/>
      <c r="J17" s="13"/>
      <c r="K17" s="13"/>
      <c r="L17" s="13"/>
      <c r="M17" s="13"/>
      <c r="N17" s="13"/>
    </row>
    <row r="18" spans="1:16" s="30" customFormat="1" ht="13.8" outlineLevel="1" x14ac:dyDescent="0.25">
      <c r="A18" s="36"/>
      <c r="B18" s="35" t="s">
        <v>1</v>
      </c>
      <c r="C18" s="34"/>
      <c r="D18" s="150" t="s">
        <v>1239</v>
      </c>
      <c r="E18" s="151"/>
      <c r="F18" s="33" t="s">
        <v>34</v>
      </c>
      <c r="G18" s="32"/>
      <c r="H18" s="31"/>
      <c r="I18" s="13"/>
      <c r="J18" s="13"/>
      <c r="K18" s="13"/>
      <c r="L18" s="13"/>
      <c r="M18" s="13"/>
      <c r="N18" s="13"/>
    </row>
    <row r="19" spans="1:16" s="30" customFormat="1" ht="13.8" x14ac:dyDescent="0.25">
      <c r="A19" s="36"/>
      <c r="B19" s="35" t="s">
        <v>35</v>
      </c>
      <c r="C19" s="34"/>
      <c r="D19" s="150" t="s">
        <v>1238</v>
      </c>
      <c r="E19" s="151"/>
      <c r="F19" s="33" t="s">
        <v>34</v>
      </c>
      <c r="G19" s="32"/>
      <c r="H19" s="31"/>
      <c r="I19" s="13"/>
      <c r="J19" s="13"/>
      <c r="K19" s="13"/>
      <c r="L19" s="13"/>
      <c r="M19" s="13"/>
      <c r="N19" s="13"/>
    </row>
    <row r="20" spans="1:16" s="30" customFormat="1" ht="13.8" outlineLevel="1" x14ac:dyDescent="0.25">
      <c r="A20" s="36"/>
      <c r="B20" s="35" t="s">
        <v>20</v>
      </c>
      <c r="C20" s="34"/>
      <c r="D20" s="150" t="s">
        <v>1237</v>
      </c>
      <c r="E20" s="151"/>
      <c r="F20" s="33" t="s">
        <v>21</v>
      </c>
      <c r="G20" s="32"/>
      <c r="H20" s="31"/>
      <c r="I20" s="13"/>
      <c r="J20" s="13"/>
      <c r="K20" s="13"/>
      <c r="L20" s="13"/>
      <c r="M20" s="13"/>
      <c r="N20" s="13"/>
    </row>
    <row r="21" spans="1:16" s="30" customFormat="1" ht="13.8" outlineLevel="2" x14ac:dyDescent="0.25">
      <c r="A21" s="36"/>
      <c r="B21" s="35" t="s">
        <v>52</v>
      </c>
      <c r="C21" s="34"/>
      <c r="D21" s="150" t="s">
        <v>1236</v>
      </c>
      <c r="E21" s="151"/>
      <c r="F21" s="33" t="s">
        <v>21</v>
      </c>
      <c r="G21" s="32"/>
      <c r="H21" s="31"/>
      <c r="I21" s="13"/>
      <c r="J21" s="13"/>
      <c r="K21" s="13"/>
      <c r="L21" s="13"/>
      <c r="M21" s="13"/>
      <c r="N21" s="13"/>
    </row>
    <row r="22" spans="1:16" ht="13.8" x14ac:dyDescent="0.25">
      <c r="B22" s="100" t="s">
        <v>207</v>
      </c>
      <c r="D22" s="3"/>
      <c r="E22" s="3"/>
      <c r="O22" s="4"/>
      <c r="P22" s="4"/>
    </row>
    <row r="23" spans="1:16" ht="4.5" customHeight="1" x14ac:dyDescent="0.25">
      <c r="B23" s="29"/>
      <c r="C23" s="99"/>
      <c r="D23" s="8"/>
      <c r="E23" s="3"/>
      <c r="P23" s="4"/>
    </row>
    <row r="24" spans="1:16" hidden="1" x14ac:dyDescent="0.25">
      <c r="B24" s="1"/>
      <c r="E24" s="3"/>
    </row>
    <row r="25" spans="1:16" s="27" customFormat="1" ht="48" customHeight="1" x14ac:dyDescent="0.2">
      <c r="A25" s="155" t="s">
        <v>4</v>
      </c>
      <c r="B25" s="157" t="s">
        <v>51</v>
      </c>
      <c r="C25" s="155" t="s">
        <v>50</v>
      </c>
      <c r="D25" s="155" t="s">
        <v>49</v>
      </c>
      <c r="E25" s="155" t="s">
        <v>33</v>
      </c>
      <c r="F25" s="155"/>
      <c r="G25" s="155" t="s">
        <v>32</v>
      </c>
      <c r="H25" s="155"/>
      <c r="I25" s="155"/>
      <c r="J25" s="155" t="s">
        <v>48</v>
      </c>
      <c r="K25" s="155"/>
      <c r="L25" s="28"/>
      <c r="M25" s="28"/>
      <c r="N25" s="28"/>
      <c r="O25" s="28"/>
      <c r="P25" s="28"/>
    </row>
    <row r="26" spans="1:16" s="27" customFormat="1" ht="22.8" x14ac:dyDescent="0.2">
      <c r="A26" s="155"/>
      <c r="B26" s="157"/>
      <c r="C26" s="155"/>
      <c r="D26" s="155"/>
      <c r="E26" s="112" t="s">
        <v>44</v>
      </c>
      <c r="F26" s="112" t="s">
        <v>108</v>
      </c>
      <c r="G26" s="156" t="s">
        <v>5</v>
      </c>
      <c r="H26" s="155" t="s">
        <v>47</v>
      </c>
      <c r="I26" s="112" t="s">
        <v>107</v>
      </c>
      <c r="J26" s="155"/>
      <c r="K26" s="155"/>
      <c r="L26" s="28"/>
      <c r="M26" s="28"/>
      <c r="N26" s="28"/>
      <c r="O26" s="28"/>
      <c r="P26" s="28"/>
    </row>
    <row r="27" spans="1:16" s="27" customFormat="1" ht="34.200000000000003" x14ac:dyDescent="0.2">
      <c r="A27" s="155"/>
      <c r="B27" s="157"/>
      <c r="C27" s="155"/>
      <c r="D27" s="155"/>
      <c r="E27" s="112" t="s">
        <v>47</v>
      </c>
      <c r="F27" s="112" t="s">
        <v>46</v>
      </c>
      <c r="G27" s="156"/>
      <c r="H27" s="155"/>
      <c r="I27" s="112" t="s">
        <v>46</v>
      </c>
      <c r="J27" s="112" t="s">
        <v>45</v>
      </c>
      <c r="K27" s="112" t="s">
        <v>44</v>
      </c>
      <c r="L27" s="28"/>
      <c r="M27" s="28"/>
      <c r="N27" s="28"/>
      <c r="O27" s="28"/>
      <c r="P27" s="28"/>
    </row>
    <row r="28" spans="1:16" x14ac:dyDescent="0.25">
      <c r="A28" s="101">
        <v>1</v>
      </c>
      <c r="B28" s="102">
        <v>2</v>
      </c>
      <c r="C28" s="112">
        <v>3</v>
      </c>
      <c r="D28" s="112">
        <v>4</v>
      </c>
      <c r="E28" s="112">
        <v>5</v>
      </c>
      <c r="F28" s="101">
        <v>6</v>
      </c>
      <c r="G28" s="15">
        <v>7</v>
      </c>
      <c r="H28" s="101">
        <v>8</v>
      </c>
      <c r="I28" s="101">
        <v>9</v>
      </c>
      <c r="J28" s="101">
        <v>10</v>
      </c>
      <c r="K28" s="101">
        <v>11</v>
      </c>
      <c r="L28" s="4"/>
      <c r="M28" s="4"/>
      <c r="N28" s="4"/>
      <c r="O28" s="4"/>
      <c r="P28" s="4"/>
    </row>
    <row r="29" spans="1:16" ht="19.2" customHeight="1" x14ac:dyDescent="0.25">
      <c r="A29" s="154" t="s">
        <v>69</v>
      </c>
      <c r="B29" s="148"/>
      <c r="C29" s="148"/>
      <c r="D29" s="148"/>
      <c r="E29" s="148"/>
      <c r="F29" s="148"/>
      <c r="G29" s="148"/>
      <c r="H29" s="148"/>
      <c r="I29" s="148"/>
      <c r="J29" s="148"/>
      <c r="K29" s="148"/>
    </row>
    <row r="30" spans="1:16" ht="19.2" customHeight="1" x14ac:dyDescent="0.25">
      <c r="A30" s="147" t="s">
        <v>206</v>
      </c>
      <c r="B30" s="148"/>
      <c r="C30" s="148"/>
      <c r="D30" s="148"/>
      <c r="E30" s="148"/>
      <c r="F30" s="148"/>
      <c r="G30" s="148"/>
      <c r="H30" s="148"/>
      <c r="I30" s="148"/>
      <c r="J30" s="148"/>
      <c r="K30" s="148"/>
    </row>
    <row r="31" spans="1:16" ht="19.2" customHeight="1" x14ac:dyDescent="0.25">
      <c r="A31" s="147" t="s">
        <v>205</v>
      </c>
      <c r="B31" s="148"/>
      <c r="C31" s="148"/>
      <c r="D31" s="148"/>
      <c r="E31" s="148"/>
      <c r="F31" s="148"/>
      <c r="G31" s="148"/>
      <c r="H31" s="148"/>
      <c r="I31" s="148"/>
      <c r="J31" s="148"/>
      <c r="K31" s="148"/>
    </row>
    <row r="32" spans="1:16" ht="26.1" customHeight="1" x14ac:dyDescent="0.25">
      <c r="A32" s="147" t="s">
        <v>204</v>
      </c>
      <c r="B32" s="148"/>
      <c r="C32" s="148"/>
      <c r="D32" s="148"/>
      <c r="E32" s="148"/>
      <c r="F32" s="148"/>
      <c r="G32" s="148"/>
      <c r="H32" s="148"/>
      <c r="I32" s="148"/>
      <c r="J32" s="148"/>
      <c r="K32" s="148"/>
    </row>
    <row r="33" spans="1:11" ht="26.1" customHeight="1" x14ac:dyDescent="0.25">
      <c r="A33" s="147" t="s">
        <v>203</v>
      </c>
      <c r="B33" s="148"/>
      <c r="C33" s="148"/>
      <c r="D33" s="148"/>
      <c r="E33" s="148"/>
      <c r="F33" s="148"/>
      <c r="G33" s="148"/>
      <c r="H33" s="148"/>
      <c r="I33" s="148"/>
      <c r="J33" s="148"/>
      <c r="K33" s="148"/>
    </row>
    <row r="34" spans="1:11" ht="18" customHeight="1" x14ac:dyDescent="0.25">
      <c r="A34" s="147" t="s">
        <v>408</v>
      </c>
      <c r="B34" s="148"/>
      <c r="C34" s="148"/>
      <c r="D34" s="148"/>
      <c r="E34" s="148"/>
      <c r="F34" s="148"/>
      <c r="G34" s="148"/>
      <c r="H34" s="148"/>
      <c r="I34" s="148"/>
      <c r="J34" s="148"/>
      <c r="K34" s="148"/>
    </row>
    <row r="35" spans="1:11" ht="18.75" hidden="1" customHeight="1" x14ac:dyDescent="0.25">
      <c r="A35" s="147" t="s">
        <v>80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</row>
    <row r="36" spans="1:11" ht="19.2" customHeight="1" x14ac:dyDescent="0.25">
      <c r="A36" s="147" t="s">
        <v>165</v>
      </c>
      <c r="B36" s="148"/>
      <c r="C36" s="148"/>
      <c r="D36" s="148"/>
      <c r="E36" s="148"/>
      <c r="F36" s="148"/>
      <c r="G36" s="148"/>
      <c r="H36" s="148"/>
      <c r="I36" s="148"/>
      <c r="J36" s="148"/>
      <c r="K36" s="148"/>
    </row>
    <row r="37" spans="1:11" ht="57" x14ac:dyDescent="0.25">
      <c r="A37" s="6">
        <v>1</v>
      </c>
      <c r="B37" s="26" t="s">
        <v>482</v>
      </c>
      <c r="C37" s="113" t="s">
        <v>481</v>
      </c>
      <c r="D37" s="6">
        <v>9</v>
      </c>
      <c r="E37" s="21" t="s">
        <v>480</v>
      </c>
      <c r="F37" s="21">
        <v>0.46</v>
      </c>
      <c r="G37" s="25">
        <v>264</v>
      </c>
      <c r="H37" s="24">
        <v>214</v>
      </c>
      <c r="I37" s="24">
        <v>4</v>
      </c>
      <c r="J37" s="24">
        <v>1.68</v>
      </c>
      <c r="K37" s="24">
        <v>15.12</v>
      </c>
    </row>
    <row r="38" spans="1:11" ht="22.8" x14ac:dyDescent="0.25">
      <c r="A38" s="6">
        <v>2</v>
      </c>
      <c r="B38" s="26" t="s">
        <v>193</v>
      </c>
      <c r="C38" s="113" t="s">
        <v>192</v>
      </c>
      <c r="D38" s="6">
        <v>2</v>
      </c>
      <c r="E38" s="21" t="s">
        <v>191</v>
      </c>
      <c r="F38" s="21"/>
      <c r="G38" s="25">
        <v>29</v>
      </c>
      <c r="H38" s="24">
        <v>27</v>
      </c>
      <c r="I38" s="21"/>
      <c r="J38" s="24">
        <v>1</v>
      </c>
      <c r="K38" s="24">
        <v>2</v>
      </c>
    </row>
    <row r="39" spans="1:11" ht="34.200000000000003" x14ac:dyDescent="0.25">
      <c r="A39" s="6">
        <v>3</v>
      </c>
      <c r="B39" s="26" t="s">
        <v>350</v>
      </c>
      <c r="C39" s="113" t="s">
        <v>1235</v>
      </c>
      <c r="D39" s="6">
        <v>1</v>
      </c>
      <c r="E39" s="21">
        <v>136.99</v>
      </c>
      <c r="F39" s="21"/>
      <c r="G39" s="25">
        <v>137</v>
      </c>
      <c r="H39" s="21"/>
      <c r="I39" s="21"/>
      <c r="J39" s="21"/>
      <c r="K39" s="21"/>
    </row>
    <row r="40" spans="1:11" ht="34.200000000000003" x14ac:dyDescent="0.25">
      <c r="A40" s="6">
        <v>4</v>
      </c>
      <c r="B40" s="26" t="s">
        <v>384</v>
      </c>
      <c r="C40" s="113" t="s">
        <v>383</v>
      </c>
      <c r="D40" s="6">
        <v>1</v>
      </c>
      <c r="E40" s="21" t="s">
        <v>382</v>
      </c>
      <c r="F40" s="21">
        <v>0.37</v>
      </c>
      <c r="G40" s="25">
        <v>95</v>
      </c>
      <c r="H40" s="24">
        <v>87</v>
      </c>
      <c r="I40" s="21"/>
      <c r="J40" s="24">
        <v>5.7</v>
      </c>
      <c r="K40" s="24">
        <v>5.7</v>
      </c>
    </row>
    <row r="41" spans="1:11" ht="59.4" x14ac:dyDescent="0.25">
      <c r="A41" s="6">
        <v>5</v>
      </c>
      <c r="B41" s="26" t="s">
        <v>489</v>
      </c>
      <c r="C41" s="113" t="s">
        <v>1234</v>
      </c>
      <c r="D41" s="6">
        <v>1</v>
      </c>
      <c r="E41" s="21">
        <v>760.04</v>
      </c>
      <c r="F41" s="21"/>
      <c r="G41" s="25">
        <v>760</v>
      </c>
      <c r="H41" s="21"/>
      <c r="I41" s="21"/>
      <c r="J41" s="21"/>
      <c r="K41" s="21"/>
    </row>
    <row r="42" spans="1:11" ht="35.4" x14ac:dyDescent="0.25">
      <c r="A42" s="6">
        <v>6</v>
      </c>
      <c r="B42" s="26" t="s">
        <v>560</v>
      </c>
      <c r="C42" s="113" t="s">
        <v>1233</v>
      </c>
      <c r="D42" s="6">
        <v>1</v>
      </c>
      <c r="E42" s="21">
        <v>89.68</v>
      </c>
      <c r="F42" s="21"/>
      <c r="G42" s="25">
        <v>90</v>
      </c>
      <c r="H42" s="21"/>
      <c r="I42" s="21"/>
      <c r="J42" s="21"/>
      <c r="K42" s="21"/>
    </row>
    <row r="43" spans="1:11" ht="22.8" x14ac:dyDescent="0.25">
      <c r="A43" s="6">
        <v>7</v>
      </c>
      <c r="B43" s="26" t="s">
        <v>315</v>
      </c>
      <c r="C43" s="113" t="s">
        <v>314</v>
      </c>
      <c r="D43" s="6">
        <v>1</v>
      </c>
      <c r="E43" s="21" t="s">
        <v>386</v>
      </c>
      <c r="F43" s="21">
        <v>0.37</v>
      </c>
      <c r="G43" s="25">
        <v>62</v>
      </c>
      <c r="H43" s="24">
        <v>54</v>
      </c>
      <c r="I43" s="21"/>
      <c r="J43" s="24">
        <v>3.6</v>
      </c>
      <c r="K43" s="24">
        <v>3.6</v>
      </c>
    </row>
    <row r="44" spans="1:11" ht="34.200000000000003" x14ac:dyDescent="0.25">
      <c r="A44" s="6">
        <v>8</v>
      </c>
      <c r="B44" s="26" t="s">
        <v>186</v>
      </c>
      <c r="C44" s="113" t="s">
        <v>185</v>
      </c>
      <c r="D44" s="10" t="s">
        <v>1232</v>
      </c>
      <c r="E44" s="21" t="s">
        <v>183</v>
      </c>
      <c r="F44" s="21" t="s">
        <v>182</v>
      </c>
      <c r="G44" s="25">
        <v>1456</v>
      </c>
      <c r="H44" s="24">
        <v>316</v>
      </c>
      <c r="I44" s="21" t="s">
        <v>897</v>
      </c>
      <c r="J44" s="24">
        <v>12.4</v>
      </c>
      <c r="K44" s="24">
        <v>22.32</v>
      </c>
    </row>
    <row r="45" spans="1:11" ht="22.8" x14ac:dyDescent="0.25">
      <c r="A45" s="6">
        <v>9</v>
      </c>
      <c r="B45" s="26" t="s">
        <v>360</v>
      </c>
      <c r="C45" s="113" t="s">
        <v>312</v>
      </c>
      <c r="D45" s="6">
        <v>3</v>
      </c>
      <c r="E45" s="21" t="s">
        <v>358</v>
      </c>
      <c r="F45" s="21"/>
      <c r="G45" s="25">
        <v>23</v>
      </c>
      <c r="H45" s="24">
        <v>22</v>
      </c>
      <c r="I45" s="21"/>
      <c r="J45" s="24">
        <v>0.5</v>
      </c>
      <c r="K45" s="24">
        <v>1.5</v>
      </c>
    </row>
    <row r="46" spans="1:11" ht="34.200000000000003" x14ac:dyDescent="0.25">
      <c r="A46" s="6">
        <v>10</v>
      </c>
      <c r="B46" s="26" t="s">
        <v>374</v>
      </c>
      <c r="C46" s="113" t="s">
        <v>356</v>
      </c>
      <c r="D46" s="10" t="s">
        <v>756</v>
      </c>
      <c r="E46" s="21" t="s">
        <v>354</v>
      </c>
      <c r="F46" s="21" t="s">
        <v>353</v>
      </c>
      <c r="G46" s="25">
        <v>1871</v>
      </c>
      <c r="H46" s="24">
        <v>520</v>
      </c>
      <c r="I46" s="21" t="s">
        <v>1231</v>
      </c>
      <c r="J46" s="24">
        <v>37.6</v>
      </c>
      <c r="K46" s="24">
        <v>37.6</v>
      </c>
    </row>
    <row r="47" spans="1:11" ht="19.2" customHeight="1" x14ac:dyDescent="0.25">
      <c r="A47" s="147" t="s">
        <v>333</v>
      </c>
      <c r="B47" s="148"/>
      <c r="C47" s="148"/>
      <c r="D47" s="148"/>
      <c r="E47" s="148"/>
      <c r="F47" s="148"/>
      <c r="G47" s="148"/>
      <c r="H47" s="148"/>
      <c r="I47" s="148"/>
      <c r="J47" s="148"/>
      <c r="K47" s="148"/>
    </row>
    <row r="48" spans="1:11" ht="34.200000000000003" x14ac:dyDescent="0.25">
      <c r="A48" s="6">
        <v>11</v>
      </c>
      <c r="B48" s="26" t="s">
        <v>350</v>
      </c>
      <c r="C48" s="113" t="s">
        <v>1230</v>
      </c>
      <c r="D48" s="6">
        <v>1</v>
      </c>
      <c r="E48" s="21">
        <v>299.98</v>
      </c>
      <c r="F48" s="21"/>
      <c r="G48" s="25">
        <v>300</v>
      </c>
      <c r="H48" s="21"/>
      <c r="I48" s="21"/>
      <c r="J48" s="21"/>
      <c r="K48" s="21"/>
    </row>
    <row r="49" spans="1:11" ht="45.6" x14ac:dyDescent="0.25">
      <c r="A49" s="6">
        <v>12</v>
      </c>
      <c r="B49" s="26" t="s">
        <v>624</v>
      </c>
      <c r="C49" s="113" t="s">
        <v>1025</v>
      </c>
      <c r="D49" s="6">
        <v>1</v>
      </c>
      <c r="E49" s="21" t="s">
        <v>194</v>
      </c>
      <c r="F49" s="21"/>
      <c r="G49" s="25">
        <v>9</v>
      </c>
      <c r="H49" s="24">
        <v>8</v>
      </c>
      <c r="I49" s="21"/>
      <c r="J49" s="24">
        <v>0.52</v>
      </c>
      <c r="K49" s="24">
        <v>0.52</v>
      </c>
    </row>
    <row r="50" spans="1:11" ht="23.4" x14ac:dyDescent="0.25">
      <c r="A50" s="6">
        <v>13</v>
      </c>
      <c r="B50" s="26" t="s">
        <v>485</v>
      </c>
      <c r="C50" s="113" t="s">
        <v>546</v>
      </c>
      <c r="D50" s="6">
        <v>3</v>
      </c>
      <c r="E50" s="21" t="s">
        <v>191</v>
      </c>
      <c r="F50" s="21"/>
      <c r="G50" s="25">
        <v>43</v>
      </c>
      <c r="H50" s="24">
        <v>40</v>
      </c>
      <c r="I50" s="21"/>
      <c r="J50" s="24">
        <v>1</v>
      </c>
      <c r="K50" s="24">
        <v>3</v>
      </c>
    </row>
    <row r="51" spans="1:11" ht="34.200000000000003" x14ac:dyDescent="0.25">
      <c r="A51" s="6">
        <v>14</v>
      </c>
      <c r="B51" s="26" t="s">
        <v>308</v>
      </c>
      <c r="C51" s="113" t="s">
        <v>185</v>
      </c>
      <c r="D51" s="10" t="s">
        <v>663</v>
      </c>
      <c r="E51" s="21" t="s">
        <v>183</v>
      </c>
      <c r="F51" s="21" t="s">
        <v>182</v>
      </c>
      <c r="G51" s="25">
        <v>323</v>
      </c>
      <c r="H51" s="24">
        <v>70</v>
      </c>
      <c r="I51" s="21" t="s">
        <v>1229</v>
      </c>
      <c r="J51" s="24">
        <v>12.4</v>
      </c>
      <c r="K51" s="24">
        <v>4.96</v>
      </c>
    </row>
    <row r="52" spans="1:11" ht="22.8" x14ac:dyDescent="0.25">
      <c r="A52" s="6">
        <v>15</v>
      </c>
      <c r="B52" s="26" t="s">
        <v>360</v>
      </c>
      <c r="C52" s="113" t="s">
        <v>359</v>
      </c>
      <c r="D52" s="6">
        <v>3</v>
      </c>
      <c r="E52" s="21" t="s">
        <v>358</v>
      </c>
      <c r="F52" s="21"/>
      <c r="G52" s="25">
        <v>23</v>
      </c>
      <c r="H52" s="24">
        <v>22</v>
      </c>
      <c r="I52" s="21"/>
      <c r="J52" s="24">
        <v>0.5</v>
      </c>
      <c r="K52" s="24">
        <v>1.5</v>
      </c>
    </row>
    <row r="53" spans="1:11" ht="20.399999999999999" x14ac:dyDescent="0.25">
      <c r="A53" s="147" t="s">
        <v>43</v>
      </c>
      <c r="B53" s="148"/>
      <c r="C53" s="148"/>
      <c r="D53" s="148"/>
      <c r="E53" s="148"/>
      <c r="F53" s="148"/>
      <c r="G53" s="23">
        <v>5485</v>
      </c>
      <c r="H53" s="21">
        <v>1380</v>
      </c>
      <c r="I53" s="21" t="s">
        <v>1225</v>
      </c>
      <c r="J53" s="21"/>
      <c r="K53" s="21">
        <v>97.82</v>
      </c>
    </row>
    <row r="54" spans="1:11" x14ac:dyDescent="0.25">
      <c r="A54" s="147" t="s">
        <v>9</v>
      </c>
      <c r="B54" s="148"/>
      <c r="C54" s="148"/>
      <c r="D54" s="148"/>
      <c r="E54" s="148"/>
      <c r="F54" s="148"/>
      <c r="G54" s="23">
        <v>1576</v>
      </c>
      <c r="H54" s="21"/>
      <c r="I54" s="21"/>
      <c r="J54" s="21"/>
      <c r="K54" s="21"/>
    </row>
    <row r="55" spans="1:11" x14ac:dyDescent="0.25">
      <c r="A55" s="147" t="s">
        <v>10</v>
      </c>
      <c r="B55" s="148"/>
      <c r="C55" s="148"/>
      <c r="D55" s="148"/>
      <c r="E55" s="148"/>
      <c r="F55" s="148"/>
      <c r="G55" s="23">
        <v>1101</v>
      </c>
      <c r="H55" s="21"/>
      <c r="I55" s="21"/>
      <c r="J55" s="21"/>
      <c r="K55" s="21"/>
    </row>
    <row r="56" spans="1:11" x14ac:dyDescent="0.25">
      <c r="A56" s="149" t="s">
        <v>68</v>
      </c>
      <c r="B56" s="148"/>
      <c r="C56" s="148"/>
      <c r="D56" s="148"/>
      <c r="E56" s="148"/>
      <c r="F56" s="148"/>
      <c r="G56" s="23"/>
      <c r="H56" s="21"/>
      <c r="I56" s="21"/>
      <c r="J56" s="21"/>
      <c r="K56" s="21"/>
    </row>
    <row r="57" spans="1:11" x14ac:dyDescent="0.25">
      <c r="A57" s="147" t="s">
        <v>30</v>
      </c>
      <c r="B57" s="148"/>
      <c r="C57" s="148"/>
      <c r="D57" s="148"/>
      <c r="E57" s="148"/>
      <c r="F57" s="148"/>
      <c r="G57" s="23">
        <v>6875</v>
      </c>
      <c r="H57" s="21"/>
      <c r="I57" s="21"/>
      <c r="J57" s="21"/>
      <c r="K57" s="21">
        <v>97.82</v>
      </c>
    </row>
    <row r="58" spans="1:11" x14ac:dyDescent="0.25">
      <c r="A58" s="147" t="s">
        <v>29</v>
      </c>
      <c r="B58" s="148"/>
      <c r="C58" s="148"/>
      <c r="D58" s="148"/>
      <c r="E58" s="148"/>
      <c r="F58" s="148"/>
      <c r="G58" s="23">
        <v>1287</v>
      </c>
      <c r="H58" s="21"/>
      <c r="I58" s="21"/>
      <c r="J58" s="21"/>
      <c r="K58" s="21"/>
    </row>
    <row r="59" spans="1:11" x14ac:dyDescent="0.25">
      <c r="A59" s="147" t="s">
        <v>12</v>
      </c>
      <c r="B59" s="148"/>
      <c r="C59" s="148"/>
      <c r="D59" s="148"/>
      <c r="E59" s="148"/>
      <c r="F59" s="148"/>
      <c r="G59" s="23">
        <v>8162</v>
      </c>
      <c r="H59" s="21"/>
      <c r="I59" s="21"/>
      <c r="J59" s="21"/>
      <c r="K59" s="21">
        <v>97.82</v>
      </c>
    </row>
    <row r="60" spans="1:11" x14ac:dyDescent="0.25">
      <c r="A60" s="147" t="s">
        <v>13</v>
      </c>
      <c r="B60" s="148"/>
      <c r="C60" s="148"/>
      <c r="D60" s="148"/>
      <c r="E60" s="148"/>
      <c r="F60" s="148"/>
      <c r="G60" s="23"/>
      <c r="H60" s="21"/>
      <c r="I60" s="21"/>
      <c r="J60" s="21"/>
      <c r="K60" s="21"/>
    </row>
    <row r="61" spans="1:11" x14ac:dyDescent="0.25">
      <c r="A61" s="147" t="s">
        <v>14</v>
      </c>
      <c r="B61" s="148"/>
      <c r="C61" s="148"/>
      <c r="D61" s="148"/>
      <c r="E61" s="148"/>
      <c r="F61" s="148"/>
      <c r="G61" s="23">
        <v>813</v>
      </c>
      <c r="H61" s="21"/>
      <c r="I61" s="21"/>
      <c r="J61" s="21"/>
      <c r="K61" s="21"/>
    </row>
    <row r="62" spans="1:11" x14ac:dyDescent="0.25">
      <c r="A62" s="147" t="s">
        <v>15</v>
      </c>
      <c r="B62" s="148"/>
      <c r="C62" s="148"/>
      <c r="D62" s="148"/>
      <c r="E62" s="148"/>
      <c r="F62" s="148"/>
      <c r="G62" s="23">
        <v>2005</v>
      </c>
      <c r="H62" s="21"/>
      <c r="I62" s="21"/>
      <c r="J62" s="21"/>
      <c r="K62" s="21"/>
    </row>
    <row r="63" spans="1:11" x14ac:dyDescent="0.25">
      <c r="A63" s="147" t="s">
        <v>16</v>
      </c>
      <c r="B63" s="148"/>
      <c r="C63" s="148"/>
      <c r="D63" s="148"/>
      <c r="E63" s="148"/>
      <c r="F63" s="148"/>
      <c r="G63" s="23">
        <v>1725</v>
      </c>
      <c r="H63" s="21"/>
      <c r="I63" s="21"/>
      <c r="J63" s="21"/>
      <c r="K63" s="21"/>
    </row>
    <row r="64" spans="1:11" x14ac:dyDescent="0.25">
      <c r="A64" s="147" t="s">
        <v>0</v>
      </c>
      <c r="B64" s="148"/>
      <c r="C64" s="148"/>
      <c r="D64" s="148"/>
      <c r="E64" s="148"/>
      <c r="F64" s="148"/>
      <c r="G64" s="23">
        <v>1287</v>
      </c>
      <c r="H64" s="21"/>
      <c r="I64" s="21"/>
      <c r="J64" s="21"/>
      <c r="K64" s="21"/>
    </row>
    <row r="65" spans="1:11" x14ac:dyDescent="0.25">
      <c r="A65" s="147" t="s">
        <v>17</v>
      </c>
      <c r="B65" s="148"/>
      <c r="C65" s="148"/>
      <c r="D65" s="148"/>
      <c r="E65" s="148"/>
      <c r="F65" s="148"/>
      <c r="G65" s="23">
        <v>1576</v>
      </c>
      <c r="H65" s="21"/>
      <c r="I65" s="21"/>
      <c r="J65" s="21"/>
      <c r="K65" s="21"/>
    </row>
    <row r="66" spans="1:11" x14ac:dyDescent="0.25">
      <c r="A66" s="147" t="s">
        <v>18</v>
      </c>
      <c r="B66" s="148"/>
      <c r="C66" s="148"/>
      <c r="D66" s="148"/>
      <c r="E66" s="148"/>
      <c r="F66" s="148"/>
      <c r="G66" s="23">
        <v>1101</v>
      </c>
      <c r="H66" s="21"/>
      <c r="I66" s="21"/>
      <c r="J66" s="21"/>
      <c r="K66" s="21"/>
    </row>
    <row r="67" spans="1:11" x14ac:dyDescent="0.25">
      <c r="A67" s="149" t="s">
        <v>67</v>
      </c>
      <c r="B67" s="148"/>
      <c r="C67" s="148"/>
      <c r="D67" s="148"/>
      <c r="E67" s="148"/>
      <c r="F67" s="148"/>
      <c r="G67" s="22">
        <v>8162</v>
      </c>
      <c r="H67" s="21"/>
      <c r="I67" s="21"/>
      <c r="J67" s="21"/>
      <c r="K67" s="20">
        <v>97.82</v>
      </c>
    </row>
    <row r="68" spans="1:11" ht="19.2" customHeight="1" x14ac:dyDescent="0.25">
      <c r="A68" s="154" t="s">
        <v>166</v>
      </c>
      <c r="B68" s="148"/>
      <c r="C68" s="148"/>
      <c r="D68" s="148"/>
      <c r="E68" s="148"/>
      <c r="F68" s="148"/>
      <c r="G68" s="148"/>
      <c r="H68" s="148"/>
      <c r="I68" s="148"/>
      <c r="J68" s="148"/>
      <c r="K68" s="148"/>
    </row>
    <row r="69" spans="1:11" ht="19.2" customHeight="1" x14ac:dyDescent="0.25">
      <c r="A69" s="147" t="s">
        <v>165</v>
      </c>
      <c r="B69" s="148"/>
      <c r="C69" s="148"/>
      <c r="D69" s="148"/>
      <c r="E69" s="148"/>
      <c r="F69" s="148"/>
      <c r="G69" s="148"/>
      <c r="H69" s="148"/>
      <c r="I69" s="148"/>
      <c r="J69" s="148"/>
      <c r="K69" s="148"/>
    </row>
    <row r="70" spans="1:11" ht="34.200000000000003" x14ac:dyDescent="0.25">
      <c r="A70" s="6">
        <v>16</v>
      </c>
      <c r="B70" s="26" t="s">
        <v>331</v>
      </c>
      <c r="C70" s="113" t="s">
        <v>813</v>
      </c>
      <c r="D70" s="6">
        <v>9</v>
      </c>
      <c r="E70" s="21">
        <v>36</v>
      </c>
      <c r="F70" s="21"/>
      <c r="G70" s="25">
        <v>324</v>
      </c>
      <c r="H70" s="21"/>
      <c r="I70" s="21"/>
      <c r="J70" s="21"/>
      <c r="K70" s="21"/>
    </row>
    <row r="71" spans="1:11" ht="35.4" x14ac:dyDescent="0.25">
      <c r="A71" s="6">
        <v>17</v>
      </c>
      <c r="B71" s="26" t="s">
        <v>348</v>
      </c>
      <c r="C71" s="113" t="s">
        <v>1228</v>
      </c>
      <c r="D71" s="6">
        <v>2</v>
      </c>
      <c r="E71" s="21">
        <v>26.76</v>
      </c>
      <c r="F71" s="21"/>
      <c r="G71" s="25">
        <v>54</v>
      </c>
      <c r="H71" s="21"/>
      <c r="I71" s="21"/>
      <c r="J71" s="21"/>
      <c r="K71" s="21"/>
    </row>
    <row r="72" spans="1:11" ht="35.4" x14ac:dyDescent="0.25">
      <c r="A72" s="6">
        <v>18</v>
      </c>
      <c r="B72" s="26" t="s">
        <v>338</v>
      </c>
      <c r="C72" s="113" t="s">
        <v>343</v>
      </c>
      <c r="D72" s="6">
        <v>20</v>
      </c>
      <c r="E72" s="21">
        <v>2.79</v>
      </c>
      <c r="F72" s="21"/>
      <c r="G72" s="25">
        <v>56</v>
      </c>
      <c r="H72" s="21"/>
      <c r="I72" s="21"/>
      <c r="J72" s="21"/>
      <c r="K72" s="21"/>
    </row>
    <row r="73" spans="1:11" ht="35.4" x14ac:dyDescent="0.25">
      <c r="A73" s="6">
        <v>19</v>
      </c>
      <c r="B73" s="26" t="s">
        <v>338</v>
      </c>
      <c r="C73" s="113" t="s">
        <v>1227</v>
      </c>
      <c r="D73" s="10" t="s">
        <v>1226</v>
      </c>
      <c r="E73" s="21">
        <v>6636.45</v>
      </c>
      <c r="F73" s="21"/>
      <c r="G73" s="25">
        <v>929</v>
      </c>
      <c r="H73" s="21"/>
      <c r="I73" s="21"/>
      <c r="J73" s="21"/>
      <c r="K73" s="21"/>
    </row>
    <row r="74" spans="1:11" ht="35.4" x14ac:dyDescent="0.25">
      <c r="A74" s="6">
        <v>20</v>
      </c>
      <c r="B74" s="26" t="s">
        <v>221</v>
      </c>
      <c r="C74" s="113" t="s">
        <v>220</v>
      </c>
      <c r="D74" s="10" t="s">
        <v>336</v>
      </c>
      <c r="E74" s="21">
        <v>12477.52</v>
      </c>
      <c r="F74" s="21"/>
      <c r="G74" s="25">
        <v>125</v>
      </c>
      <c r="H74" s="21"/>
      <c r="I74" s="21"/>
      <c r="J74" s="21"/>
      <c r="K74" s="21"/>
    </row>
    <row r="75" spans="1:11" ht="35.4" x14ac:dyDescent="0.25">
      <c r="A75" s="6">
        <v>21</v>
      </c>
      <c r="B75" s="26" t="s">
        <v>221</v>
      </c>
      <c r="C75" s="113" t="s">
        <v>342</v>
      </c>
      <c r="D75" s="10" t="s">
        <v>336</v>
      </c>
      <c r="E75" s="21">
        <v>10162.06</v>
      </c>
      <c r="F75" s="21"/>
      <c r="G75" s="25">
        <v>102</v>
      </c>
      <c r="H75" s="21"/>
      <c r="I75" s="21"/>
      <c r="J75" s="21"/>
      <c r="K75" s="21"/>
    </row>
    <row r="76" spans="1:11" ht="22.8" x14ac:dyDescent="0.25">
      <c r="A76" s="6">
        <v>22</v>
      </c>
      <c r="B76" s="26" t="s">
        <v>345</v>
      </c>
      <c r="C76" s="113" t="s">
        <v>344</v>
      </c>
      <c r="D76" s="6">
        <v>3</v>
      </c>
      <c r="E76" s="21">
        <v>6.79</v>
      </c>
      <c r="F76" s="21"/>
      <c r="G76" s="25">
        <v>20</v>
      </c>
      <c r="H76" s="21"/>
      <c r="I76" s="21"/>
      <c r="J76" s="21"/>
      <c r="K76" s="21"/>
    </row>
    <row r="77" spans="1:11" ht="45.6" x14ac:dyDescent="0.25">
      <c r="A77" s="6">
        <v>23</v>
      </c>
      <c r="B77" s="26" t="s">
        <v>324</v>
      </c>
      <c r="C77" s="113" t="s">
        <v>323</v>
      </c>
      <c r="D77" s="6">
        <v>50</v>
      </c>
      <c r="E77" s="21">
        <v>7.96</v>
      </c>
      <c r="F77" s="21"/>
      <c r="G77" s="25">
        <v>398</v>
      </c>
      <c r="H77" s="21"/>
      <c r="I77" s="21"/>
      <c r="J77" s="21"/>
      <c r="K77" s="21"/>
    </row>
    <row r="78" spans="1:11" ht="19.2" customHeight="1" x14ac:dyDescent="0.25">
      <c r="A78" s="147" t="s">
        <v>333</v>
      </c>
      <c r="B78" s="148"/>
      <c r="C78" s="148"/>
      <c r="D78" s="148"/>
      <c r="E78" s="148"/>
      <c r="F78" s="148"/>
      <c r="G78" s="148"/>
      <c r="H78" s="148"/>
      <c r="I78" s="148"/>
      <c r="J78" s="148"/>
      <c r="K78" s="148"/>
    </row>
    <row r="79" spans="1:11" ht="35.4" x14ac:dyDescent="0.25">
      <c r="A79" s="6">
        <v>24</v>
      </c>
      <c r="B79" s="26" t="s">
        <v>162</v>
      </c>
      <c r="C79" s="113" t="s">
        <v>633</v>
      </c>
      <c r="D79" s="6">
        <v>3</v>
      </c>
      <c r="E79" s="21">
        <v>73.569999999999993</v>
      </c>
      <c r="F79" s="21"/>
      <c r="G79" s="25">
        <v>221</v>
      </c>
      <c r="H79" s="21"/>
      <c r="I79" s="21"/>
      <c r="J79" s="21"/>
      <c r="K79" s="21"/>
    </row>
    <row r="80" spans="1:11" ht="35.4" x14ac:dyDescent="0.25">
      <c r="A80" s="6">
        <v>25</v>
      </c>
      <c r="B80" s="26" t="s">
        <v>338</v>
      </c>
      <c r="C80" s="113" t="s">
        <v>799</v>
      </c>
      <c r="D80" s="10" t="s">
        <v>916</v>
      </c>
      <c r="E80" s="21">
        <v>13184.18</v>
      </c>
      <c r="F80" s="21"/>
      <c r="G80" s="25">
        <v>527</v>
      </c>
      <c r="H80" s="21"/>
      <c r="I80" s="21"/>
      <c r="J80" s="21"/>
      <c r="K80" s="21"/>
    </row>
    <row r="81" spans="1:11" ht="35.4" x14ac:dyDescent="0.25">
      <c r="A81" s="6">
        <v>26</v>
      </c>
      <c r="B81" s="26" t="s">
        <v>326</v>
      </c>
      <c r="C81" s="113" t="s">
        <v>325</v>
      </c>
      <c r="D81" s="6">
        <v>3</v>
      </c>
      <c r="E81" s="21">
        <v>51.76</v>
      </c>
      <c r="F81" s="21"/>
      <c r="G81" s="25">
        <v>155</v>
      </c>
      <c r="H81" s="21"/>
      <c r="I81" s="21"/>
      <c r="J81" s="21"/>
      <c r="K81" s="21"/>
    </row>
    <row r="82" spans="1:11" x14ac:dyDescent="0.25">
      <c r="A82" s="147" t="s">
        <v>43</v>
      </c>
      <c r="B82" s="148"/>
      <c r="C82" s="148"/>
      <c r="D82" s="148"/>
      <c r="E82" s="148"/>
      <c r="F82" s="148"/>
      <c r="G82" s="23">
        <v>2911</v>
      </c>
      <c r="H82" s="21"/>
      <c r="I82" s="21"/>
      <c r="J82" s="21"/>
      <c r="K82" s="21"/>
    </row>
    <row r="83" spans="1:11" x14ac:dyDescent="0.25">
      <c r="A83" s="149" t="s">
        <v>150</v>
      </c>
      <c r="B83" s="148"/>
      <c r="C83" s="148"/>
      <c r="D83" s="148"/>
      <c r="E83" s="148"/>
      <c r="F83" s="148"/>
      <c r="G83" s="23"/>
      <c r="H83" s="21"/>
      <c r="I83" s="21"/>
      <c r="J83" s="21"/>
      <c r="K83" s="21"/>
    </row>
    <row r="84" spans="1:11" x14ac:dyDescent="0.25">
      <c r="A84" s="147" t="s">
        <v>74</v>
      </c>
      <c r="B84" s="148"/>
      <c r="C84" s="148"/>
      <c r="D84" s="148"/>
      <c r="E84" s="148"/>
      <c r="F84" s="148"/>
      <c r="G84" s="23">
        <v>2911</v>
      </c>
      <c r="H84" s="21"/>
      <c r="I84" s="21"/>
      <c r="J84" s="21"/>
      <c r="K84" s="21"/>
    </row>
    <row r="85" spans="1:11" x14ac:dyDescent="0.25">
      <c r="A85" s="147" t="s">
        <v>12</v>
      </c>
      <c r="B85" s="148"/>
      <c r="C85" s="148"/>
      <c r="D85" s="148"/>
      <c r="E85" s="148"/>
      <c r="F85" s="148"/>
      <c r="G85" s="23">
        <v>2911</v>
      </c>
      <c r="H85" s="21"/>
      <c r="I85" s="21"/>
      <c r="J85" s="21"/>
      <c r="K85" s="21"/>
    </row>
    <row r="86" spans="1:11" x14ac:dyDescent="0.25">
      <c r="A86" s="147" t="s">
        <v>13</v>
      </c>
      <c r="B86" s="148"/>
      <c r="C86" s="148"/>
      <c r="D86" s="148"/>
      <c r="E86" s="148"/>
      <c r="F86" s="148"/>
      <c r="G86" s="23"/>
      <c r="H86" s="21"/>
      <c r="I86" s="21"/>
      <c r="J86" s="21"/>
      <c r="K86" s="21"/>
    </row>
    <row r="87" spans="1:11" x14ac:dyDescent="0.25">
      <c r="A87" s="147" t="s">
        <v>14</v>
      </c>
      <c r="B87" s="148"/>
      <c r="C87" s="148"/>
      <c r="D87" s="148"/>
      <c r="E87" s="148"/>
      <c r="F87" s="148"/>
      <c r="G87" s="23">
        <v>2911</v>
      </c>
      <c r="H87" s="21"/>
      <c r="I87" s="21"/>
      <c r="J87" s="21"/>
      <c r="K87" s="21"/>
    </row>
    <row r="88" spans="1:11" x14ac:dyDescent="0.25">
      <c r="A88" s="149" t="s">
        <v>149</v>
      </c>
      <c r="B88" s="148"/>
      <c r="C88" s="148"/>
      <c r="D88" s="148"/>
      <c r="E88" s="148"/>
      <c r="F88" s="148"/>
      <c r="G88" s="22">
        <v>2911</v>
      </c>
      <c r="H88" s="21"/>
      <c r="I88" s="21"/>
      <c r="J88" s="21"/>
      <c r="K88" s="21"/>
    </row>
    <row r="89" spans="1:11" x14ac:dyDescent="0.25">
      <c r="A89" s="152" t="s">
        <v>42</v>
      </c>
      <c r="B89" s="153"/>
      <c r="C89" s="153"/>
      <c r="D89" s="153"/>
      <c r="E89" s="153"/>
      <c r="F89" s="153"/>
      <c r="G89" s="153"/>
      <c r="H89" s="153"/>
      <c r="I89" s="153"/>
      <c r="J89" s="153"/>
      <c r="K89" s="153"/>
    </row>
    <row r="90" spans="1:11" ht="20.399999999999999" x14ac:dyDescent="0.25">
      <c r="A90" s="147" t="s">
        <v>8</v>
      </c>
      <c r="B90" s="148"/>
      <c r="C90" s="148"/>
      <c r="D90" s="148"/>
      <c r="E90" s="148"/>
      <c r="F90" s="148"/>
      <c r="G90" s="23">
        <v>8396</v>
      </c>
      <c r="H90" s="21">
        <v>1380</v>
      </c>
      <c r="I90" s="21" t="s">
        <v>1225</v>
      </c>
      <c r="J90" s="21"/>
      <c r="K90" s="21">
        <v>97.82</v>
      </c>
    </row>
    <row r="91" spans="1:11" x14ac:dyDescent="0.25">
      <c r="A91" s="147" t="s">
        <v>9</v>
      </c>
      <c r="B91" s="148"/>
      <c r="C91" s="148"/>
      <c r="D91" s="148"/>
      <c r="E91" s="148"/>
      <c r="F91" s="148"/>
      <c r="G91" s="23">
        <v>1576</v>
      </c>
      <c r="H91" s="21"/>
      <c r="I91" s="21"/>
      <c r="J91" s="21"/>
      <c r="K91" s="21"/>
    </row>
    <row r="92" spans="1:11" x14ac:dyDescent="0.25">
      <c r="A92" s="147" t="s">
        <v>31</v>
      </c>
      <c r="B92" s="148"/>
      <c r="C92" s="148"/>
      <c r="D92" s="148"/>
      <c r="E92" s="148"/>
      <c r="F92" s="148"/>
      <c r="G92" s="23"/>
      <c r="H92" s="21"/>
      <c r="I92" s="21"/>
      <c r="J92" s="21"/>
      <c r="K92" s="21"/>
    </row>
    <row r="93" spans="1:11" x14ac:dyDescent="0.25">
      <c r="A93" s="147" t="s">
        <v>1224</v>
      </c>
      <c r="B93" s="148"/>
      <c r="C93" s="148"/>
      <c r="D93" s="148"/>
      <c r="E93" s="148"/>
      <c r="F93" s="148"/>
      <c r="G93" s="23">
        <v>326</v>
      </c>
      <c r="H93" s="21"/>
      <c r="I93" s="21"/>
      <c r="J93" s="21"/>
      <c r="K93" s="21"/>
    </row>
    <row r="94" spans="1:11" x14ac:dyDescent="0.25">
      <c r="A94" s="147" t="s">
        <v>1223</v>
      </c>
      <c r="B94" s="148"/>
      <c r="C94" s="148"/>
      <c r="D94" s="148"/>
      <c r="E94" s="148"/>
      <c r="F94" s="148"/>
      <c r="G94" s="23">
        <v>62</v>
      </c>
      <c r="H94" s="21"/>
      <c r="I94" s="21"/>
      <c r="J94" s="21"/>
      <c r="K94" s="21"/>
    </row>
    <row r="95" spans="1:11" x14ac:dyDescent="0.25">
      <c r="A95" s="147" t="s">
        <v>1222</v>
      </c>
      <c r="B95" s="148"/>
      <c r="C95" s="148"/>
      <c r="D95" s="148"/>
      <c r="E95" s="148"/>
      <c r="F95" s="148"/>
      <c r="G95" s="23">
        <v>1188</v>
      </c>
      <c r="H95" s="21"/>
      <c r="I95" s="21"/>
      <c r="J95" s="21"/>
      <c r="K95" s="21"/>
    </row>
    <row r="96" spans="1:11" x14ac:dyDescent="0.25">
      <c r="A96" s="147" t="s">
        <v>10</v>
      </c>
      <c r="B96" s="148"/>
      <c r="C96" s="148"/>
      <c r="D96" s="148"/>
      <c r="E96" s="148"/>
      <c r="F96" s="148"/>
      <c r="G96" s="23">
        <v>1101</v>
      </c>
      <c r="H96" s="21"/>
      <c r="I96" s="21"/>
      <c r="J96" s="21"/>
      <c r="K96" s="21"/>
    </row>
    <row r="97" spans="1:11" x14ac:dyDescent="0.25">
      <c r="A97" s="147" t="s">
        <v>31</v>
      </c>
      <c r="B97" s="148"/>
      <c r="C97" s="148"/>
      <c r="D97" s="148"/>
      <c r="E97" s="148"/>
      <c r="F97" s="148"/>
      <c r="G97" s="23"/>
      <c r="H97" s="21"/>
      <c r="I97" s="21"/>
      <c r="J97" s="21"/>
      <c r="K97" s="21"/>
    </row>
    <row r="98" spans="1:11" x14ac:dyDescent="0.25">
      <c r="A98" s="147" t="s">
        <v>1221</v>
      </c>
      <c r="B98" s="148"/>
      <c r="C98" s="148"/>
      <c r="D98" s="148"/>
      <c r="E98" s="148"/>
      <c r="F98" s="148"/>
      <c r="G98" s="23">
        <v>244</v>
      </c>
      <c r="H98" s="21"/>
      <c r="I98" s="21"/>
      <c r="J98" s="21"/>
      <c r="K98" s="21"/>
    </row>
    <row r="99" spans="1:11" x14ac:dyDescent="0.25">
      <c r="A99" s="147" t="s">
        <v>1220</v>
      </c>
      <c r="B99" s="148"/>
      <c r="C99" s="148"/>
      <c r="D99" s="148"/>
      <c r="E99" s="148"/>
      <c r="F99" s="148"/>
      <c r="G99" s="23">
        <v>857</v>
      </c>
      <c r="H99" s="21"/>
      <c r="I99" s="21"/>
      <c r="J99" s="21"/>
      <c r="K99" s="21"/>
    </row>
    <row r="100" spans="1:11" x14ac:dyDescent="0.25">
      <c r="A100" s="149" t="s">
        <v>11</v>
      </c>
      <c r="B100" s="148"/>
      <c r="C100" s="148"/>
      <c r="D100" s="148"/>
      <c r="E100" s="148"/>
      <c r="F100" s="148"/>
      <c r="G100" s="23"/>
      <c r="H100" s="21"/>
      <c r="I100" s="21"/>
      <c r="J100" s="21"/>
      <c r="K100" s="21"/>
    </row>
    <row r="101" spans="1:11" x14ac:dyDescent="0.25">
      <c r="A101" s="147" t="s">
        <v>66</v>
      </c>
      <c r="B101" s="148"/>
      <c r="C101" s="148"/>
      <c r="D101" s="148"/>
      <c r="E101" s="148"/>
      <c r="F101" s="148"/>
      <c r="G101" s="23"/>
      <c r="H101" s="21"/>
      <c r="I101" s="21"/>
      <c r="J101" s="21"/>
      <c r="K101" s="21"/>
    </row>
    <row r="102" spans="1:11" x14ac:dyDescent="0.25">
      <c r="A102" s="147" t="s">
        <v>65</v>
      </c>
      <c r="B102" s="148"/>
      <c r="C102" s="148"/>
      <c r="D102" s="148"/>
      <c r="E102" s="148"/>
      <c r="F102" s="148"/>
      <c r="G102" s="23"/>
      <c r="H102" s="21"/>
      <c r="I102" s="21"/>
      <c r="J102" s="21"/>
      <c r="K102" s="21"/>
    </row>
    <row r="103" spans="1:11" x14ac:dyDescent="0.25">
      <c r="A103" s="147" t="s">
        <v>72</v>
      </c>
      <c r="B103" s="148"/>
      <c r="C103" s="148"/>
      <c r="D103" s="148"/>
      <c r="E103" s="148"/>
      <c r="F103" s="148"/>
      <c r="G103" s="23"/>
      <c r="H103" s="21"/>
      <c r="I103" s="21"/>
      <c r="J103" s="21"/>
      <c r="K103" s="21"/>
    </row>
    <row r="104" spans="1:11" x14ac:dyDescent="0.25">
      <c r="A104" s="147" t="s">
        <v>1219</v>
      </c>
      <c r="B104" s="148"/>
      <c r="C104" s="148"/>
      <c r="D104" s="148"/>
      <c r="E104" s="148"/>
      <c r="F104" s="148"/>
      <c r="G104" s="23">
        <v>476</v>
      </c>
      <c r="H104" s="21">
        <v>407</v>
      </c>
      <c r="I104" s="21">
        <v>4</v>
      </c>
      <c r="J104" s="21"/>
      <c r="K104" s="21">
        <v>27.94</v>
      </c>
    </row>
    <row r="105" spans="1:11" x14ac:dyDescent="0.25">
      <c r="A105" s="147" t="s">
        <v>1218</v>
      </c>
      <c r="B105" s="148"/>
      <c r="C105" s="148"/>
      <c r="D105" s="148"/>
      <c r="E105" s="148"/>
      <c r="F105" s="148"/>
      <c r="G105" s="23">
        <v>326</v>
      </c>
      <c r="H105" s="21"/>
      <c r="I105" s="21"/>
      <c r="J105" s="21"/>
      <c r="K105" s="21"/>
    </row>
    <row r="106" spans="1:11" x14ac:dyDescent="0.25">
      <c r="A106" s="147" t="s">
        <v>1217</v>
      </c>
      <c r="B106" s="148"/>
      <c r="C106" s="148"/>
      <c r="D106" s="148"/>
      <c r="E106" s="148"/>
      <c r="F106" s="148"/>
      <c r="G106" s="23">
        <v>244</v>
      </c>
      <c r="H106" s="21"/>
      <c r="I106" s="21"/>
      <c r="J106" s="21"/>
      <c r="K106" s="21"/>
    </row>
    <row r="107" spans="1:11" x14ac:dyDescent="0.25">
      <c r="A107" s="147" t="s">
        <v>63</v>
      </c>
      <c r="B107" s="148"/>
      <c r="C107" s="148"/>
      <c r="D107" s="148"/>
      <c r="E107" s="148"/>
      <c r="F107" s="148"/>
      <c r="G107" s="23">
        <v>1046</v>
      </c>
      <c r="H107" s="21"/>
      <c r="I107" s="21"/>
      <c r="J107" s="21"/>
      <c r="K107" s="21">
        <v>27.94</v>
      </c>
    </row>
    <row r="108" spans="1:11" x14ac:dyDescent="0.25">
      <c r="A108" s="147" t="s">
        <v>71</v>
      </c>
      <c r="B108" s="148"/>
      <c r="C108" s="148"/>
      <c r="D108" s="148"/>
      <c r="E108" s="148"/>
      <c r="F108" s="148"/>
      <c r="G108" s="23"/>
      <c r="H108" s="21"/>
      <c r="I108" s="21"/>
      <c r="J108" s="21"/>
      <c r="K108" s="21"/>
    </row>
    <row r="109" spans="1:11" x14ac:dyDescent="0.25">
      <c r="A109" s="147" t="s">
        <v>1216</v>
      </c>
      <c r="B109" s="148"/>
      <c r="C109" s="148"/>
      <c r="D109" s="148"/>
      <c r="E109" s="148"/>
      <c r="F109" s="148"/>
      <c r="G109" s="23">
        <v>72</v>
      </c>
      <c r="H109" s="21">
        <v>67</v>
      </c>
      <c r="I109" s="21"/>
      <c r="J109" s="21"/>
      <c r="K109" s="21">
        <v>5</v>
      </c>
    </row>
    <row r="110" spans="1:11" x14ac:dyDescent="0.25">
      <c r="A110" s="147" t="s">
        <v>1215</v>
      </c>
      <c r="B110" s="148"/>
      <c r="C110" s="148"/>
      <c r="D110" s="148"/>
      <c r="E110" s="148"/>
      <c r="F110" s="148"/>
      <c r="G110" s="23">
        <v>62</v>
      </c>
      <c r="H110" s="21"/>
      <c r="I110" s="21"/>
      <c r="J110" s="21"/>
      <c r="K110" s="21"/>
    </row>
    <row r="111" spans="1:11" x14ac:dyDescent="0.25">
      <c r="A111" s="147" t="s">
        <v>1214</v>
      </c>
      <c r="B111" s="148"/>
      <c r="C111" s="148"/>
      <c r="D111" s="148"/>
      <c r="E111" s="148"/>
      <c r="F111" s="148"/>
      <c r="G111" s="23">
        <v>44</v>
      </c>
      <c r="H111" s="21"/>
      <c r="I111" s="21"/>
      <c r="J111" s="21"/>
      <c r="K111" s="21"/>
    </row>
    <row r="112" spans="1:11" x14ac:dyDescent="0.25">
      <c r="A112" s="147" t="s">
        <v>63</v>
      </c>
      <c r="B112" s="148"/>
      <c r="C112" s="148"/>
      <c r="D112" s="148"/>
      <c r="E112" s="148"/>
      <c r="F112" s="148"/>
      <c r="G112" s="23">
        <v>178</v>
      </c>
      <c r="H112" s="21"/>
      <c r="I112" s="21"/>
      <c r="J112" s="21"/>
      <c r="K112" s="21">
        <v>5</v>
      </c>
    </row>
    <row r="113" spans="1:11" x14ac:dyDescent="0.25">
      <c r="A113" s="147" t="s">
        <v>64</v>
      </c>
      <c r="B113" s="148"/>
      <c r="C113" s="148"/>
      <c r="D113" s="148"/>
      <c r="E113" s="148"/>
      <c r="F113" s="148"/>
      <c r="G113" s="23"/>
      <c r="H113" s="21"/>
      <c r="I113" s="21"/>
      <c r="J113" s="21"/>
      <c r="K113" s="21"/>
    </row>
    <row r="114" spans="1:11" ht="20.399999999999999" x14ac:dyDescent="0.25">
      <c r="A114" s="147" t="s">
        <v>1213</v>
      </c>
      <c r="B114" s="148"/>
      <c r="C114" s="148"/>
      <c r="D114" s="148"/>
      <c r="E114" s="148"/>
      <c r="F114" s="148"/>
      <c r="G114" s="23">
        <v>3650</v>
      </c>
      <c r="H114" s="21">
        <v>906</v>
      </c>
      <c r="I114" s="21" t="s">
        <v>1212</v>
      </c>
      <c r="J114" s="21"/>
      <c r="K114" s="21">
        <v>64.88</v>
      </c>
    </row>
    <row r="115" spans="1:11" x14ac:dyDescent="0.25">
      <c r="A115" s="147" t="s">
        <v>1211</v>
      </c>
      <c r="B115" s="148"/>
      <c r="C115" s="148"/>
      <c r="D115" s="148"/>
      <c r="E115" s="148"/>
      <c r="F115" s="148"/>
      <c r="G115" s="23">
        <v>1188</v>
      </c>
      <c r="H115" s="21"/>
      <c r="I115" s="21"/>
      <c r="J115" s="21"/>
      <c r="K115" s="21"/>
    </row>
    <row r="116" spans="1:11" x14ac:dyDescent="0.25">
      <c r="A116" s="147" t="s">
        <v>1210</v>
      </c>
      <c r="B116" s="148"/>
      <c r="C116" s="148"/>
      <c r="D116" s="148"/>
      <c r="E116" s="148"/>
      <c r="F116" s="148"/>
      <c r="G116" s="23">
        <v>813</v>
      </c>
      <c r="H116" s="21"/>
      <c r="I116" s="21"/>
      <c r="J116" s="21"/>
      <c r="K116" s="21"/>
    </row>
    <row r="117" spans="1:11" x14ac:dyDescent="0.25">
      <c r="A117" s="147" t="s">
        <v>63</v>
      </c>
      <c r="B117" s="148"/>
      <c r="C117" s="148"/>
      <c r="D117" s="148"/>
      <c r="E117" s="148"/>
      <c r="F117" s="148"/>
      <c r="G117" s="23">
        <v>5651</v>
      </c>
      <c r="H117" s="21"/>
      <c r="I117" s="21"/>
      <c r="J117" s="21"/>
      <c r="K117" s="21">
        <v>64.88</v>
      </c>
    </row>
    <row r="118" spans="1:11" x14ac:dyDescent="0.25">
      <c r="A118" s="147" t="s">
        <v>60</v>
      </c>
      <c r="B118" s="148"/>
      <c r="C118" s="148"/>
      <c r="D118" s="148"/>
      <c r="E118" s="148"/>
      <c r="F118" s="148"/>
      <c r="G118" s="23">
        <v>6875</v>
      </c>
      <c r="H118" s="21"/>
      <c r="I118" s="21"/>
      <c r="J118" s="21"/>
      <c r="K118" s="21">
        <v>97.82</v>
      </c>
    </row>
    <row r="119" spans="1:11" x14ac:dyDescent="0.25">
      <c r="A119" s="147" t="s">
        <v>62</v>
      </c>
      <c r="B119" s="148"/>
      <c r="C119" s="148"/>
      <c r="D119" s="148"/>
      <c r="E119" s="148"/>
      <c r="F119" s="148"/>
      <c r="G119" s="23"/>
      <c r="H119" s="21"/>
      <c r="I119" s="21"/>
      <c r="J119" s="21"/>
      <c r="K119" s="21"/>
    </row>
    <row r="120" spans="1:11" x14ac:dyDescent="0.25">
      <c r="A120" s="147" t="s">
        <v>61</v>
      </c>
      <c r="B120" s="148"/>
      <c r="C120" s="148"/>
      <c r="D120" s="148"/>
      <c r="E120" s="148"/>
      <c r="F120" s="148"/>
      <c r="G120" s="23"/>
      <c r="H120" s="21"/>
      <c r="I120" s="21"/>
      <c r="J120" s="21"/>
      <c r="K120" s="21"/>
    </row>
    <row r="121" spans="1:11" x14ac:dyDescent="0.25">
      <c r="A121" s="147" t="s">
        <v>1209</v>
      </c>
      <c r="B121" s="148"/>
      <c r="C121" s="148"/>
      <c r="D121" s="148"/>
      <c r="E121" s="148"/>
      <c r="F121" s="148"/>
      <c r="G121" s="23">
        <v>1287</v>
      </c>
      <c r="H121" s="21"/>
      <c r="I121" s="21"/>
      <c r="J121" s="21"/>
      <c r="K121" s="21"/>
    </row>
    <row r="122" spans="1:11" x14ac:dyDescent="0.25">
      <c r="A122" s="147" t="s">
        <v>60</v>
      </c>
      <c r="B122" s="148"/>
      <c r="C122" s="148"/>
      <c r="D122" s="148"/>
      <c r="E122" s="148"/>
      <c r="F122" s="148"/>
      <c r="G122" s="23">
        <v>1287</v>
      </c>
      <c r="H122" s="21"/>
      <c r="I122" s="21"/>
      <c r="J122" s="21"/>
      <c r="K122" s="21"/>
    </row>
    <row r="123" spans="1:11" x14ac:dyDescent="0.25">
      <c r="A123" s="147" t="s">
        <v>56</v>
      </c>
      <c r="B123" s="148"/>
      <c r="C123" s="148"/>
      <c r="D123" s="148"/>
      <c r="E123" s="148"/>
      <c r="F123" s="148"/>
      <c r="G123" s="23">
        <v>8162</v>
      </c>
      <c r="H123" s="21"/>
      <c r="I123" s="21"/>
      <c r="J123" s="21"/>
      <c r="K123" s="21">
        <v>97.82</v>
      </c>
    </row>
    <row r="124" spans="1:11" x14ac:dyDescent="0.25">
      <c r="A124" s="149" t="s">
        <v>59</v>
      </c>
      <c r="B124" s="148"/>
      <c r="C124" s="148"/>
      <c r="D124" s="148"/>
      <c r="E124" s="148"/>
      <c r="F124" s="148"/>
      <c r="G124" s="22">
        <v>8162</v>
      </c>
      <c r="H124" s="21"/>
      <c r="I124" s="21"/>
      <c r="J124" s="21"/>
      <c r="K124" s="20">
        <v>97.82</v>
      </c>
    </row>
    <row r="125" spans="1:11" x14ac:dyDescent="0.25">
      <c r="A125" s="147" t="s">
        <v>121</v>
      </c>
      <c r="B125" s="148"/>
      <c r="C125" s="148"/>
      <c r="D125" s="148"/>
      <c r="E125" s="148"/>
      <c r="F125" s="148"/>
      <c r="G125" s="23"/>
      <c r="H125" s="21"/>
      <c r="I125" s="21"/>
      <c r="J125" s="21"/>
      <c r="K125" s="21"/>
    </row>
    <row r="126" spans="1:11" x14ac:dyDescent="0.25">
      <c r="A126" s="147" t="s">
        <v>57</v>
      </c>
      <c r="B126" s="148"/>
      <c r="C126" s="148"/>
      <c r="D126" s="148"/>
      <c r="E126" s="148"/>
      <c r="F126" s="148"/>
      <c r="G126" s="23"/>
      <c r="H126" s="21"/>
      <c r="I126" s="21"/>
      <c r="J126" s="21"/>
      <c r="K126" s="21"/>
    </row>
    <row r="127" spans="1:11" x14ac:dyDescent="0.25">
      <c r="A127" s="147" t="s">
        <v>1208</v>
      </c>
      <c r="B127" s="148"/>
      <c r="C127" s="148"/>
      <c r="D127" s="148"/>
      <c r="E127" s="148"/>
      <c r="F127" s="148"/>
      <c r="G127" s="23">
        <v>2911</v>
      </c>
      <c r="H127" s="21"/>
      <c r="I127" s="21"/>
      <c r="J127" s="21"/>
      <c r="K127" s="21"/>
    </row>
    <row r="128" spans="1:11" x14ac:dyDescent="0.25">
      <c r="A128" s="147" t="s">
        <v>56</v>
      </c>
      <c r="B128" s="148"/>
      <c r="C128" s="148"/>
      <c r="D128" s="148"/>
      <c r="E128" s="148"/>
      <c r="F128" s="148"/>
      <c r="G128" s="23">
        <v>2911</v>
      </c>
      <c r="H128" s="21"/>
      <c r="I128" s="21"/>
      <c r="J128" s="21"/>
      <c r="K128" s="21"/>
    </row>
    <row r="129" spans="1:11" x14ac:dyDescent="0.25">
      <c r="A129" s="149" t="s">
        <v>119</v>
      </c>
      <c r="B129" s="148"/>
      <c r="C129" s="148"/>
      <c r="D129" s="148"/>
      <c r="E129" s="148"/>
      <c r="F129" s="148"/>
      <c r="G129" s="22">
        <v>2911</v>
      </c>
      <c r="H129" s="21"/>
      <c r="I129" s="21"/>
      <c r="J129" s="21"/>
      <c r="K129" s="21"/>
    </row>
    <row r="130" spans="1:11" x14ac:dyDescent="0.25">
      <c r="A130" s="147" t="s">
        <v>12</v>
      </c>
      <c r="B130" s="148"/>
      <c r="C130" s="148"/>
      <c r="D130" s="148"/>
      <c r="E130" s="148"/>
      <c r="F130" s="148"/>
      <c r="G130" s="23">
        <v>11073</v>
      </c>
      <c r="H130" s="21"/>
      <c r="I130" s="21"/>
      <c r="J130" s="21"/>
      <c r="K130" s="21">
        <v>97.82</v>
      </c>
    </row>
    <row r="131" spans="1:11" x14ac:dyDescent="0.25">
      <c r="A131" s="147" t="s">
        <v>13</v>
      </c>
      <c r="B131" s="148"/>
      <c r="C131" s="148"/>
      <c r="D131" s="148"/>
      <c r="E131" s="148"/>
      <c r="F131" s="148"/>
      <c r="G131" s="23"/>
      <c r="H131" s="21"/>
      <c r="I131" s="21"/>
      <c r="J131" s="21"/>
      <c r="K131" s="21"/>
    </row>
    <row r="132" spans="1:11" x14ac:dyDescent="0.25">
      <c r="A132" s="147" t="s">
        <v>14</v>
      </c>
      <c r="B132" s="148"/>
      <c r="C132" s="148"/>
      <c r="D132" s="148"/>
      <c r="E132" s="148"/>
      <c r="F132" s="148"/>
      <c r="G132" s="23">
        <v>3724</v>
      </c>
      <c r="H132" s="21"/>
      <c r="I132" s="21"/>
      <c r="J132" s="21"/>
      <c r="K132" s="21"/>
    </row>
    <row r="133" spans="1:11" x14ac:dyDescent="0.25">
      <c r="A133" s="147" t="s">
        <v>15</v>
      </c>
      <c r="B133" s="148"/>
      <c r="C133" s="148"/>
      <c r="D133" s="148"/>
      <c r="E133" s="148"/>
      <c r="F133" s="148"/>
      <c r="G133" s="23">
        <v>2005</v>
      </c>
      <c r="H133" s="21"/>
      <c r="I133" s="21"/>
      <c r="J133" s="21"/>
      <c r="K133" s="21"/>
    </row>
    <row r="134" spans="1:11" x14ac:dyDescent="0.25">
      <c r="A134" s="147" t="s">
        <v>16</v>
      </c>
      <c r="B134" s="148"/>
      <c r="C134" s="148"/>
      <c r="D134" s="148"/>
      <c r="E134" s="148"/>
      <c r="F134" s="148"/>
      <c r="G134" s="23">
        <v>1725</v>
      </c>
      <c r="H134" s="21"/>
      <c r="I134" s="21"/>
      <c r="J134" s="21"/>
      <c r="K134" s="21"/>
    </row>
    <row r="135" spans="1:11" x14ac:dyDescent="0.25">
      <c r="A135" s="147" t="s">
        <v>0</v>
      </c>
      <c r="B135" s="148"/>
      <c r="C135" s="148"/>
      <c r="D135" s="148"/>
      <c r="E135" s="148"/>
      <c r="F135" s="148"/>
      <c r="G135" s="23">
        <v>1287</v>
      </c>
      <c r="H135" s="21"/>
      <c r="I135" s="21"/>
      <c r="J135" s="21"/>
      <c r="K135" s="21"/>
    </row>
    <row r="136" spans="1:11" x14ac:dyDescent="0.25">
      <c r="A136" s="147" t="s">
        <v>17</v>
      </c>
      <c r="B136" s="148"/>
      <c r="C136" s="148"/>
      <c r="D136" s="148"/>
      <c r="E136" s="148"/>
      <c r="F136" s="148"/>
      <c r="G136" s="23">
        <v>1576</v>
      </c>
      <c r="H136" s="21"/>
      <c r="I136" s="21"/>
      <c r="J136" s="21"/>
      <c r="K136" s="21"/>
    </row>
    <row r="137" spans="1:11" x14ac:dyDescent="0.25">
      <c r="A137" s="147" t="s">
        <v>18</v>
      </c>
      <c r="B137" s="148"/>
      <c r="C137" s="148"/>
      <c r="D137" s="148"/>
      <c r="E137" s="148"/>
      <c r="F137" s="148"/>
      <c r="G137" s="23">
        <v>1101</v>
      </c>
      <c r="H137" s="21"/>
      <c r="I137" s="21"/>
      <c r="J137" s="21"/>
      <c r="K137" s="21"/>
    </row>
    <row r="138" spans="1:11" x14ac:dyDescent="0.25">
      <c r="A138" s="149" t="s">
        <v>19</v>
      </c>
      <c r="B138" s="148"/>
      <c r="C138" s="148"/>
      <c r="D138" s="148"/>
      <c r="E138" s="148"/>
      <c r="F138" s="148"/>
      <c r="G138" s="22">
        <v>11073</v>
      </c>
      <c r="H138" s="21"/>
      <c r="I138" s="21"/>
      <c r="J138" s="21"/>
      <c r="K138" s="20">
        <v>97.82</v>
      </c>
    </row>
    <row r="139" spans="1:11" ht="8.25" customHeight="1" x14ac:dyDescent="0.25">
      <c r="A139" s="99"/>
      <c r="B139" s="19"/>
      <c r="F139" s="16"/>
      <c r="G139" s="18"/>
      <c r="H139" s="16"/>
      <c r="I139" s="16"/>
      <c r="J139" s="16"/>
      <c r="K139" s="16"/>
    </row>
    <row r="140" spans="1:11" hidden="1" x14ac:dyDescent="0.25">
      <c r="A140" s="99"/>
      <c r="B140" s="19"/>
      <c r="F140" s="16"/>
      <c r="G140" s="18"/>
      <c r="H140" s="16"/>
      <c r="I140" s="16"/>
      <c r="J140" s="16"/>
      <c r="K140" s="16"/>
    </row>
    <row r="141" spans="1:11" hidden="1" x14ac:dyDescent="0.25">
      <c r="A141" s="99"/>
      <c r="B141" s="19"/>
      <c r="F141" s="16"/>
      <c r="G141" s="18"/>
      <c r="H141" s="16"/>
      <c r="I141" s="16"/>
      <c r="J141" s="16"/>
      <c r="K141" s="16"/>
    </row>
  </sheetData>
  <mergeCells count="99">
    <mergeCell ref="A121:F121"/>
    <mergeCell ref="A122:F122"/>
    <mergeCell ref="A127:F127"/>
    <mergeCell ref="A128:F128"/>
    <mergeCell ref="A129:F129"/>
    <mergeCell ref="A130:F130"/>
    <mergeCell ref="A131:F131"/>
    <mergeCell ref="A132:F132"/>
    <mergeCell ref="A133:F133"/>
    <mergeCell ref="A134:F134"/>
    <mergeCell ref="A135:F135"/>
    <mergeCell ref="A136:F136"/>
    <mergeCell ref="A137:F137"/>
    <mergeCell ref="A138:F138"/>
    <mergeCell ref="D16:E16"/>
    <mergeCell ref="D19:E19"/>
    <mergeCell ref="D20:E20"/>
    <mergeCell ref="D21:E21"/>
    <mergeCell ref="D18:E18"/>
    <mergeCell ref="D17:E17"/>
    <mergeCell ref="A123:F123"/>
    <mergeCell ref="A124:F124"/>
    <mergeCell ref="A125:F125"/>
    <mergeCell ref="A126:F126"/>
    <mergeCell ref="A115:F115"/>
    <mergeCell ref="A116:F116"/>
    <mergeCell ref="A117:F117"/>
    <mergeCell ref="A118:F118"/>
    <mergeCell ref="A119:F119"/>
    <mergeCell ref="A120:F120"/>
    <mergeCell ref="A103:F103"/>
    <mergeCell ref="A104:F104"/>
    <mergeCell ref="A105:F105"/>
    <mergeCell ref="A106:F106"/>
    <mergeCell ref="A107:F107"/>
    <mergeCell ref="A108:F108"/>
    <mergeCell ref="A109:F109"/>
    <mergeCell ref="A110:F110"/>
    <mergeCell ref="A111:F111"/>
    <mergeCell ref="A112:F112"/>
    <mergeCell ref="A113:F113"/>
    <mergeCell ref="A114:F114"/>
    <mergeCell ref="A98:F98"/>
    <mergeCell ref="A99:F99"/>
    <mergeCell ref="A100:F100"/>
    <mergeCell ref="A91:F91"/>
    <mergeCell ref="A92:F92"/>
    <mergeCell ref="A93:F93"/>
    <mergeCell ref="A94:F94"/>
    <mergeCell ref="A95:F95"/>
    <mergeCell ref="A101:F101"/>
    <mergeCell ref="A102:F102"/>
    <mergeCell ref="A68:K68"/>
    <mergeCell ref="A69:K69"/>
    <mergeCell ref="A78:K78"/>
    <mergeCell ref="A82:F82"/>
    <mergeCell ref="A83:F83"/>
    <mergeCell ref="A84:F84"/>
    <mergeCell ref="A85:F85"/>
    <mergeCell ref="A86:F86"/>
    <mergeCell ref="A87:F87"/>
    <mergeCell ref="A88:F88"/>
    <mergeCell ref="A89:K89"/>
    <mergeCell ref="A90:F90"/>
    <mergeCell ref="A96:F96"/>
    <mergeCell ref="A97:F97"/>
    <mergeCell ref="A63:F63"/>
    <mergeCell ref="A64:F64"/>
    <mergeCell ref="A65:F65"/>
    <mergeCell ref="A56:F56"/>
    <mergeCell ref="A57:F57"/>
    <mergeCell ref="A58:F58"/>
    <mergeCell ref="A59:F59"/>
    <mergeCell ref="A60:F60"/>
    <mergeCell ref="A66:F66"/>
    <mergeCell ref="A67:F67"/>
    <mergeCell ref="A29:K29"/>
    <mergeCell ref="A30:K30"/>
    <mergeCell ref="A31:K31"/>
    <mergeCell ref="A32:K32"/>
    <mergeCell ref="A33:K33"/>
    <mergeCell ref="A34:K34"/>
    <mergeCell ref="A35:K35"/>
    <mergeCell ref="A36:K36"/>
    <mergeCell ref="A47:K47"/>
    <mergeCell ref="A53:F53"/>
    <mergeCell ref="A54:F54"/>
    <mergeCell ref="A55:F55"/>
    <mergeCell ref="A61:F61"/>
    <mergeCell ref="A62:F62"/>
    <mergeCell ref="J25:K26"/>
    <mergeCell ref="H26:H27"/>
    <mergeCell ref="G26:G27"/>
    <mergeCell ref="A25:A27"/>
    <mergeCell ref="C25:C27"/>
    <mergeCell ref="B25:B27"/>
    <mergeCell ref="D25:D27"/>
    <mergeCell ref="E25:F25"/>
    <mergeCell ref="G25:I25"/>
  </mergeCells>
  <pageMargins left="0.23622047244094491" right="0.19685039370078741" top="0.51181102362204722" bottom="0.62992125984251968" header="0.31496062992125984" footer="0.23622047244094491"/>
  <pageSetup paperSize="9" scale="97" fitToHeight="10000" orientation="landscape" r:id="rId1"/>
  <headerFooter alignWithMargins="0">
    <oddFooter>&amp;L0503.001.0000 - СМ.ЛС
313-2475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P209"/>
  <sheetViews>
    <sheetView showGridLines="0" topLeftCell="A11" zoomScaleSheetLayoutView="75" workbookViewId="0">
      <selection activeCell="D9" sqref="D9"/>
    </sheetView>
  </sheetViews>
  <sheetFormatPr defaultColWidth="9.109375" defaultRowHeight="13.2" outlineLevelRow="2" x14ac:dyDescent="0.25"/>
  <cols>
    <col min="1" max="1" width="4.6640625" style="9" customWidth="1"/>
    <col min="2" max="2" width="20.33203125" style="17" customWidth="1"/>
    <col min="3" max="3" width="37.109375" style="7" customWidth="1"/>
    <col min="4" max="4" width="17.109375" style="99" customWidth="1"/>
    <col min="5" max="5" width="11.6640625" style="16" customWidth="1"/>
    <col min="6" max="6" width="10.5546875" style="3" customWidth="1"/>
    <col min="7" max="7" width="10.5546875" style="14" customWidth="1"/>
    <col min="8" max="8" width="11" style="3" customWidth="1"/>
    <col min="9" max="9" width="10.6640625" style="3" customWidth="1"/>
    <col min="10" max="10" width="8.33203125" style="3" customWidth="1"/>
    <col min="11" max="11" width="8.109375" style="3" customWidth="1"/>
    <col min="12" max="14" width="7.109375" style="3" customWidth="1"/>
    <col min="15" max="16" width="6.33203125" style="3" customWidth="1"/>
    <col min="17" max="16384" width="9.109375" style="4"/>
  </cols>
  <sheetData>
    <row r="1" spans="1:16" outlineLevel="2" x14ac:dyDescent="0.25">
      <c r="A1" s="2" t="s">
        <v>6</v>
      </c>
      <c r="B1" s="1"/>
      <c r="I1" s="2" t="s">
        <v>7</v>
      </c>
    </row>
    <row r="2" spans="1:16" outlineLevel="1" x14ac:dyDescent="0.25">
      <c r="A2" s="5"/>
      <c r="B2" s="1"/>
      <c r="I2" s="5"/>
    </row>
    <row r="3" spans="1:16" outlineLevel="1" x14ac:dyDescent="0.25">
      <c r="A3" s="5"/>
      <c r="B3" s="1"/>
      <c r="I3" s="5"/>
    </row>
    <row r="4" spans="1:16" outlineLevel="1" x14ac:dyDescent="0.25">
      <c r="A4" s="5" t="s">
        <v>54</v>
      </c>
      <c r="B4" s="1"/>
      <c r="I4" s="5" t="s">
        <v>53</v>
      </c>
    </row>
    <row r="5" spans="1:16" outlineLevel="1" x14ac:dyDescent="0.25">
      <c r="A5" s="60" t="s">
        <v>110</v>
      </c>
      <c r="B5" s="1"/>
      <c r="I5" s="60" t="s">
        <v>109</v>
      </c>
    </row>
    <row r="6" spans="1:16" ht="13.8" x14ac:dyDescent="0.25">
      <c r="A6" s="99"/>
      <c r="B6" s="1"/>
      <c r="C6" s="3"/>
      <c r="D6" s="36" t="s">
        <v>218</v>
      </c>
      <c r="E6" s="3"/>
      <c r="F6" s="58"/>
      <c r="G6" s="59"/>
      <c r="H6" s="58"/>
      <c r="N6" s="4"/>
      <c r="O6" s="4"/>
      <c r="P6" s="4"/>
    </row>
    <row r="7" spans="1:16" x14ac:dyDescent="0.25">
      <c r="A7" s="99"/>
      <c r="B7" s="57"/>
      <c r="C7" s="42"/>
      <c r="D7" s="12" t="s">
        <v>2</v>
      </c>
      <c r="E7" s="56"/>
      <c r="F7" s="55"/>
      <c r="G7" s="54"/>
      <c r="N7" s="4"/>
      <c r="O7" s="4"/>
      <c r="P7" s="4"/>
    </row>
    <row r="8" spans="1:16" x14ac:dyDescent="0.25">
      <c r="A8" s="99"/>
      <c r="B8" s="49"/>
      <c r="C8" s="3"/>
      <c r="D8" s="3"/>
      <c r="E8" s="3"/>
      <c r="O8" s="4"/>
      <c r="P8" s="4"/>
    </row>
    <row r="9" spans="1:16" ht="15.6" x14ac:dyDescent="0.25">
      <c r="A9" s="99"/>
      <c r="B9" s="49"/>
      <c r="C9" s="3"/>
      <c r="D9" s="114" t="s">
        <v>1301</v>
      </c>
      <c r="F9" s="52"/>
      <c r="G9" s="51"/>
      <c r="O9" s="4"/>
      <c r="P9" s="4"/>
    </row>
    <row r="10" spans="1:16" x14ac:dyDescent="0.25">
      <c r="A10" s="99"/>
      <c r="B10" s="49"/>
      <c r="C10" s="3"/>
      <c r="D10" s="11" t="s">
        <v>38</v>
      </c>
      <c r="F10" s="8"/>
      <c r="G10" s="50"/>
      <c r="O10" s="4"/>
      <c r="P10" s="4"/>
    </row>
    <row r="11" spans="1:16" x14ac:dyDescent="0.25">
      <c r="A11" s="99"/>
      <c r="B11" s="49"/>
      <c r="C11" s="3"/>
      <c r="D11" s="3"/>
      <c r="E11" s="3"/>
      <c r="O11" s="4"/>
      <c r="P11" s="4"/>
    </row>
    <row r="12" spans="1:16" ht="13.8" x14ac:dyDescent="0.25">
      <c r="A12" s="48" t="s">
        <v>3</v>
      </c>
      <c r="B12" s="35" t="s">
        <v>1300</v>
      </c>
      <c r="C12" s="13"/>
      <c r="D12" s="36"/>
      <c r="E12" s="47"/>
      <c r="F12" s="13"/>
      <c r="G12" s="46"/>
      <c r="N12" s="4"/>
      <c r="O12" s="4"/>
      <c r="P12" s="4"/>
    </row>
    <row r="13" spans="1:16" x14ac:dyDescent="0.25">
      <c r="A13" s="99"/>
      <c r="B13" s="45"/>
      <c r="C13" s="42"/>
      <c r="D13" s="12" t="s">
        <v>36</v>
      </c>
      <c r="F13" s="44"/>
      <c r="G13" s="43"/>
      <c r="H13" s="42"/>
      <c r="I13" s="38"/>
      <c r="O13" s="4"/>
      <c r="P13" s="4"/>
    </row>
    <row r="14" spans="1:16" x14ac:dyDescent="0.25">
      <c r="A14" s="41"/>
      <c r="B14" s="40"/>
      <c r="C14" s="3"/>
      <c r="D14" s="3"/>
      <c r="E14" s="3"/>
      <c r="N14" s="4"/>
      <c r="O14" s="4"/>
      <c r="P14" s="4"/>
    </row>
    <row r="15" spans="1:16" ht="13.8" x14ac:dyDescent="0.25">
      <c r="B15" s="35" t="s">
        <v>1299</v>
      </c>
      <c r="C15" s="39"/>
      <c r="D15" s="38"/>
      <c r="E15" s="38"/>
      <c r="F15" s="37"/>
      <c r="G15" s="32"/>
      <c r="H15" s="31"/>
      <c r="O15" s="13"/>
      <c r="P15" s="4"/>
    </row>
    <row r="16" spans="1:16" s="30" customFormat="1" ht="13.8" x14ac:dyDescent="0.25">
      <c r="A16" s="36"/>
      <c r="B16" s="35" t="s">
        <v>22</v>
      </c>
      <c r="C16" s="34"/>
      <c r="D16" s="150" t="s">
        <v>1298</v>
      </c>
      <c r="E16" s="151"/>
      <c r="F16" s="33" t="s">
        <v>34</v>
      </c>
      <c r="G16" s="32"/>
      <c r="H16" s="31"/>
      <c r="I16" s="13"/>
      <c r="J16" s="13"/>
      <c r="K16" s="13"/>
      <c r="L16" s="13"/>
      <c r="M16" s="13"/>
      <c r="N16" s="13"/>
    </row>
    <row r="17" spans="1:16" s="30" customFormat="1" ht="13.8" outlineLevel="1" x14ac:dyDescent="0.25">
      <c r="A17" s="36"/>
      <c r="B17" s="35" t="s">
        <v>41</v>
      </c>
      <c r="C17" s="34"/>
      <c r="D17" s="150" t="s">
        <v>1153</v>
      </c>
      <c r="E17" s="151"/>
      <c r="F17" s="33" t="s">
        <v>34</v>
      </c>
      <c r="G17" s="32"/>
      <c r="H17" s="31"/>
      <c r="I17" s="13"/>
      <c r="J17" s="13"/>
      <c r="K17" s="13"/>
      <c r="L17" s="13"/>
      <c r="M17" s="13"/>
      <c r="N17" s="13"/>
    </row>
    <row r="18" spans="1:16" s="30" customFormat="1" ht="13.8" outlineLevel="1" x14ac:dyDescent="0.25">
      <c r="A18" s="36"/>
      <c r="B18" s="35" t="s">
        <v>23</v>
      </c>
      <c r="C18" s="34"/>
      <c r="D18" s="150" t="s">
        <v>1297</v>
      </c>
      <c r="E18" s="151"/>
      <c r="F18" s="33" t="s">
        <v>34</v>
      </c>
      <c r="G18" s="32"/>
      <c r="H18" s="31"/>
      <c r="I18" s="13"/>
      <c r="J18" s="13"/>
      <c r="K18" s="13"/>
      <c r="L18" s="13"/>
      <c r="M18" s="13"/>
      <c r="N18" s="13"/>
    </row>
    <row r="19" spans="1:16" s="30" customFormat="1" ht="13.8" outlineLevel="1" x14ac:dyDescent="0.25">
      <c r="A19" s="36"/>
      <c r="B19" s="35" t="s">
        <v>1</v>
      </c>
      <c r="C19" s="34"/>
      <c r="D19" s="150" t="s">
        <v>1296</v>
      </c>
      <c r="E19" s="151"/>
      <c r="F19" s="33" t="s">
        <v>34</v>
      </c>
      <c r="G19" s="32"/>
      <c r="H19" s="31"/>
      <c r="I19" s="13"/>
      <c r="J19" s="13"/>
      <c r="K19" s="13"/>
      <c r="L19" s="13"/>
      <c r="M19" s="13"/>
      <c r="N19" s="13"/>
    </row>
    <row r="20" spans="1:16" s="30" customFormat="1" ht="13.8" x14ac:dyDescent="0.25">
      <c r="A20" s="36"/>
      <c r="B20" s="35" t="s">
        <v>35</v>
      </c>
      <c r="C20" s="34"/>
      <c r="D20" s="150" t="s">
        <v>1295</v>
      </c>
      <c r="E20" s="151"/>
      <c r="F20" s="33" t="s">
        <v>34</v>
      </c>
      <c r="G20" s="32"/>
      <c r="H20" s="31"/>
      <c r="I20" s="13"/>
      <c r="J20" s="13"/>
      <c r="K20" s="13"/>
      <c r="L20" s="13"/>
      <c r="M20" s="13"/>
      <c r="N20" s="13"/>
    </row>
    <row r="21" spans="1:16" s="30" customFormat="1" ht="13.8" outlineLevel="1" x14ac:dyDescent="0.25">
      <c r="A21" s="36"/>
      <c r="B21" s="35" t="s">
        <v>20</v>
      </c>
      <c r="C21" s="34"/>
      <c r="D21" s="150" t="s">
        <v>1294</v>
      </c>
      <c r="E21" s="151"/>
      <c r="F21" s="33" t="s">
        <v>21</v>
      </c>
      <c r="G21" s="32"/>
      <c r="H21" s="31"/>
      <c r="I21" s="13"/>
      <c r="J21" s="13"/>
      <c r="K21" s="13"/>
      <c r="L21" s="13"/>
      <c r="M21" s="13"/>
      <c r="N21" s="13"/>
    </row>
    <row r="22" spans="1:16" s="30" customFormat="1" ht="13.8" outlineLevel="2" x14ac:dyDescent="0.25">
      <c r="A22" s="36"/>
      <c r="B22" s="35" t="s">
        <v>52</v>
      </c>
      <c r="C22" s="34"/>
      <c r="D22" s="150" t="s">
        <v>1293</v>
      </c>
      <c r="E22" s="151"/>
      <c r="F22" s="33" t="s">
        <v>21</v>
      </c>
      <c r="G22" s="32"/>
      <c r="H22" s="31"/>
      <c r="I22" s="13"/>
      <c r="J22" s="13"/>
      <c r="K22" s="13"/>
      <c r="L22" s="13"/>
      <c r="M22" s="13"/>
      <c r="N22" s="13"/>
    </row>
    <row r="23" spans="1:16" ht="13.8" x14ac:dyDescent="0.25">
      <c r="B23" s="100" t="s">
        <v>207</v>
      </c>
      <c r="D23" s="3"/>
      <c r="E23" s="3"/>
      <c r="O23" s="4"/>
      <c r="P23" s="4"/>
    </row>
    <row r="24" spans="1:16" hidden="1" x14ac:dyDescent="0.25">
      <c r="B24" s="29"/>
      <c r="C24" s="99"/>
      <c r="D24" s="8"/>
      <c r="E24" s="3"/>
      <c r="P24" s="4"/>
    </row>
    <row r="25" spans="1:16" hidden="1" x14ac:dyDescent="0.25">
      <c r="B25" s="1"/>
      <c r="E25" s="3"/>
    </row>
    <row r="26" spans="1:16" s="27" customFormat="1" ht="48" customHeight="1" x14ac:dyDescent="0.2">
      <c r="A26" s="155" t="s">
        <v>4</v>
      </c>
      <c r="B26" s="157" t="s">
        <v>51</v>
      </c>
      <c r="C26" s="155" t="s">
        <v>50</v>
      </c>
      <c r="D26" s="155" t="s">
        <v>49</v>
      </c>
      <c r="E26" s="155" t="s">
        <v>33</v>
      </c>
      <c r="F26" s="155"/>
      <c r="G26" s="155" t="s">
        <v>32</v>
      </c>
      <c r="H26" s="155"/>
      <c r="I26" s="155"/>
      <c r="J26" s="155" t="s">
        <v>48</v>
      </c>
      <c r="K26" s="155"/>
      <c r="L26" s="28"/>
      <c r="M26" s="28"/>
      <c r="N26" s="28"/>
      <c r="O26" s="28"/>
      <c r="P26" s="28"/>
    </row>
    <row r="27" spans="1:16" s="27" customFormat="1" ht="22.8" x14ac:dyDescent="0.2">
      <c r="A27" s="155"/>
      <c r="B27" s="157"/>
      <c r="C27" s="155"/>
      <c r="D27" s="155"/>
      <c r="E27" s="112" t="s">
        <v>44</v>
      </c>
      <c r="F27" s="112" t="s">
        <v>108</v>
      </c>
      <c r="G27" s="156" t="s">
        <v>5</v>
      </c>
      <c r="H27" s="155" t="s">
        <v>47</v>
      </c>
      <c r="I27" s="112" t="s">
        <v>107</v>
      </c>
      <c r="J27" s="155"/>
      <c r="K27" s="155"/>
      <c r="L27" s="28"/>
      <c r="M27" s="28"/>
      <c r="N27" s="28"/>
      <c r="O27" s="28"/>
      <c r="P27" s="28"/>
    </row>
    <row r="28" spans="1:16" s="27" customFormat="1" ht="34.200000000000003" x14ac:dyDescent="0.2">
      <c r="A28" s="155"/>
      <c r="B28" s="157"/>
      <c r="C28" s="155"/>
      <c r="D28" s="155"/>
      <c r="E28" s="112" t="s">
        <v>47</v>
      </c>
      <c r="F28" s="112" t="s">
        <v>46</v>
      </c>
      <c r="G28" s="156"/>
      <c r="H28" s="155"/>
      <c r="I28" s="112" t="s">
        <v>46</v>
      </c>
      <c r="J28" s="112" t="s">
        <v>45</v>
      </c>
      <c r="K28" s="112" t="s">
        <v>44</v>
      </c>
      <c r="L28" s="28"/>
      <c r="M28" s="28"/>
      <c r="N28" s="28"/>
      <c r="O28" s="28"/>
      <c r="P28" s="28"/>
    </row>
    <row r="29" spans="1:16" x14ac:dyDescent="0.25">
      <c r="A29" s="101">
        <v>1</v>
      </c>
      <c r="B29" s="102">
        <v>2</v>
      </c>
      <c r="C29" s="112">
        <v>3</v>
      </c>
      <c r="D29" s="112">
        <v>4</v>
      </c>
      <c r="E29" s="112">
        <v>5</v>
      </c>
      <c r="F29" s="101">
        <v>6</v>
      </c>
      <c r="G29" s="15">
        <v>7</v>
      </c>
      <c r="H29" s="101">
        <v>8</v>
      </c>
      <c r="I29" s="101">
        <v>9</v>
      </c>
      <c r="J29" s="101">
        <v>10</v>
      </c>
      <c r="K29" s="101">
        <v>11</v>
      </c>
      <c r="L29" s="4"/>
      <c r="M29" s="4"/>
      <c r="N29" s="4"/>
      <c r="O29" s="4"/>
      <c r="P29" s="4"/>
    </row>
    <row r="30" spans="1:16" ht="19.2" customHeight="1" x14ac:dyDescent="0.25">
      <c r="A30" s="154" t="s">
        <v>69</v>
      </c>
      <c r="B30" s="148"/>
      <c r="C30" s="148"/>
      <c r="D30" s="148"/>
      <c r="E30" s="148"/>
      <c r="F30" s="148"/>
      <c r="G30" s="148"/>
      <c r="H30" s="148"/>
      <c r="I30" s="148"/>
      <c r="J30" s="148"/>
      <c r="K30" s="148"/>
    </row>
    <row r="31" spans="1:16" ht="19.2" customHeight="1" x14ac:dyDescent="0.25">
      <c r="A31" s="147" t="s">
        <v>206</v>
      </c>
      <c r="B31" s="148"/>
      <c r="C31" s="148"/>
      <c r="D31" s="148"/>
      <c r="E31" s="148"/>
      <c r="F31" s="148"/>
      <c r="G31" s="148"/>
      <c r="H31" s="148"/>
      <c r="I31" s="148"/>
      <c r="J31" s="148"/>
      <c r="K31" s="148"/>
    </row>
    <row r="32" spans="1:16" ht="19.2" customHeight="1" x14ac:dyDescent="0.25">
      <c r="A32" s="147" t="s">
        <v>205</v>
      </c>
      <c r="B32" s="148"/>
      <c r="C32" s="148"/>
      <c r="D32" s="148"/>
      <c r="E32" s="148"/>
      <c r="F32" s="148"/>
      <c r="G32" s="148"/>
      <c r="H32" s="148"/>
      <c r="I32" s="148"/>
      <c r="J32" s="148"/>
      <c r="K32" s="148"/>
    </row>
    <row r="33" spans="1:11" ht="26.1" customHeight="1" x14ac:dyDescent="0.25">
      <c r="A33" s="147" t="s">
        <v>204</v>
      </c>
      <c r="B33" s="148"/>
      <c r="C33" s="148"/>
      <c r="D33" s="148"/>
      <c r="E33" s="148"/>
      <c r="F33" s="148"/>
      <c r="G33" s="148"/>
      <c r="H33" s="148"/>
      <c r="I33" s="148"/>
      <c r="J33" s="148"/>
      <c r="K33" s="148"/>
    </row>
    <row r="34" spans="1:11" ht="26.1" customHeight="1" x14ac:dyDescent="0.25">
      <c r="A34" s="147" t="s">
        <v>203</v>
      </c>
      <c r="B34" s="148"/>
      <c r="C34" s="148"/>
      <c r="D34" s="148"/>
      <c r="E34" s="148"/>
      <c r="F34" s="148"/>
      <c r="G34" s="148"/>
      <c r="H34" s="148"/>
      <c r="I34" s="148"/>
      <c r="J34" s="148"/>
      <c r="K34" s="148"/>
    </row>
    <row r="35" spans="1:11" ht="19.2" customHeight="1" x14ac:dyDescent="0.25">
      <c r="A35" s="147" t="s">
        <v>202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</row>
    <row r="36" spans="1:11" ht="19.2" customHeight="1" x14ac:dyDescent="0.25">
      <c r="A36" s="147" t="s">
        <v>80</v>
      </c>
      <c r="B36" s="148"/>
      <c r="C36" s="148"/>
      <c r="D36" s="148"/>
      <c r="E36" s="148"/>
      <c r="F36" s="148"/>
      <c r="G36" s="148"/>
      <c r="H36" s="148"/>
      <c r="I36" s="148"/>
      <c r="J36" s="148"/>
      <c r="K36" s="148"/>
    </row>
    <row r="37" spans="1:11" ht="19.2" customHeight="1" x14ac:dyDescent="0.25">
      <c r="A37" s="147" t="s">
        <v>165</v>
      </c>
      <c r="B37" s="148"/>
      <c r="C37" s="148"/>
      <c r="D37" s="148"/>
      <c r="E37" s="148"/>
      <c r="F37" s="148"/>
      <c r="G37" s="148"/>
      <c r="H37" s="148"/>
      <c r="I37" s="148"/>
      <c r="J37" s="148"/>
      <c r="K37" s="148"/>
    </row>
    <row r="38" spans="1:11" ht="45.6" x14ac:dyDescent="0.25">
      <c r="A38" s="6">
        <v>1</v>
      </c>
      <c r="B38" s="26" t="s">
        <v>403</v>
      </c>
      <c r="C38" s="113" t="s">
        <v>1147</v>
      </c>
      <c r="D38" s="6">
        <v>1</v>
      </c>
      <c r="E38" s="21">
        <v>2223.86</v>
      </c>
      <c r="F38" s="21"/>
      <c r="G38" s="25">
        <v>2224</v>
      </c>
      <c r="H38" s="21"/>
      <c r="I38" s="21"/>
      <c r="J38" s="21"/>
      <c r="K38" s="21"/>
    </row>
    <row r="39" spans="1:11" ht="22.8" x14ac:dyDescent="0.25">
      <c r="A39" s="6">
        <v>2</v>
      </c>
      <c r="B39" s="26" t="s">
        <v>406</v>
      </c>
      <c r="C39" s="113" t="s">
        <v>405</v>
      </c>
      <c r="D39" s="6">
        <v>1</v>
      </c>
      <c r="E39" s="21" t="s">
        <v>404</v>
      </c>
      <c r="F39" s="21">
        <v>0.37</v>
      </c>
      <c r="G39" s="25">
        <v>45</v>
      </c>
      <c r="H39" s="24">
        <v>37</v>
      </c>
      <c r="I39" s="21"/>
      <c r="J39" s="24">
        <v>2.4</v>
      </c>
      <c r="K39" s="24">
        <v>2.4</v>
      </c>
    </row>
    <row r="40" spans="1:11" ht="34.200000000000003" x14ac:dyDescent="0.25">
      <c r="A40" s="6">
        <v>3</v>
      </c>
      <c r="B40" s="26" t="s">
        <v>403</v>
      </c>
      <c r="C40" s="113" t="s">
        <v>1292</v>
      </c>
      <c r="D40" s="6">
        <v>1</v>
      </c>
      <c r="E40" s="21">
        <v>329.58</v>
      </c>
      <c r="F40" s="21"/>
      <c r="G40" s="25">
        <v>330</v>
      </c>
      <c r="H40" s="21"/>
      <c r="I40" s="21"/>
      <c r="J40" s="21"/>
      <c r="K40" s="21"/>
    </row>
    <row r="41" spans="1:11" ht="22.8" x14ac:dyDescent="0.25">
      <c r="A41" s="6">
        <v>4</v>
      </c>
      <c r="B41" s="26" t="s">
        <v>401</v>
      </c>
      <c r="C41" s="113" t="s">
        <v>400</v>
      </c>
      <c r="D41" s="6">
        <v>1</v>
      </c>
      <c r="E41" s="21" t="s">
        <v>399</v>
      </c>
      <c r="F41" s="21"/>
      <c r="G41" s="25">
        <v>151</v>
      </c>
      <c r="H41" s="24">
        <v>113</v>
      </c>
      <c r="I41" s="21"/>
      <c r="J41" s="24">
        <v>8</v>
      </c>
      <c r="K41" s="24">
        <v>8</v>
      </c>
    </row>
    <row r="42" spans="1:11" ht="34.200000000000003" x14ac:dyDescent="0.25">
      <c r="A42" s="6">
        <v>5</v>
      </c>
      <c r="B42" s="26" t="s">
        <v>331</v>
      </c>
      <c r="C42" s="113" t="s">
        <v>1291</v>
      </c>
      <c r="D42" s="6">
        <v>1</v>
      </c>
      <c r="E42" s="21">
        <v>1160.02</v>
      </c>
      <c r="F42" s="21"/>
      <c r="G42" s="25">
        <v>1160</v>
      </c>
      <c r="H42" s="21"/>
      <c r="I42" s="21"/>
      <c r="J42" s="21"/>
      <c r="K42" s="21"/>
    </row>
    <row r="43" spans="1:11" ht="35.4" x14ac:dyDescent="0.25">
      <c r="A43" s="6">
        <v>6</v>
      </c>
      <c r="B43" s="26" t="s">
        <v>162</v>
      </c>
      <c r="C43" s="113" t="s">
        <v>1290</v>
      </c>
      <c r="D43" s="6">
        <v>1</v>
      </c>
      <c r="E43" s="21">
        <v>499.97</v>
      </c>
      <c r="F43" s="21"/>
      <c r="G43" s="25">
        <v>500</v>
      </c>
      <c r="H43" s="21"/>
      <c r="I43" s="21"/>
      <c r="J43" s="21"/>
      <c r="K43" s="21"/>
    </row>
    <row r="44" spans="1:11" ht="22.8" x14ac:dyDescent="0.25">
      <c r="A44" s="6">
        <v>7</v>
      </c>
      <c r="B44" s="26" t="s">
        <v>315</v>
      </c>
      <c r="C44" s="113" t="s">
        <v>314</v>
      </c>
      <c r="D44" s="6">
        <v>1</v>
      </c>
      <c r="E44" s="21" t="s">
        <v>386</v>
      </c>
      <c r="F44" s="21">
        <v>0.37</v>
      </c>
      <c r="G44" s="25">
        <v>62</v>
      </c>
      <c r="H44" s="24">
        <v>54</v>
      </c>
      <c r="I44" s="21"/>
      <c r="J44" s="24">
        <v>3.6</v>
      </c>
      <c r="K44" s="24">
        <v>3.6</v>
      </c>
    </row>
    <row r="45" spans="1:11" ht="23.4" x14ac:dyDescent="0.25">
      <c r="A45" s="6">
        <v>8</v>
      </c>
      <c r="B45" s="26" t="s">
        <v>1145</v>
      </c>
      <c r="C45" s="113" t="s">
        <v>1289</v>
      </c>
      <c r="D45" s="6">
        <v>1</v>
      </c>
      <c r="E45" s="21" t="s">
        <v>1144</v>
      </c>
      <c r="F45" s="21"/>
      <c r="G45" s="25">
        <v>102</v>
      </c>
      <c r="H45" s="24">
        <v>78</v>
      </c>
      <c r="I45" s="21"/>
      <c r="J45" s="24">
        <v>6</v>
      </c>
      <c r="K45" s="24">
        <v>6</v>
      </c>
    </row>
    <row r="46" spans="1:11" ht="57" x14ac:dyDescent="0.25">
      <c r="A46" s="6">
        <v>9</v>
      </c>
      <c r="B46" s="26" t="s">
        <v>482</v>
      </c>
      <c r="C46" s="113" t="s">
        <v>481</v>
      </c>
      <c r="D46" s="6">
        <v>29</v>
      </c>
      <c r="E46" s="21" t="s">
        <v>480</v>
      </c>
      <c r="F46" s="21">
        <v>0.46</v>
      </c>
      <c r="G46" s="25">
        <v>852</v>
      </c>
      <c r="H46" s="24">
        <v>689</v>
      </c>
      <c r="I46" s="24">
        <v>13</v>
      </c>
      <c r="J46" s="24">
        <v>1.68</v>
      </c>
      <c r="K46" s="24">
        <v>48.72</v>
      </c>
    </row>
    <row r="47" spans="1:11" ht="22.8" x14ac:dyDescent="0.25">
      <c r="A47" s="6">
        <v>10</v>
      </c>
      <c r="B47" s="26" t="s">
        <v>193</v>
      </c>
      <c r="C47" s="113" t="s">
        <v>192</v>
      </c>
      <c r="D47" s="6">
        <v>4</v>
      </c>
      <c r="E47" s="21" t="s">
        <v>191</v>
      </c>
      <c r="F47" s="21"/>
      <c r="G47" s="25">
        <v>58</v>
      </c>
      <c r="H47" s="24">
        <v>53</v>
      </c>
      <c r="I47" s="21"/>
      <c r="J47" s="24">
        <v>1</v>
      </c>
      <c r="K47" s="24">
        <v>4</v>
      </c>
    </row>
    <row r="48" spans="1:11" ht="45.6" x14ac:dyDescent="0.25">
      <c r="A48" s="6">
        <v>11</v>
      </c>
      <c r="B48" s="26" t="s">
        <v>40</v>
      </c>
      <c r="C48" s="113" t="s">
        <v>1138</v>
      </c>
      <c r="D48" s="6">
        <v>3</v>
      </c>
      <c r="E48" s="21" t="s">
        <v>200</v>
      </c>
      <c r="F48" s="21">
        <v>0.54</v>
      </c>
      <c r="G48" s="25">
        <v>107</v>
      </c>
      <c r="H48" s="24">
        <v>88</v>
      </c>
      <c r="I48" s="24">
        <v>2</v>
      </c>
      <c r="J48" s="24">
        <v>1.68</v>
      </c>
      <c r="K48" s="24">
        <v>5.04</v>
      </c>
    </row>
    <row r="49" spans="1:11" ht="47.4" x14ac:dyDescent="0.25">
      <c r="A49" s="6">
        <v>12</v>
      </c>
      <c r="B49" s="26" t="s">
        <v>190</v>
      </c>
      <c r="C49" s="113" t="s">
        <v>1288</v>
      </c>
      <c r="D49" s="6">
        <v>2</v>
      </c>
      <c r="E49" s="21">
        <v>25.45</v>
      </c>
      <c r="F49" s="21"/>
      <c r="G49" s="25">
        <v>51</v>
      </c>
      <c r="H49" s="21"/>
      <c r="I49" s="21"/>
      <c r="J49" s="21"/>
      <c r="K49" s="21"/>
    </row>
    <row r="50" spans="1:11" ht="22.8" x14ac:dyDescent="0.25">
      <c r="A50" s="6">
        <v>13</v>
      </c>
      <c r="B50" s="26" t="s">
        <v>406</v>
      </c>
      <c r="C50" s="113" t="s">
        <v>405</v>
      </c>
      <c r="D50" s="6">
        <v>2</v>
      </c>
      <c r="E50" s="21" t="s">
        <v>404</v>
      </c>
      <c r="F50" s="21">
        <v>0.37</v>
      </c>
      <c r="G50" s="25">
        <v>90</v>
      </c>
      <c r="H50" s="24">
        <v>74</v>
      </c>
      <c r="I50" s="24">
        <v>1</v>
      </c>
      <c r="J50" s="24">
        <v>2.4</v>
      </c>
      <c r="K50" s="24">
        <v>4.8</v>
      </c>
    </row>
    <row r="51" spans="1:11" ht="23.4" x14ac:dyDescent="0.25">
      <c r="A51" s="6">
        <v>14</v>
      </c>
      <c r="B51" s="26" t="s">
        <v>196</v>
      </c>
      <c r="C51" s="113" t="s">
        <v>79</v>
      </c>
      <c r="D51" s="10" t="s">
        <v>1287</v>
      </c>
      <c r="E51" s="21">
        <v>9.99</v>
      </c>
      <c r="F51" s="21"/>
      <c r="G51" s="25">
        <v>480</v>
      </c>
      <c r="H51" s="21"/>
      <c r="I51" s="21"/>
      <c r="J51" s="21"/>
      <c r="K51" s="21"/>
    </row>
    <row r="52" spans="1:11" ht="30.6" x14ac:dyDescent="0.25">
      <c r="A52" s="6">
        <v>15</v>
      </c>
      <c r="B52" s="26" t="s">
        <v>37</v>
      </c>
      <c r="C52" s="113" t="s">
        <v>195</v>
      </c>
      <c r="D52" s="10" t="s">
        <v>1286</v>
      </c>
      <c r="E52" s="21" t="s">
        <v>194</v>
      </c>
      <c r="F52" s="21"/>
      <c r="G52" s="25">
        <v>594</v>
      </c>
      <c r="H52" s="24">
        <v>515</v>
      </c>
      <c r="I52" s="21"/>
      <c r="J52" s="24">
        <v>0.52</v>
      </c>
      <c r="K52" s="24">
        <v>35.36</v>
      </c>
    </row>
    <row r="53" spans="1:11" ht="57" x14ac:dyDescent="0.25">
      <c r="A53" s="6">
        <v>16</v>
      </c>
      <c r="B53" s="26" t="s">
        <v>331</v>
      </c>
      <c r="C53" s="113" t="s">
        <v>965</v>
      </c>
      <c r="D53" s="6">
        <v>1</v>
      </c>
      <c r="E53" s="21">
        <v>705.18</v>
      </c>
      <c r="F53" s="21"/>
      <c r="G53" s="25">
        <v>705</v>
      </c>
      <c r="H53" s="21"/>
      <c r="I53" s="21"/>
      <c r="J53" s="21"/>
      <c r="K53" s="21"/>
    </row>
    <row r="54" spans="1:11" ht="34.200000000000003" x14ac:dyDescent="0.25">
      <c r="A54" s="6">
        <v>17</v>
      </c>
      <c r="B54" s="26" t="s">
        <v>556</v>
      </c>
      <c r="C54" s="113" t="s">
        <v>555</v>
      </c>
      <c r="D54" s="6">
        <v>1</v>
      </c>
      <c r="E54" s="21" t="s">
        <v>554</v>
      </c>
      <c r="F54" s="21">
        <v>0.46</v>
      </c>
      <c r="G54" s="25">
        <v>195</v>
      </c>
      <c r="H54" s="24">
        <v>173</v>
      </c>
      <c r="I54" s="21"/>
      <c r="J54" s="24">
        <v>11.7</v>
      </c>
      <c r="K54" s="24">
        <v>11.7</v>
      </c>
    </row>
    <row r="55" spans="1:11" ht="34.200000000000003" x14ac:dyDescent="0.25">
      <c r="A55" s="6">
        <v>18</v>
      </c>
      <c r="B55" s="26" t="s">
        <v>837</v>
      </c>
      <c r="C55" s="113" t="s">
        <v>1139</v>
      </c>
      <c r="D55" s="6">
        <v>1</v>
      </c>
      <c r="E55" s="21" t="s">
        <v>835</v>
      </c>
      <c r="F55" s="21" t="s">
        <v>834</v>
      </c>
      <c r="G55" s="25">
        <v>87</v>
      </c>
      <c r="H55" s="24">
        <v>28</v>
      </c>
      <c r="I55" s="21" t="s">
        <v>833</v>
      </c>
      <c r="J55" s="24">
        <v>2</v>
      </c>
      <c r="K55" s="24">
        <v>2</v>
      </c>
    </row>
    <row r="56" spans="1:11" ht="45.6" x14ac:dyDescent="0.25">
      <c r="A56" s="6">
        <v>19</v>
      </c>
      <c r="B56" s="26" t="s">
        <v>331</v>
      </c>
      <c r="C56" s="113" t="s">
        <v>1137</v>
      </c>
      <c r="D56" s="6">
        <v>1</v>
      </c>
      <c r="E56" s="21">
        <v>767.22</v>
      </c>
      <c r="F56" s="21"/>
      <c r="G56" s="25">
        <v>767</v>
      </c>
      <c r="H56" s="21"/>
      <c r="I56" s="21"/>
      <c r="J56" s="21"/>
      <c r="K56" s="21"/>
    </row>
    <row r="57" spans="1:11" ht="34.200000000000003" x14ac:dyDescent="0.25">
      <c r="A57" s="6">
        <v>20</v>
      </c>
      <c r="B57" s="26" t="s">
        <v>556</v>
      </c>
      <c r="C57" s="113" t="s">
        <v>1136</v>
      </c>
      <c r="D57" s="6">
        <v>1</v>
      </c>
      <c r="E57" s="21" t="s">
        <v>554</v>
      </c>
      <c r="F57" s="21">
        <v>0.46</v>
      </c>
      <c r="G57" s="25">
        <v>195</v>
      </c>
      <c r="H57" s="24">
        <v>173</v>
      </c>
      <c r="I57" s="21"/>
      <c r="J57" s="24">
        <v>11.7</v>
      </c>
      <c r="K57" s="24">
        <v>11.7</v>
      </c>
    </row>
    <row r="58" spans="1:11" ht="34.200000000000003" x14ac:dyDescent="0.25">
      <c r="A58" s="6">
        <v>21</v>
      </c>
      <c r="B58" s="26" t="s">
        <v>186</v>
      </c>
      <c r="C58" s="113" t="s">
        <v>185</v>
      </c>
      <c r="D58" s="10" t="s">
        <v>1285</v>
      </c>
      <c r="E58" s="21" t="s">
        <v>183</v>
      </c>
      <c r="F58" s="21" t="s">
        <v>182</v>
      </c>
      <c r="G58" s="25">
        <v>2830</v>
      </c>
      <c r="H58" s="24">
        <v>614</v>
      </c>
      <c r="I58" s="21" t="s">
        <v>1284</v>
      </c>
      <c r="J58" s="24">
        <v>12.4</v>
      </c>
      <c r="K58" s="24">
        <v>43.4</v>
      </c>
    </row>
    <row r="59" spans="1:11" ht="22.8" x14ac:dyDescent="0.25">
      <c r="A59" s="6">
        <v>22</v>
      </c>
      <c r="B59" s="26" t="s">
        <v>360</v>
      </c>
      <c r="C59" s="113" t="s">
        <v>312</v>
      </c>
      <c r="D59" s="6">
        <v>15</v>
      </c>
      <c r="E59" s="21" t="s">
        <v>358</v>
      </c>
      <c r="F59" s="21"/>
      <c r="G59" s="25">
        <v>114</v>
      </c>
      <c r="H59" s="24">
        <v>108</v>
      </c>
      <c r="I59" s="21"/>
      <c r="J59" s="24">
        <v>0.5</v>
      </c>
      <c r="K59" s="24">
        <v>7.5</v>
      </c>
    </row>
    <row r="60" spans="1:11" ht="34.200000000000003" x14ac:dyDescent="0.25">
      <c r="A60" s="6">
        <v>23</v>
      </c>
      <c r="B60" s="26" t="s">
        <v>235</v>
      </c>
      <c r="C60" s="113" t="s">
        <v>371</v>
      </c>
      <c r="D60" s="10" t="s">
        <v>1131</v>
      </c>
      <c r="E60" s="21" t="s">
        <v>232</v>
      </c>
      <c r="F60" s="21" t="s">
        <v>231</v>
      </c>
      <c r="G60" s="25">
        <v>48</v>
      </c>
      <c r="H60" s="24">
        <v>2</v>
      </c>
      <c r="I60" s="24">
        <v>2</v>
      </c>
      <c r="J60" s="24">
        <v>62.2</v>
      </c>
      <c r="K60" s="24">
        <v>0.16</v>
      </c>
    </row>
    <row r="61" spans="1:11" ht="45.6" x14ac:dyDescent="0.25">
      <c r="A61" s="6">
        <v>24</v>
      </c>
      <c r="B61" s="26" t="s">
        <v>379</v>
      </c>
      <c r="C61" s="113" t="s">
        <v>378</v>
      </c>
      <c r="D61" s="10" t="s">
        <v>240</v>
      </c>
      <c r="E61" s="21" t="s">
        <v>377</v>
      </c>
      <c r="F61" s="21" t="s">
        <v>376</v>
      </c>
      <c r="G61" s="25">
        <v>117</v>
      </c>
      <c r="H61" s="24">
        <v>28</v>
      </c>
      <c r="I61" s="21" t="s">
        <v>1283</v>
      </c>
      <c r="J61" s="24">
        <v>67.5</v>
      </c>
      <c r="K61" s="24">
        <v>2.0299999999999998</v>
      </c>
    </row>
    <row r="62" spans="1:11" ht="23.4" x14ac:dyDescent="0.25">
      <c r="A62" s="6">
        <v>25</v>
      </c>
      <c r="B62" s="26" t="s">
        <v>374</v>
      </c>
      <c r="C62" s="113" t="s">
        <v>551</v>
      </c>
      <c r="D62" s="10" t="s">
        <v>1282</v>
      </c>
      <c r="E62" s="21" t="s">
        <v>354</v>
      </c>
      <c r="F62" s="21" t="s">
        <v>353</v>
      </c>
      <c r="G62" s="25">
        <v>4714</v>
      </c>
      <c r="H62" s="24">
        <v>1310</v>
      </c>
      <c r="I62" s="21" t="s">
        <v>1281</v>
      </c>
      <c r="J62" s="24">
        <v>37.6</v>
      </c>
      <c r="K62" s="24">
        <v>94.75</v>
      </c>
    </row>
    <row r="63" spans="1:11" ht="34.200000000000003" x14ac:dyDescent="0.25">
      <c r="A63" s="6">
        <v>26</v>
      </c>
      <c r="B63" s="26" t="s">
        <v>175</v>
      </c>
      <c r="C63" s="113" t="s">
        <v>664</v>
      </c>
      <c r="D63" s="10" t="s">
        <v>1280</v>
      </c>
      <c r="E63" s="21" t="s">
        <v>172</v>
      </c>
      <c r="F63" s="21" t="s">
        <v>171</v>
      </c>
      <c r="G63" s="25">
        <v>1389</v>
      </c>
      <c r="H63" s="24">
        <v>168</v>
      </c>
      <c r="I63" s="21" t="s">
        <v>1279</v>
      </c>
      <c r="J63" s="24">
        <v>34.700000000000003</v>
      </c>
      <c r="K63" s="24">
        <v>12.15</v>
      </c>
    </row>
    <row r="64" spans="1:11" ht="19.2" customHeight="1" x14ac:dyDescent="0.25">
      <c r="A64" s="147" t="s">
        <v>333</v>
      </c>
      <c r="B64" s="148"/>
      <c r="C64" s="148"/>
      <c r="D64" s="148"/>
      <c r="E64" s="148"/>
      <c r="F64" s="148"/>
      <c r="G64" s="148"/>
      <c r="H64" s="148"/>
      <c r="I64" s="148"/>
      <c r="J64" s="148"/>
      <c r="K64" s="148"/>
    </row>
    <row r="65" spans="1:11" ht="23.4" x14ac:dyDescent="0.25">
      <c r="A65" s="6">
        <v>27</v>
      </c>
      <c r="B65" s="26" t="s">
        <v>485</v>
      </c>
      <c r="C65" s="113" t="s">
        <v>1125</v>
      </c>
      <c r="D65" s="6">
        <v>2</v>
      </c>
      <c r="E65" s="21" t="s">
        <v>191</v>
      </c>
      <c r="F65" s="21"/>
      <c r="G65" s="25">
        <v>29</v>
      </c>
      <c r="H65" s="24">
        <v>27</v>
      </c>
      <c r="I65" s="21"/>
      <c r="J65" s="24">
        <v>1</v>
      </c>
      <c r="K65" s="24">
        <v>2</v>
      </c>
    </row>
    <row r="66" spans="1:11" ht="45.6" x14ac:dyDescent="0.25">
      <c r="A66" s="6">
        <v>28</v>
      </c>
      <c r="B66" s="26" t="s">
        <v>40</v>
      </c>
      <c r="C66" s="113" t="s">
        <v>318</v>
      </c>
      <c r="D66" s="6">
        <v>2</v>
      </c>
      <c r="E66" s="21" t="s">
        <v>200</v>
      </c>
      <c r="F66" s="21">
        <v>0.54</v>
      </c>
      <c r="G66" s="25">
        <v>71</v>
      </c>
      <c r="H66" s="24">
        <v>58</v>
      </c>
      <c r="I66" s="24">
        <v>1</v>
      </c>
      <c r="J66" s="24">
        <v>1.68</v>
      </c>
      <c r="K66" s="24">
        <v>3.36</v>
      </c>
    </row>
    <row r="67" spans="1:11" ht="68.400000000000006" x14ac:dyDescent="0.25">
      <c r="A67" s="6">
        <v>29</v>
      </c>
      <c r="B67" s="26" t="s">
        <v>548</v>
      </c>
      <c r="C67" s="113" t="s">
        <v>368</v>
      </c>
      <c r="D67" s="6">
        <v>3</v>
      </c>
      <c r="E67" s="21" t="s">
        <v>366</v>
      </c>
      <c r="F67" s="21" t="s">
        <v>365</v>
      </c>
      <c r="G67" s="25">
        <v>92</v>
      </c>
      <c r="H67" s="24">
        <v>48</v>
      </c>
      <c r="I67" s="21" t="s">
        <v>421</v>
      </c>
      <c r="J67" s="24">
        <v>1.1299999999999999</v>
      </c>
      <c r="K67" s="24">
        <v>3.39</v>
      </c>
    </row>
    <row r="68" spans="1:11" ht="23.4" x14ac:dyDescent="0.25">
      <c r="A68" s="6">
        <v>30</v>
      </c>
      <c r="B68" s="26" t="s">
        <v>485</v>
      </c>
      <c r="C68" s="113" t="s">
        <v>546</v>
      </c>
      <c r="D68" s="6">
        <v>9</v>
      </c>
      <c r="E68" s="21" t="s">
        <v>191</v>
      </c>
      <c r="F68" s="21"/>
      <c r="G68" s="25">
        <v>130</v>
      </c>
      <c r="H68" s="24">
        <v>120</v>
      </c>
      <c r="I68" s="21"/>
      <c r="J68" s="24">
        <v>1</v>
      </c>
      <c r="K68" s="24">
        <v>9</v>
      </c>
    </row>
    <row r="69" spans="1:11" ht="34.200000000000003" x14ac:dyDescent="0.25">
      <c r="A69" s="6">
        <v>31</v>
      </c>
      <c r="B69" s="26" t="s">
        <v>308</v>
      </c>
      <c r="C69" s="113" t="s">
        <v>185</v>
      </c>
      <c r="D69" s="10" t="s">
        <v>1278</v>
      </c>
      <c r="E69" s="21" t="s">
        <v>183</v>
      </c>
      <c r="F69" s="21" t="s">
        <v>182</v>
      </c>
      <c r="G69" s="25">
        <v>1051</v>
      </c>
      <c r="H69" s="24">
        <v>228</v>
      </c>
      <c r="I69" s="21" t="s">
        <v>914</v>
      </c>
      <c r="J69" s="24">
        <v>12.4</v>
      </c>
      <c r="K69" s="24">
        <v>16.12</v>
      </c>
    </row>
    <row r="70" spans="1:11" ht="34.200000000000003" x14ac:dyDescent="0.25">
      <c r="A70" s="6">
        <v>32</v>
      </c>
      <c r="B70" s="26" t="s">
        <v>374</v>
      </c>
      <c r="C70" s="113" t="s">
        <v>356</v>
      </c>
      <c r="D70" s="10" t="s">
        <v>581</v>
      </c>
      <c r="E70" s="21" t="s">
        <v>354</v>
      </c>
      <c r="F70" s="21" t="s">
        <v>353</v>
      </c>
      <c r="G70" s="25">
        <v>2058</v>
      </c>
      <c r="H70" s="24">
        <v>572</v>
      </c>
      <c r="I70" s="21" t="s">
        <v>1277</v>
      </c>
      <c r="J70" s="24">
        <v>37.6</v>
      </c>
      <c r="K70" s="24">
        <v>41.36</v>
      </c>
    </row>
    <row r="71" spans="1:11" ht="22.8" x14ac:dyDescent="0.25">
      <c r="A71" s="6">
        <v>33</v>
      </c>
      <c r="B71" s="26" t="s">
        <v>360</v>
      </c>
      <c r="C71" s="113" t="s">
        <v>359</v>
      </c>
      <c r="D71" s="6">
        <v>13</v>
      </c>
      <c r="E71" s="21" t="s">
        <v>358</v>
      </c>
      <c r="F71" s="21"/>
      <c r="G71" s="25">
        <v>99</v>
      </c>
      <c r="H71" s="24">
        <v>93</v>
      </c>
      <c r="I71" s="21"/>
      <c r="J71" s="24">
        <v>0.5</v>
      </c>
      <c r="K71" s="24">
        <v>6.5</v>
      </c>
    </row>
    <row r="72" spans="1:11" ht="34.200000000000003" x14ac:dyDescent="0.25">
      <c r="A72" s="6">
        <v>34</v>
      </c>
      <c r="B72" s="26" t="s">
        <v>298</v>
      </c>
      <c r="C72" s="113" t="s">
        <v>1123</v>
      </c>
      <c r="D72" s="6">
        <v>2</v>
      </c>
      <c r="E72" s="21" t="s">
        <v>358</v>
      </c>
      <c r="F72" s="21"/>
      <c r="G72" s="25">
        <v>15</v>
      </c>
      <c r="H72" s="24">
        <v>14</v>
      </c>
      <c r="I72" s="21"/>
      <c r="J72" s="24">
        <v>0.5</v>
      </c>
      <c r="K72" s="24">
        <v>1</v>
      </c>
    </row>
    <row r="73" spans="1:11" ht="34.200000000000003" x14ac:dyDescent="0.25">
      <c r="A73" s="6">
        <v>35</v>
      </c>
      <c r="B73" s="26" t="s">
        <v>175</v>
      </c>
      <c r="C73" s="113" t="s">
        <v>1122</v>
      </c>
      <c r="D73" s="10" t="s">
        <v>224</v>
      </c>
      <c r="E73" s="21" t="s">
        <v>172</v>
      </c>
      <c r="F73" s="21" t="s">
        <v>171</v>
      </c>
      <c r="G73" s="25">
        <v>397</v>
      </c>
      <c r="H73" s="24">
        <v>48</v>
      </c>
      <c r="I73" s="24">
        <v>24</v>
      </c>
      <c r="J73" s="24">
        <v>34.700000000000003</v>
      </c>
      <c r="K73" s="24">
        <v>3.47</v>
      </c>
    </row>
    <row r="74" spans="1:11" ht="45.6" x14ac:dyDescent="0.25">
      <c r="A74" s="6">
        <v>36</v>
      </c>
      <c r="B74" s="26" t="s">
        <v>169</v>
      </c>
      <c r="C74" s="113" t="s">
        <v>77</v>
      </c>
      <c r="D74" s="6">
        <v>15</v>
      </c>
      <c r="E74" s="21" t="s">
        <v>168</v>
      </c>
      <c r="F74" s="21"/>
      <c r="G74" s="25">
        <v>100</v>
      </c>
      <c r="H74" s="24">
        <v>100</v>
      </c>
      <c r="I74" s="21"/>
      <c r="J74" s="24">
        <v>0.47</v>
      </c>
      <c r="K74" s="24">
        <v>7.05</v>
      </c>
    </row>
    <row r="75" spans="1:11" ht="20.399999999999999" x14ac:dyDescent="0.25">
      <c r="A75" s="147" t="s">
        <v>43</v>
      </c>
      <c r="B75" s="148"/>
      <c r="C75" s="148"/>
      <c r="D75" s="148"/>
      <c r="E75" s="148"/>
      <c r="F75" s="148"/>
      <c r="G75" s="23">
        <v>22009</v>
      </c>
      <c r="H75" s="21">
        <v>5613</v>
      </c>
      <c r="I75" s="21" t="s">
        <v>1276</v>
      </c>
      <c r="J75" s="21"/>
      <c r="K75" s="21">
        <v>396.56</v>
      </c>
    </row>
    <row r="76" spans="1:11" x14ac:dyDescent="0.25">
      <c r="A76" s="147" t="s">
        <v>9</v>
      </c>
      <c r="B76" s="148"/>
      <c r="C76" s="148"/>
      <c r="D76" s="148"/>
      <c r="E76" s="148"/>
      <c r="F76" s="148"/>
      <c r="G76" s="23">
        <v>6039</v>
      </c>
      <c r="H76" s="21"/>
      <c r="I76" s="21"/>
      <c r="J76" s="21"/>
      <c r="K76" s="21"/>
    </row>
    <row r="77" spans="1:11" x14ac:dyDescent="0.25">
      <c r="A77" s="147" t="s">
        <v>10</v>
      </c>
      <c r="B77" s="148"/>
      <c r="C77" s="148"/>
      <c r="D77" s="148"/>
      <c r="E77" s="148"/>
      <c r="F77" s="148"/>
      <c r="G77" s="23">
        <v>4248</v>
      </c>
      <c r="H77" s="21"/>
      <c r="I77" s="21"/>
      <c r="J77" s="21"/>
      <c r="K77" s="21"/>
    </row>
    <row r="78" spans="1:11" x14ac:dyDescent="0.25">
      <c r="A78" s="149" t="s">
        <v>68</v>
      </c>
      <c r="B78" s="148"/>
      <c r="C78" s="148"/>
      <c r="D78" s="148"/>
      <c r="E78" s="148"/>
      <c r="F78" s="148"/>
      <c r="G78" s="23"/>
      <c r="H78" s="21"/>
      <c r="I78" s="21"/>
      <c r="J78" s="21"/>
      <c r="K78" s="21"/>
    </row>
    <row r="79" spans="1:11" x14ac:dyDescent="0.25">
      <c r="A79" s="147" t="s">
        <v>30</v>
      </c>
      <c r="B79" s="148"/>
      <c r="C79" s="148"/>
      <c r="D79" s="148"/>
      <c r="E79" s="148"/>
      <c r="F79" s="148"/>
      <c r="G79" s="23">
        <v>26079</v>
      </c>
      <c r="H79" s="21"/>
      <c r="I79" s="21"/>
      <c r="J79" s="21"/>
      <c r="K79" s="21">
        <v>396.56</v>
      </c>
    </row>
    <row r="80" spans="1:11" x14ac:dyDescent="0.25">
      <c r="A80" s="147" t="s">
        <v>29</v>
      </c>
      <c r="B80" s="148"/>
      <c r="C80" s="148"/>
      <c r="D80" s="148"/>
      <c r="E80" s="148"/>
      <c r="F80" s="148"/>
      <c r="G80" s="23">
        <v>6217</v>
      </c>
      <c r="H80" s="21"/>
      <c r="I80" s="21"/>
      <c r="J80" s="21"/>
      <c r="K80" s="21"/>
    </row>
    <row r="81" spans="1:11" x14ac:dyDescent="0.25">
      <c r="A81" s="147" t="s">
        <v>12</v>
      </c>
      <c r="B81" s="148"/>
      <c r="C81" s="148"/>
      <c r="D81" s="148"/>
      <c r="E81" s="148"/>
      <c r="F81" s="148"/>
      <c r="G81" s="23">
        <v>32296</v>
      </c>
      <c r="H81" s="21"/>
      <c r="I81" s="21"/>
      <c r="J81" s="21"/>
      <c r="K81" s="21">
        <v>396.56</v>
      </c>
    </row>
    <row r="82" spans="1:11" x14ac:dyDescent="0.25">
      <c r="A82" s="147" t="s">
        <v>13</v>
      </c>
      <c r="B82" s="148"/>
      <c r="C82" s="148"/>
      <c r="D82" s="148"/>
      <c r="E82" s="148"/>
      <c r="F82" s="148"/>
      <c r="G82" s="23"/>
      <c r="H82" s="21"/>
      <c r="I82" s="21"/>
      <c r="J82" s="21"/>
      <c r="K82" s="21"/>
    </row>
    <row r="83" spans="1:11" x14ac:dyDescent="0.25">
      <c r="A83" s="147" t="s">
        <v>14</v>
      </c>
      <c r="B83" s="148"/>
      <c r="C83" s="148"/>
      <c r="D83" s="148"/>
      <c r="E83" s="148"/>
      <c r="F83" s="148"/>
      <c r="G83" s="23">
        <v>4412</v>
      </c>
      <c r="H83" s="21"/>
      <c r="I83" s="21"/>
      <c r="J83" s="21"/>
      <c r="K83" s="21"/>
    </row>
    <row r="84" spans="1:11" x14ac:dyDescent="0.25">
      <c r="A84" s="147" t="s">
        <v>15</v>
      </c>
      <c r="B84" s="148"/>
      <c r="C84" s="148"/>
      <c r="D84" s="148"/>
      <c r="E84" s="148"/>
      <c r="F84" s="148"/>
      <c r="G84" s="23">
        <v>5767</v>
      </c>
      <c r="H84" s="21"/>
      <c r="I84" s="21"/>
      <c r="J84" s="21"/>
      <c r="K84" s="21"/>
    </row>
    <row r="85" spans="1:11" x14ac:dyDescent="0.25">
      <c r="A85" s="147" t="s">
        <v>16</v>
      </c>
      <c r="B85" s="148"/>
      <c r="C85" s="148"/>
      <c r="D85" s="148"/>
      <c r="E85" s="148"/>
      <c r="F85" s="148"/>
      <c r="G85" s="23">
        <v>6695</v>
      </c>
      <c r="H85" s="21"/>
      <c r="I85" s="21"/>
      <c r="J85" s="21"/>
      <c r="K85" s="21"/>
    </row>
    <row r="86" spans="1:11" x14ac:dyDescent="0.25">
      <c r="A86" s="147" t="s">
        <v>0</v>
      </c>
      <c r="B86" s="148"/>
      <c r="C86" s="148"/>
      <c r="D86" s="148"/>
      <c r="E86" s="148"/>
      <c r="F86" s="148"/>
      <c r="G86" s="23">
        <v>6217</v>
      </c>
      <c r="H86" s="21"/>
      <c r="I86" s="21"/>
      <c r="J86" s="21"/>
      <c r="K86" s="21"/>
    </row>
    <row r="87" spans="1:11" x14ac:dyDescent="0.25">
      <c r="A87" s="147" t="s">
        <v>17</v>
      </c>
      <c r="B87" s="148"/>
      <c r="C87" s="148"/>
      <c r="D87" s="148"/>
      <c r="E87" s="148"/>
      <c r="F87" s="148"/>
      <c r="G87" s="23">
        <v>6039</v>
      </c>
      <c r="H87" s="21"/>
      <c r="I87" s="21"/>
      <c r="J87" s="21"/>
      <c r="K87" s="21"/>
    </row>
    <row r="88" spans="1:11" x14ac:dyDescent="0.25">
      <c r="A88" s="147" t="s">
        <v>18</v>
      </c>
      <c r="B88" s="148"/>
      <c r="C88" s="148"/>
      <c r="D88" s="148"/>
      <c r="E88" s="148"/>
      <c r="F88" s="148"/>
      <c r="G88" s="23">
        <v>4248</v>
      </c>
      <c r="H88" s="21"/>
      <c r="I88" s="21"/>
      <c r="J88" s="21"/>
      <c r="K88" s="21"/>
    </row>
    <row r="89" spans="1:11" x14ac:dyDescent="0.25">
      <c r="A89" s="149" t="s">
        <v>67</v>
      </c>
      <c r="B89" s="148"/>
      <c r="C89" s="148"/>
      <c r="D89" s="148"/>
      <c r="E89" s="148"/>
      <c r="F89" s="148"/>
      <c r="G89" s="22">
        <v>32296</v>
      </c>
      <c r="H89" s="21"/>
      <c r="I89" s="21"/>
      <c r="J89" s="21"/>
      <c r="K89" s="20">
        <v>396.56</v>
      </c>
    </row>
    <row r="90" spans="1:11" ht="19.2" customHeight="1" x14ac:dyDescent="0.25">
      <c r="A90" s="154" t="s">
        <v>166</v>
      </c>
      <c r="B90" s="148"/>
      <c r="C90" s="148"/>
      <c r="D90" s="148"/>
      <c r="E90" s="148"/>
      <c r="F90" s="148"/>
      <c r="G90" s="148"/>
      <c r="H90" s="148"/>
      <c r="I90" s="148"/>
      <c r="J90" s="148"/>
      <c r="K90" s="148"/>
    </row>
    <row r="91" spans="1:11" ht="19.2" customHeight="1" x14ac:dyDescent="0.25">
      <c r="A91" s="147" t="s">
        <v>165</v>
      </c>
      <c r="B91" s="148"/>
      <c r="C91" s="148"/>
      <c r="D91" s="148"/>
      <c r="E91" s="148"/>
      <c r="F91" s="148"/>
      <c r="G91" s="148"/>
      <c r="H91" s="148"/>
      <c r="I91" s="148"/>
      <c r="J91" s="148"/>
      <c r="K91" s="148"/>
    </row>
    <row r="92" spans="1:11" ht="35.4" x14ac:dyDescent="0.25">
      <c r="A92" s="6">
        <v>37</v>
      </c>
      <c r="B92" s="26" t="s">
        <v>162</v>
      </c>
      <c r="C92" s="113" t="s">
        <v>950</v>
      </c>
      <c r="D92" s="6">
        <v>1</v>
      </c>
      <c r="E92" s="21">
        <v>66.400000000000006</v>
      </c>
      <c r="F92" s="21"/>
      <c r="G92" s="25">
        <v>66</v>
      </c>
      <c r="H92" s="21"/>
      <c r="I92" s="21"/>
      <c r="J92" s="21"/>
      <c r="K92" s="21"/>
    </row>
    <row r="93" spans="1:11" ht="34.200000000000003" x14ac:dyDescent="0.25">
      <c r="A93" s="6">
        <v>38</v>
      </c>
      <c r="B93" s="26" t="s">
        <v>331</v>
      </c>
      <c r="C93" s="113" t="s">
        <v>949</v>
      </c>
      <c r="D93" s="6">
        <v>29</v>
      </c>
      <c r="E93" s="21">
        <v>36</v>
      </c>
      <c r="F93" s="21"/>
      <c r="G93" s="25">
        <v>1044</v>
      </c>
      <c r="H93" s="21"/>
      <c r="I93" s="21"/>
      <c r="J93" s="21"/>
      <c r="K93" s="21"/>
    </row>
    <row r="94" spans="1:11" ht="35.4" x14ac:dyDescent="0.25">
      <c r="A94" s="6">
        <v>39</v>
      </c>
      <c r="B94" s="26" t="s">
        <v>162</v>
      </c>
      <c r="C94" s="113" t="s">
        <v>161</v>
      </c>
      <c r="D94" s="6">
        <v>4</v>
      </c>
      <c r="E94" s="21">
        <v>34.69</v>
      </c>
      <c r="F94" s="21"/>
      <c r="G94" s="25">
        <v>139</v>
      </c>
      <c r="H94" s="21"/>
      <c r="I94" s="21"/>
      <c r="J94" s="21"/>
      <c r="K94" s="21"/>
    </row>
    <row r="95" spans="1:11" ht="35.4" x14ac:dyDescent="0.25">
      <c r="A95" s="6">
        <v>40</v>
      </c>
      <c r="B95" s="26" t="s">
        <v>164</v>
      </c>
      <c r="C95" s="113" t="s">
        <v>1118</v>
      </c>
      <c r="D95" s="6">
        <v>3</v>
      </c>
      <c r="E95" s="21">
        <v>435.45</v>
      </c>
      <c r="F95" s="21"/>
      <c r="G95" s="25">
        <v>1306</v>
      </c>
      <c r="H95" s="21"/>
      <c r="I95" s="21"/>
      <c r="J95" s="21"/>
      <c r="K95" s="21"/>
    </row>
    <row r="96" spans="1:11" ht="34.200000000000003" x14ac:dyDescent="0.25">
      <c r="A96" s="6">
        <v>41</v>
      </c>
      <c r="B96" s="26" t="s">
        <v>811</v>
      </c>
      <c r="C96" s="113" t="s">
        <v>1119</v>
      </c>
      <c r="D96" s="6">
        <v>1</v>
      </c>
      <c r="E96" s="21">
        <v>65</v>
      </c>
      <c r="F96" s="21"/>
      <c r="G96" s="25">
        <v>65</v>
      </c>
      <c r="H96" s="21"/>
      <c r="I96" s="21"/>
      <c r="J96" s="21"/>
      <c r="K96" s="21"/>
    </row>
    <row r="97" spans="1:11" ht="34.200000000000003" x14ac:dyDescent="0.25">
      <c r="A97" s="6">
        <v>42</v>
      </c>
      <c r="B97" s="26" t="s">
        <v>160</v>
      </c>
      <c r="C97" s="113" t="s">
        <v>1117</v>
      </c>
      <c r="D97" s="10" t="s">
        <v>1275</v>
      </c>
      <c r="E97" s="21">
        <v>1521.06</v>
      </c>
      <c r="F97" s="21"/>
      <c r="G97" s="25">
        <v>456</v>
      </c>
      <c r="H97" s="21"/>
      <c r="I97" s="21"/>
      <c r="J97" s="21"/>
      <c r="K97" s="21"/>
    </row>
    <row r="98" spans="1:11" ht="34.200000000000003" x14ac:dyDescent="0.25">
      <c r="A98" s="6">
        <v>43</v>
      </c>
      <c r="B98" s="26" t="s">
        <v>160</v>
      </c>
      <c r="C98" s="113" t="s">
        <v>1116</v>
      </c>
      <c r="D98" s="10" t="s">
        <v>1115</v>
      </c>
      <c r="E98" s="21">
        <v>6188.57</v>
      </c>
      <c r="F98" s="21"/>
      <c r="G98" s="25">
        <v>31</v>
      </c>
      <c r="H98" s="21"/>
      <c r="I98" s="21"/>
      <c r="J98" s="21"/>
      <c r="K98" s="21"/>
    </row>
    <row r="99" spans="1:11" ht="45.6" x14ac:dyDescent="0.25">
      <c r="A99" s="6">
        <v>44</v>
      </c>
      <c r="B99" s="26" t="s">
        <v>162</v>
      </c>
      <c r="C99" s="113" t="s">
        <v>886</v>
      </c>
      <c r="D99" s="6">
        <v>25</v>
      </c>
      <c r="E99" s="21">
        <v>20.39</v>
      </c>
      <c r="F99" s="21"/>
      <c r="G99" s="25">
        <v>510</v>
      </c>
      <c r="H99" s="21"/>
      <c r="I99" s="21"/>
      <c r="J99" s="21"/>
      <c r="K99" s="21"/>
    </row>
    <row r="100" spans="1:11" ht="35.4" x14ac:dyDescent="0.25">
      <c r="A100" s="6">
        <v>45</v>
      </c>
      <c r="B100" s="26" t="s">
        <v>221</v>
      </c>
      <c r="C100" s="113" t="s">
        <v>220</v>
      </c>
      <c r="D100" s="10" t="s">
        <v>336</v>
      </c>
      <c r="E100" s="21">
        <v>12477.52</v>
      </c>
      <c r="F100" s="21"/>
      <c r="G100" s="25">
        <v>125</v>
      </c>
      <c r="H100" s="21"/>
      <c r="I100" s="21"/>
      <c r="J100" s="21"/>
      <c r="K100" s="21"/>
    </row>
    <row r="101" spans="1:11" ht="35.4" x14ac:dyDescent="0.25">
      <c r="A101" s="6">
        <v>46</v>
      </c>
      <c r="B101" s="26" t="s">
        <v>221</v>
      </c>
      <c r="C101" s="113" t="s">
        <v>342</v>
      </c>
      <c r="D101" s="10" t="s">
        <v>336</v>
      </c>
      <c r="E101" s="21">
        <v>10162.06</v>
      </c>
      <c r="F101" s="21"/>
      <c r="G101" s="25">
        <v>102</v>
      </c>
      <c r="H101" s="21"/>
      <c r="I101" s="21"/>
      <c r="J101" s="21"/>
      <c r="K101" s="21"/>
    </row>
    <row r="102" spans="1:11" ht="22.8" x14ac:dyDescent="0.25">
      <c r="A102" s="6">
        <v>47</v>
      </c>
      <c r="B102" s="26" t="s">
        <v>345</v>
      </c>
      <c r="C102" s="113" t="s">
        <v>344</v>
      </c>
      <c r="D102" s="6">
        <v>15</v>
      </c>
      <c r="E102" s="21">
        <v>6.79</v>
      </c>
      <c r="F102" s="21"/>
      <c r="G102" s="25">
        <v>102</v>
      </c>
      <c r="H102" s="21"/>
      <c r="I102" s="21"/>
      <c r="J102" s="21"/>
      <c r="K102" s="21"/>
    </row>
    <row r="103" spans="1:11" ht="57" x14ac:dyDescent="0.25">
      <c r="A103" s="6">
        <v>48</v>
      </c>
      <c r="B103" s="26" t="s">
        <v>335</v>
      </c>
      <c r="C103" s="113" t="s">
        <v>334</v>
      </c>
      <c r="D103" s="6">
        <v>3</v>
      </c>
      <c r="E103" s="21">
        <v>30.89</v>
      </c>
      <c r="F103" s="21"/>
      <c r="G103" s="25">
        <v>93</v>
      </c>
      <c r="H103" s="21"/>
      <c r="I103" s="21"/>
      <c r="J103" s="21"/>
      <c r="K103" s="21"/>
    </row>
    <row r="104" spans="1:11" ht="35.4" x14ac:dyDescent="0.25">
      <c r="A104" s="6">
        <v>49</v>
      </c>
      <c r="B104" s="26" t="s">
        <v>531</v>
      </c>
      <c r="C104" s="113" t="s">
        <v>1274</v>
      </c>
      <c r="D104" s="6">
        <v>120</v>
      </c>
      <c r="E104" s="21">
        <v>13.11</v>
      </c>
      <c r="F104" s="21"/>
      <c r="G104" s="25">
        <v>1573</v>
      </c>
      <c r="H104" s="21"/>
      <c r="I104" s="21"/>
      <c r="J104" s="21"/>
      <c r="K104" s="21"/>
    </row>
    <row r="105" spans="1:11" ht="35.4" x14ac:dyDescent="0.25">
      <c r="A105" s="6">
        <v>50</v>
      </c>
      <c r="B105" s="26" t="s">
        <v>1010</v>
      </c>
      <c r="C105" s="113" t="s">
        <v>1273</v>
      </c>
      <c r="D105" s="6">
        <v>120</v>
      </c>
      <c r="E105" s="21">
        <v>4.63</v>
      </c>
      <c r="F105" s="21"/>
      <c r="G105" s="25">
        <v>556</v>
      </c>
      <c r="H105" s="21"/>
      <c r="I105" s="21"/>
      <c r="J105" s="21"/>
      <c r="K105" s="21"/>
    </row>
    <row r="106" spans="1:11" ht="35.4" x14ac:dyDescent="0.25">
      <c r="A106" s="6">
        <v>51</v>
      </c>
      <c r="B106" s="26" t="s">
        <v>531</v>
      </c>
      <c r="C106" s="113" t="s">
        <v>1272</v>
      </c>
      <c r="D106" s="6">
        <v>2</v>
      </c>
      <c r="E106" s="21">
        <v>3.97</v>
      </c>
      <c r="F106" s="21"/>
      <c r="G106" s="25">
        <v>8</v>
      </c>
      <c r="H106" s="21"/>
      <c r="I106" s="21"/>
      <c r="J106" s="21"/>
      <c r="K106" s="21"/>
    </row>
    <row r="107" spans="1:11" ht="45.6" x14ac:dyDescent="0.25">
      <c r="A107" s="6">
        <v>52</v>
      </c>
      <c r="B107" s="26" t="s">
        <v>531</v>
      </c>
      <c r="C107" s="113" t="s">
        <v>1109</v>
      </c>
      <c r="D107" s="6">
        <v>51</v>
      </c>
      <c r="E107" s="21">
        <v>177.76</v>
      </c>
      <c r="F107" s="21"/>
      <c r="G107" s="25">
        <v>9066</v>
      </c>
      <c r="H107" s="21"/>
      <c r="I107" s="21"/>
      <c r="J107" s="21"/>
      <c r="K107" s="21"/>
    </row>
    <row r="108" spans="1:11" ht="34.200000000000003" x14ac:dyDescent="0.25">
      <c r="A108" s="6">
        <v>53</v>
      </c>
      <c r="B108" s="26" t="s">
        <v>155</v>
      </c>
      <c r="C108" s="113" t="s">
        <v>154</v>
      </c>
      <c r="D108" s="6">
        <v>35</v>
      </c>
      <c r="E108" s="21">
        <v>11.9</v>
      </c>
      <c r="F108" s="21"/>
      <c r="G108" s="25">
        <v>417</v>
      </c>
      <c r="H108" s="21"/>
      <c r="I108" s="21"/>
      <c r="J108" s="21"/>
      <c r="K108" s="21"/>
    </row>
    <row r="109" spans="1:11" ht="22.8" x14ac:dyDescent="0.25">
      <c r="A109" s="6">
        <v>54</v>
      </c>
      <c r="B109" s="26" t="s">
        <v>1271</v>
      </c>
      <c r="C109" s="113" t="s">
        <v>1270</v>
      </c>
      <c r="D109" s="10" t="s">
        <v>1269</v>
      </c>
      <c r="E109" s="21">
        <v>65.8</v>
      </c>
      <c r="F109" s="21"/>
      <c r="G109" s="25">
        <v>737</v>
      </c>
      <c r="H109" s="21"/>
      <c r="I109" s="21"/>
      <c r="J109" s="21"/>
      <c r="K109" s="21"/>
    </row>
    <row r="110" spans="1:11" ht="19.2" customHeight="1" x14ac:dyDescent="0.25">
      <c r="A110" s="147" t="s">
        <v>333</v>
      </c>
      <c r="B110" s="148"/>
      <c r="C110" s="148"/>
      <c r="D110" s="148"/>
      <c r="E110" s="148"/>
      <c r="F110" s="148"/>
      <c r="G110" s="148"/>
      <c r="H110" s="148"/>
      <c r="I110" s="148"/>
      <c r="J110" s="148"/>
      <c r="K110" s="148"/>
    </row>
    <row r="111" spans="1:11" ht="35.4" x14ac:dyDescent="0.25">
      <c r="A111" s="6">
        <v>55</v>
      </c>
      <c r="B111" s="26" t="s">
        <v>1105</v>
      </c>
      <c r="C111" s="113" t="s">
        <v>1106</v>
      </c>
      <c r="D111" s="6">
        <v>2</v>
      </c>
      <c r="E111" s="21">
        <v>1212.3900000000001</v>
      </c>
      <c r="F111" s="21"/>
      <c r="G111" s="25">
        <v>2425</v>
      </c>
      <c r="H111" s="21"/>
      <c r="I111" s="21"/>
      <c r="J111" s="21"/>
      <c r="K111" s="21"/>
    </row>
    <row r="112" spans="1:11" ht="35.4" x14ac:dyDescent="0.25">
      <c r="A112" s="6">
        <v>56</v>
      </c>
      <c r="B112" s="26" t="s">
        <v>1105</v>
      </c>
      <c r="C112" s="113" t="s">
        <v>1104</v>
      </c>
      <c r="D112" s="6">
        <v>2</v>
      </c>
      <c r="E112" s="21">
        <v>1044.52</v>
      </c>
      <c r="F112" s="21"/>
      <c r="G112" s="25">
        <v>2089</v>
      </c>
      <c r="H112" s="21"/>
      <c r="I112" s="21"/>
      <c r="J112" s="21"/>
      <c r="K112" s="21"/>
    </row>
    <row r="113" spans="1:11" ht="45.6" x14ac:dyDescent="0.25">
      <c r="A113" s="6">
        <v>57</v>
      </c>
      <c r="B113" s="26" t="s">
        <v>331</v>
      </c>
      <c r="C113" s="113" t="s">
        <v>800</v>
      </c>
      <c r="D113" s="6">
        <v>3</v>
      </c>
      <c r="E113" s="21">
        <v>29.31</v>
      </c>
      <c r="F113" s="21"/>
      <c r="G113" s="25">
        <v>88</v>
      </c>
      <c r="H113" s="21"/>
      <c r="I113" s="21"/>
      <c r="J113" s="21"/>
      <c r="K113" s="21"/>
    </row>
    <row r="114" spans="1:11" ht="35.4" x14ac:dyDescent="0.25">
      <c r="A114" s="6">
        <v>58</v>
      </c>
      <c r="B114" s="26" t="s">
        <v>162</v>
      </c>
      <c r="C114" s="113" t="s">
        <v>633</v>
      </c>
      <c r="D114" s="6">
        <v>9</v>
      </c>
      <c r="E114" s="21">
        <v>73.569999999999993</v>
      </c>
      <c r="F114" s="21"/>
      <c r="G114" s="25">
        <v>662</v>
      </c>
      <c r="H114" s="21"/>
      <c r="I114" s="21"/>
      <c r="J114" s="21"/>
      <c r="K114" s="21"/>
    </row>
    <row r="115" spans="1:11" ht="35.4" x14ac:dyDescent="0.25">
      <c r="A115" s="6">
        <v>59</v>
      </c>
      <c r="B115" s="26" t="s">
        <v>338</v>
      </c>
      <c r="C115" s="113" t="s">
        <v>1103</v>
      </c>
      <c r="D115" s="10" t="s">
        <v>808</v>
      </c>
      <c r="E115" s="21">
        <v>6576.4</v>
      </c>
      <c r="F115" s="21"/>
      <c r="G115" s="25">
        <v>855</v>
      </c>
      <c r="H115" s="21"/>
      <c r="I115" s="21"/>
      <c r="J115" s="21"/>
      <c r="K115" s="21"/>
    </row>
    <row r="116" spans="1:11" ht="45.6" x14ac:dyDescent="0.25">
      <c r="A116" s="6">
        <v>60</v>
      </c>
      <c r="B116" s="26" t="s">
        <v>324</v>
      </c>
      <c r="C116" s="113" t="s">
        <v>1268</v>
      </c>
      <c r="D116" s="6">
        <v>110</v>
      </c>
      <c r="E116" s="21">
        <v>9.8800000000000008</v>
      </c>
      <c r="F116" s="21"/>
      <c r="G116" s="25">
        <v>1087</v>
      </c>
      <c r="H116" s="21"/>
      <c r="I116" s="21"/>
      <c r="J116" s="21"/>
      <c r="K116" s="21"/>
    </row>
    <row r="117" spans="1:11" ht="35.4" x14ac:dyDescent="0.25">
      <c r="A117" s="6">
        <v>61</v>
      </c>
      <c r="B117" s="26" t="s">
        <v>326</v>
      </c>
      <c r="C117" s="113" t="s">
        <v>797</v>
      </c>
      <c r="D117" s="6">
        <v>13</v>
      </c>
      <c r="E117" s="21">
        <v>51.76</v>
      </c>
      <c r="F117" s="21"/>
      <c r="G117" s="25">
        <v>673</v>
      </c>
      <c r="H117" s="21"/>
      <c r="I117" s="21"/>
      <c r="J117" s="21"/>
      <c r="K117" s="21"/>
    </row>
    <row r="118" spans="1:11" ht="35.4" x14ac:dyDescent="0.25">
      <c r="A118" s="6">
        <v>62</v>
      </c>
      <c r="B118" s="26" t="s">
        <v>1102</v>
      </c>
      <c r="C118" s="113" t="s">
        <v>1113</v>
      </c>
      <c r="D118" s="6">
        <v>2</v>
      </c>
      <c r="E118" s="21">
        <v>206.74</v>
      </c>
      <c r="F118" s="21"/>
      <c r="G118" s="25">
        <v>413</v>
      </c>
      <c r="H118" s="21"/>
      <c r="I118" s="21"/>
      <c r="J118" s="21"/>
      <c r="K118" s="21"/>
    </row>
    <row r="119" spans="1:11" ht="34.200000000000003" x14ac:dyDescent="0.25">
      <c r="A119" s="6">
        <v>63</v>
      </c>
      <c r="B119" s="26" t="s">
        <v>155</v>
      </c>
      <c r="C119" s="113" t="s">
        <v>154</v>
      </c>
      <c r="D119" s="6">
        <v>10</v>
      </c>
      <c r="E119" s="21">
        <v>11.9</v>
      </c>
      <c r="F119" s="21"/>
      <c r="G119" s="25">
        <v>119</v>
      </c>
      <c r="H119" s="21"/>
      <c r="I119" s="21"/>
      <c r="J119" s="21"/>
      <c r="K119" s="21"/>
    </row>
    <row r="120" spans="1:11" ht="34.200000000000003" x14ac:dyDescent="0.25">
      <c r="A120" s="6">
        <v>64</v>
      </c>
      <c r="B120" s="26" t="s">
        <v>153</v>
      </c>
      <c r="C120" s="113" t="s">
        <v>152</v>
      </c>
      <c r="D120" s="6">
        <v>1</v>
      </c>
      <c r="E120" s="21">
        <v>159.11000000000001</v>
      </c>
      <c r="F120" s="21"/>
      <c r="G120" s="25">
        <v>159</v>
      </c>
      <c r="H120" s="21"/>
      <c r="I120" s="21"/>
      <c r="J120" s="21"/>
      <c r="K120" s="21"/>
    </row>
    <row r="121" spans="1:11" ht="22.8" x14ac:dyDescent="0.25">
      <c r="A121" s="6">
        <v>65</v>
      </c>
      <c r="B121" s="26" t="s">
        <v>76</v>
      </c>
      <c r="C121" s="113" t="s">
        <v>75</v>
      </c>
      <c r="D121" s="10" t="s">
        <v>1100</v>
      </c>
      <c r="E121" s="21">
        <v>48614.35</v>
      </c>
      <c r="F121" s="21"/>
      <c r="G121" s="25">
        <v>24</v>
      </c>
      <c r="H121" s="21"/>
      <c r="I121" s="21"/>
      <c r="J121" s="21"/>
      <c r="K121" s="21"/>
    </row>
    <row r="122" spans="1:11" x14ac:dyDescent="0.25">
      <c r="A122" s="147" t="s">
        <v>43</v>
      </c>
      <c r="B122" s="148"/>
      <c r="C122" s="148"/>
      <c r="D122" s="148"/>
      <c r="E122" s="148"/>
      <c r="F122" s="148"/>
      <c r="G122" s="23">
        <v>24990</v>
      </c>
      <c r="H122" s="21"/>
      <c r="I122" s="21"/>
      <c r="J122" s="21"/>
      <c r="K122" s="21"/>
    </row>
    <row r="123" spans="1:11" x14ac:dyDescent="0.25">
      <c r="A123" s="149" t="s">
        <v>150</v>
      </c>
      <c r="B123" s="148"/>
      <c r="C123" s="148"/>
      <c r="D123" s="148"/>
      <c r="E123" s="148"/>
      <c r="F123" s="148"/>
      <c r="G123" s="23"/>
      <c r="H123" s="21"/>
      <c r="I123" s="21"/>
      <c r="J123" s="21"/>
      <c r="K123" s="21"/>
    </row>
    <row r="124" spans="1:11" x14ac:dyDescent="0.25">
      <c r="A124" s="147" t="s">
        <v>74</v>
      </c>
      <c r="B124" s="148"/>
      <c r="C124" s="148"/>
      <c r="D124" s="148"/>
      <c r="E124" s="148"/>
      <c r="F124" s="148"/>
      <c r="G124" s="23">
        <v>24990</v>
      </c>
      <c r="H124" s="21"/>
      <c r="I124" s="21"/>
      <c r="J124" s="21"/>
      <c r="K124" s="21"/>
    </row>
    <row r="125" spans="1:11" x14ac:dyDescent="0.25">
      <c r="A125" s="147" t="s">
        <v>12</v>
      </c>
      <c r="B125" s="148"/>
      <c r="C125" s="148"/>
      <c r="D125" s="148"/>
      <c r="E125" s="148"/>
      <c r="F125" s="148"/>
      <c r="G125" s="23">
        <v>24990</v>
      </c>
      <c r="H125" s="21"/>
      <c r="I125" s="21"/>
      <c r="J125" s="21"/>
      <c r="K125" s="21"/>
    </row>
    <row r="126" spans="1:11" x14ac:dyDescent="0.25">
      <c r="A126" s="147" t="s">
        <v>13</v>
      </c>
      <c r="B126" s="148"/>
      <c r="C126" s="148"/>
      <c r="D126" s="148"/>
      <c r="E126" s="148"/>
      <c r="F126" s="148"/>
      <c r="G126" s="23"/>
      <c r="H126" s="21"/>
      <c r="I126" s="21"/>
      <c r="J126" s="21"/>
      <c r="K126" s="21"/>
    </row>
    <row r="127" spans="1:11" x14ac:dyDescent="0.25">
      <c r="A127" s="147" t="s">
        <v>14</v>
      </c>
      <c r="B127" s="148"/>
      <c r="C127" s="148"/>
      <c r="D127" s="148"/>
      <c r="E127" s="148"/>
      <c r="F127" s="148"/>
      <c r="G127" s="23">
        <v>24990</v>
      </c>
      <c r="H127" s="21"/>
      <c r="I127" s="21"/>
      <c r="J127" s="21"/>
      <c r="K127" s="21"/>
    </row>
    <row r="128" spans="1:11" x14ac:dyDescent="0.25">
      <c r="A128" s="149" t="s">
        <v>149</v>
      </c>
      <c r="B128" s="148"/>
      <c r="C128" s="148"/>
      <c r="D128" s="148"/>
      <c r="E128" s="148"/>
      <c r="F128" s="148"/>
      <c r="G128" s="22">
        <v>24990</v>
      </c>
      <c r="H128" s="21"/>
      <c r="I128" s="21"/>
      <c r="J128" s="21"/>
      <c r="K128" s="21"/>
    </row>
    <row r="129" spans="1:11" ht="19.2" customHeight="1" x14ac:dyDescent="0.25">
      <c r="A129" s="154" t="s">
        <v>148</v>
      </c>
      <c r="B129" s="148"/>
      <c r="C129" s="148"/>
      <c r="D129" s="148"/>
      <c r="E129" s="148"/>
      <c r="F129" s="148"/>
      <c r="G129" s="148"/>
      <c r="H129" s="148"/>
      <c r="I129" s="148"/>
      <c r="J129" s="148"/>
      <c r="K129" s="148"/>
    </row>
    <row r="130" spans="1:11" ht="45.6" x14ac:dyDescent="0.25">
      <c r="A130" s="6">
        <v>66</v>
      </c>
      <c r="B130" s="26" t="s">
        <v>1099</v>
      </c>
      <c r="C130" s="113" t="s">
        <v>1098</v>
      </c>
      <c r="D130" s="10" t="s">
        <v>145</v>
      </c>
      <c r="E130" s="21" t="s">
        <v>1097</v>
      </c>
      <c r="F130" s="21" t="s">
        <v>1096</v>
      </c>
      <c r="G130" s="25">
        <v>403</v>
      </c>
      <c r="H130" s="24">
        <v>93</v>
      </c>
      <c r="I130" s="21" t="s">
        <v>1074</v>
      </c>
      <c r="J130" s="24">
        <v>45.77</v>
      </c>
      <c r="K130" s="24">
        <v>6.87</v>
      </c>
    </row>
    <row r="131" spans="1:11" ht="20.399999999999999" x14ac:dyDescent="0.25">
      <c r="A131" s="147" t="s">
        <v>43</v>
      </c>
      <c r="B131" s="148"/>
      <c r="C131" s="148"/>
      <c r="D131" s="148"/>
      <c r="E131" s="148"/>
      <c r="F131" s="148"/>
      <c r="G131" s="23">
        <v>403</v>
      </c>
      <c r="H131" s="21">
        <v>93</v>
      </c>
      <c r="I131" s="21" t="s">
        <v>1074</v>
      </c>
      <c r="J131" s="21"/>
      <c r="K131" s="21">
        <v>6.87</v>
      </c>
    </row>
    <row r="132" spans="1:11" x14ac:dyDescent="0.25">
      <c r="A132" s="147" t="s">
        <v>9</v>
      </c>
      <c r="B132" s="148"/>
      <c r="C132" s="148"/>
      <c r="D132" s="148"/>
      <c r="E132" s="148"/>
      <c r="F132" s="148"/>
      <c r="G132" s="23">
        <v>142</v>
      </c>
      <c r="H132" s="21"/>
      <c r="I132" s="21"/>
      <c r="J132" s="21"/>
      <c r="K132" s="21"/>
    </row>
    <row r="133" spans="1:11" x14ac:dyDescent="0.25">
      <c r="A133" s="147" t="s">
        <v>10</v>
      </c>
      <c r="B133" s="148"/>
      <c r="C133" s="148"/>
      <c r="D133" s="148"/>
      <c r="E133" s="148"/>
      <c r="F133" s="148"/>
      <c r="G133" s="23">
        <v>90</v>
      </c>
      <c r="H133" s="21"/>
      <c r="I133" s="21"/>
      <c r="J133" s="21"/>
      <c r="K133" s="21"/>
    </row>
    <row r="134" spans="1:11" x14ac:dyDescent="0.25">
      <c r="A134" s="149" t="s">
        <v>142</v>
      </c>
      <c r="B134" s="148"/>
      <c r="C134" s="148"/>
      <c r="D134" s="148"/>
      <c r="E134" s="148"/>
      <c r="F134" s="148"/>
      <c r="G134" s="23"/>
      <c r="H134" s="21"/>
      <c r="I134" s="21"/>
      <c r="J134" s="21"/>
      <c r="K134" s="21"/>
    </row>
    <row r="135" spans="1:11" ht="26.1" customHeight="1" x14ac:dyDescent="0.25">
      <c r="A135" s="147" t="s">
        <v>73</v>
      </c>
      <c r="B135" s="148"/>
      <c r="C135" s="148"/>
      <c r="D135" s="148"/>
      <c r="E135" s="148"/>
      <c r="F135" s="148"/>
      <c r="G135" s="23">
        <v>635</v>
      </c>
      <c r="H135" s="21"/>
      <c r="I135" s="21"/>
      <c r="J135" s="21"/>
      <c r="K135" s="21">
        <v>6.87</v>
      </c>
    </row>
    <row r="136" spans="1:11" x14ac:dyDescent="0.25">
      <c r="A136" s="147" t="s">
        <v>12</v>
      </c>
      <c r="B136" s="148"/>
      <c r="C136" s="148"/>
      <c r="D136" s="148"/>
      <c r="E136" s="148"/>
      <c r="F136" s="148"/>
      <c r="G136" s="23">
        <v>635</v>
      </c>
      <c r="H136" s="21"/>
      <c r="I136" s="21"/>
      <c r="J136" s="21"/>
      <c r="K136" s="21">
        <v>6.87</v>
      </c>
    </row>
    <row r="137" spans="1:11" x14ac:dyDescent="0.25">
      <c r="A137" s="147" t="s">
        <v>13</v>
      </c>
      <c r="B137" s="148"/>
      <c r="C137" s="148"/>
      <c r="D137" s="148"/>
      <c r="E137" s="148"/>
      <c r="F137" s="148"/>
      <c r="G137" s="23"/>
      <c r="H137" s="21"/>
      <c r="I137" s="21"/>
      <c r="J137" s="21"/>
      <c r="K137" s="21"/>
    </row>
    <row r="138" spans="1:11" x14ac:dyDescent="0.25">
      <c r="A138" s="147" t="s">
        <v>15</v>
      </c>
      <c r="B138" s="148"/>
      <c r="C138" s="148"/>
      <c r="D138" s="148"/>
      <c r="E138" s="148"/>
      <c r="F138" s="148"/>
      <c r="G138" s="23">
        <v>310</v>
      </c>
      <c r="H138" s="21"/>
      <c r="I138" s="21"/>
      <c r="J138" s="21"/>
      <c r="K138" s="21"/>
    </row>
    <row r="139" spans="1:11" x14ac:dyDescent="0.25">
      <c r="A139" s="147" t="s">
        <v>16</v>
      </c>
      <c r="B139" s="148"/>
      <c r="C139" s="148"/>
      <c r="D139" s="148"/>
      <c r="E139" s="148"/>
      <c r="F139" s="148"/>
      <c r="G139" s="23">
        <v>129</v>
      </c>
      <c r="H139" s="21"/>
      <c r="I139" s="21"/>
      <c r="J139" s="21"/>
      <c r="K139" s="21"/>
    </row>
    <row r="140" spans="1:11" x14ac:dyDescent="0.25">
      <c r="A140" s="147" t="s">
        <v>17</v>
      </c>
      <c r="B140" s="148"/>
      <c r="C140" s="148"/>
      <c r="D140" s="148"/>
      <c r="E140" s="148"/>
      <c r="F140" s="148"/>
      <c r="G140" s="23">
        <v>142</v>
      </c>
      <c r="H140" s="21"/>
      <c r="I140" s="21"/>
      <c r="J140" s="21"/>
      <c r="K140" s="21"/>
    </row>
    <row r="141" spans="1:11" x14ac:dyDescent="0.25">
      <c r="A141" s="147" t="s">
        <v>18</v>
      </c>
      <c r="B141" s="148"/>
      <c r="C141" s="148"/>
      <c r="D141" s="148"/>
      <c r="E141" s="148"/>
      <c r="F141" s="148"/>
      <c r="G141" s="23">
        <v>90</v>
      </c>
      <c r="H141" s="21"/>
      <c r="I141" s="21"/>
      <c r="J141" s="21"/>
      <c r="K141" s="21"/>
    </row>
    <row r="142" spans="1:11" x14ac:dyDescent="0.25">
      <c r="A142" s="149" t="s">
        <v>141</v>
      </c>
      <c r="B142" s="148"/>
      <c r="C142" s="148"/>
      <c r="D142" s="148"/>
      <c r="E142" s="148"/>
      <c r="F142" s="148"/>
      <c r="G142" s="22">
        <v>635</v>
      </c>
      <c r="H142" s="21"/>
      <c r="I142" s="21"/>
      <c r="J142" s="21"/>
      <c r="K142" s="20">
        <v>6.87</v>
      </c>
    </row>
    <row r="143" spans="1:11" x14ac:dyDescent="0.25">
      <c r="A143" s="152" t="s">
        <v>42</v>
      </c>
      <c r="B143" s="153"/>
      <c r="C143" s="153"/>
      <c r="D143" s="153"/>
      <c r="E143" s="153"/>
      <c r="F143" s="153"/>
      <c r="G143" s="153"/>
      <c r="H143" s="153"/>
      <c r="I143" s="153"/>
      <c r="J143" s="153"/>
      <c r="K143" s="153"/>
    </row>
    <row r="144" spans="1:11" ht="20.399999999999999" x14ac:dyDescent="0.25">
      <c r="A144" s="147" t="s">
        <v>8</v>
      </c>
      <c r="B144" s="148"/>
      <c r="C144" s="148"/>
      <c r="D144" s="148"/>
      <c r="E144" s="148"/>
      <c r="F144" s="148"/>
      <c r="G144" s="23">
        <v>47402</v>
      </c>
      <c r="H144" s="21">
        <v>5706</v>
      </c>
      <c r="I144" s="21" t="s">
        <v>1267</v>
      </c>
      <c r="J144" s="21"/>
      <c r="K144" s="21">
        <v>403.43</v>
      </c>
    </row>
    <row r="145" spans="1:11" x14ac:dyDescent="0.25">
      <c r="A145" s="147" t="s">
        <v>9</v>
      </c>
      <c r="B145" s="148"/>
      <c r="C145" s="148"/>
      <c r="D145" s="148"/>
      <c r="E145" s="148"/>
      <c r="F145" s="148"/>
      <c r="G145" s="23">
        <v>6181</v>
      </c>
      <c r="H145" s="21"/>
      <c r="I145" s="21"/>
      <c r="J145" s="21"/>
      <c r="K145" s="21"/>
    </row>
    <row r="146" spans="1:11" x14ac:dyDescent="0.25">
      <c r="A146" s="147" t="s">
        <v>31</v>
      </c>
      <c r="B146" s="148"/>
      <c r="C146" s="148"/>
      <c r="D146" s="148"/>
      <c r="E146" s="148"/>
      <c r="F146" s="148"/>
      <c r="G146" s="23"/>
      <c r="H146" s="21"/>
      <c r="I146" s="21"/>
      <c r="J146" s="21"/>
      <c r="K146" s="21"/>
    </row>
    <row r="147" spans="1:11" x14ac:dyDescent="0.25">
      <c r="A147" s="147" t="s">
        <v>1266</v>
      </c>
      <c r="B147" s="148"/>
      <c r="C147" s="148"/>
      <c r="D147" s="148"/>
      <c r="E147" s="148"/>
      <c r="F147" s="148"/>
      <c r="G147" s="23">
        <v>1661</v>
      </c>
      <c r="H147" s="21"/>
      <c r="I147" s="21"/>
      <c r="J147" s="21"/>
      <c r="K147" s="21"/>
    </row>
    <row r="148" spans="1:11" x14ac:dyDescent="0.25">
      <c r="A148" s="147" t="s">
        <v>1265</v>
      </c>
      <c r="B148" s="148"/>
      <c r="C148" s="148"/>
      <c r="D148" s="148"/>
      <c r="E148" s="148"/>
      <c r="F148" s="148"/>
      <c r="G148" s="23">
        <v>360</v>
      </c>
      <c r="H148" s="21"/>
      <c r="I148" s="21"/>
      <c r="J148" s="21"/>
      <c r="K148" s="21"/>
    </row>
    <row r="149" spans="1:11" x14ac:dyDescent="0.25">
      <c r="A149" s="147" t="s">
        <v>1264</v>
      </c>
      <c r="B149" s="148"/>
      <c r="C149" s="148"/>
      <c r="D149" s="148"/>
      <c r="E149" s="148"/>
      <c r="F149" s="148"/>
      <c r="G149" s="23">
        <v>3984</v>
      </c>
      <c r="H149" s="21"/>
      <c r="I149" s="21"/>
      <c r="J149" s="21"/>
      <c r="K149" s="21"/>
    </row>
    <row r="150" spans="1:11" x14ac:dyDescent="0.25">
      <c r="A150" s="147" t="s">
        <v>1263</v>
      </c>
      <c r="B150" s="148"/>
      <c r="C150" s="148"/>
      <c r="D150" s="148"/>
      <c r="E150" s="148"/>
      <c r="F150" s="148"/>
      <c r="G150" s="23">
        <v>34</v>
      </c>
      <c r="H150" s="21"/>
      <c r="I150" s="21"/>
      <c r="J150" s="21"/>
      <c r="K150" s="21"/>
    </row>
    <row r="151" spans="1:11" x14ac:dyDescent="0.25">
      <c r="A151" s="147" t="s">
        <v>1262</v>
      </c>
      <c r="B151" s="148"/>
      <c r="C151" s="148"/>
      <c r="D151" s="148"/>
      <c r="E151" s="148"/>
      <c r="F151" s="148"/>
      <c r="G151" s="23">
        <v>142</v>
      </c>
      <c r="H151" s="21"/>
      <c r="I151" s="21"/>
      <c r="J151" s="21"/>
      <c r="K151" s="21"/>
    </row>
    <row r="152" spans="1:11" x14ac:dyDescent="0.25">
      <c r="A152" s="147" t="s">
        <v>10</v>
      </c>
      <c r="B152" s="148"/>
      <c r="C152" s="148"/>
      <c r="D152" s="148"/>
      <c r="E152" s="148"/>
      <c r="F152" s="148"/>
      <c r="G152" s="23">
        <v>4338</v>
      </c>
      <c r="H152" s="21"/>
      <c r="I152" s="21"/>
      <c r="J152" s="21"/>
      <c r="K152" s="21"/>
    </row>
    <row r="153" spans="1:11" x14ac:dyDescent="0.25">
      <c r="A153" s="147" t="s">
        <v>31</v>
      </c>
      <c r="B153" s="148"/>
      <c r="C153" s="148"/>
      <c r="D153" s="148"/>
      <c r="E153" s="148"/>
      <c r="F153" s="148"/>
      <c r="G153" s="23"/>
      <c r="H153" s="21"/>
      <c r="I153" s="21"/>
      <c r="J153" s="21"/>
      <c r="K153" s="21"/>
    </row>
    <row r="154" spans="1:11" x14ac:dyDescent="0.25">
      <c r="A154" s="147" t="s">
        <v>1261</v>
      </c>
      <c r="B154" s="148"/>
      <c r="C154" s="148"/>
      <c r="D154" s="148"/>
      <c r="E154" s="148"/>
      <c r="F154" s="148"/>
      <c r="G154" s="23">
        <v>1246</v>
      </c>
      <c r="H154" s="21"/>
      <c r="I154" s="21"/>
      <c r="J154" s="21"/>
      <c r="K154" s="21"/>
    </row>
    <row r="155" spans="1:11" x14ac:dyDescent="0.25">
      <c r="A155" s="147" t="s">
        <v>1260</v>
      </c>
      <c r="B155" s="148"/>
      <c r="C155" s="148"/>
      <c r="D155" s="148"/>
      <c r="E155" s="148"/>
      <c r="F155" s="148"/>
      <c r="G155" s="23">
        <v>3002</v>
      </c>
      <c r="H155" s="21"/>
      <c r="I155" s="21"/>
      <c r="J155" s="21"/>
      <c r="K155" s="21"/>
    </row>
    <row r="156" spans="1:11" x14ac:dyDescent="0.25">
      <c r="A156" s="147" t="s">
        <v>1259</v>
      </c>
      <c r="B156" s="148"/>
      <c r="C156" s="148"/>
      <c r="D156" s="148"/>
      <c r="E156" s="148"/>
      <c r="F156" s="148"/>
      <c r="G156" s="23">
        <v>90</v>
      </c>
      <c r="H156" s="21"/>
      <c r="I156" s="21"/>
      <c r="J156" s="21"/>
      <c r="K156" s="21"/>
    </row>
    <row r="157" spans="1:11" x14ac:dyDescent="0.25">
      <c r="A157" s="149" t="s">
        <v>11</v>
      </c>
      <c r="B157" s="148"/>
      <c r="C157" s="148"/>
      <c r="D157" s="148"/>
      <c r="E157" s="148"/>
      <c r="F157" s="148"/>
      <c r="G157" s="23"/>
      <c r="H157" s="21"/>
      <c r="I157" s="21"/>
      <c r="J157" s="21"/>
      <c r="K157" s="21"/>
    </row>
    <row r="158" spans="1:11" x14ac:dyDescent="0.25">
      <c r="A158" s="147" t="s">
        <v>66</v>
      </c>
      <c r="B158" s="148"/>
      <c r="C158" s="148"/>
      <c r="D158" s="148"/>
      <c r="E158" s="148"/>
      <c r="F158" s="148"/>
      <c r="G158" s="23"/>
      <c r="H158" s="21"/>
      <c r="I158" s="21"/>
      <c r="J158" s="21"/>
      <c r="K158" s="21"/>
    </row>
    <row r="159" spans="1:11" x14ac:dyDescent="0.25">
      <c r="A159" s="147" t="s">
        <v>65</v>
      </c>
      <c r="B159" s="148"/>
      <c r="C159" s="148"/>
      <c r="D159" s="148"/>
      <c r="E159" s="148"/>
      <c r="F159" s="148"/>
      <c r="G159" s="23"/>
      <c r="H159" s="21"/>
      <c r="I159" s="21"/>
      <c r="J159" s="21"/>
      <c r="K159" s="21"/>
    </row>
    <row r="160" spans="1:11" x14ac:dyDescent="0.25">
      <c r="A160" s="147" t="s">
        <v>72</v>
      </c>
      <c r="B160" s="148"/>
      <c r="C160" s="148"/>
      <c r="D160" s="148"/>
      <c r="E160" s="148"/>
      <c r="F160" s="148"/>
      <c r="G160" s="23"/>
      <c r="H160" s="21"/>
      <c r="I160" s="21"/>
      <c r="J160" s="21"/>
      <c r="K160" s="21"/>
    </row>
    <row r="161" spans="1:11" x14ac:dyDescent="0.25">
      <c r="A161" s="147" t="s">
        <v>1258</v>
      </c>
      <c r="B161" s="148"/>
      <c r="C161" s="148"/>
      <c r="D161" s="148"/>
      <c r="E161" s="148"/>
      <c r="F161" s="148"/>
      <c r="G161" s="23">
        <v>2439</v>
      </c>
      <c r="H161" s="21">
        <v>2076</v>
      </c>
      <c r="I161" s="21">
        <v>17</v>
      </c>
      <c r="J161" s="21"/>
      <c r="K161" s="21">
        <v>141.68</v>
      </c>
    </row>
    <row r="162" spans="1:11" x14ac:dyDescent="0.25">
      <c r="A162" s="147" t="s">
        <v>1257</v>
      </c>
      <c r="B162" s="148"/>
      <c r="C162" s="148"/>
      <c r="D162" s="148"/>
      <c r="E162" s="148"/>
      <c r="F162" s="148"/>
      <c r="G162" s="23">
        <v>1661</v>
      </c>
      <c r="H162" s="21"/>
      <c r="I162" s="21"/>
      <c r="J162" s="21"/>
      <c r="K162" s="21"/>
    </row>
    <row r="163" spans="1:11" x14ac:dyDescent="0.25">
      <c r="A163" s="147" t="s">
        <v>1256</v>
      </c>
      <c r="B163" s="148"/>
      <c r="C163" s="148"/>
      <c r="D163" s="148"/>
      <c r="E163" s="148"/>
      <c r="F163" s="148"/>
      <c r="G163" s="23">
        <v>1246</v>
      </c>
      <c r="H163" s="21"/>
      <c r="I163" s="21"/>
      <c r="J163" s="21"/>
      <c r="K163" s="21"/>
    </row>
    <row r="164" spans="1:11" x14ac:dyDescent="0.25">
      <c r="A164" s="147" t="s">
        <v>63</v>
      </c>
      <c r="B164" s="148"/>
      <c r="C164" s="148"/>
      <c r="D164" s="148"/>
      <c r="E164" s="148"/>
      <c r="F164" s="148"/>
      <c r="G164" s="23">
        <v>5346</v>
      </c>
      <c r="H164" s="21"/>
      <c r="I164" s="21"/>
      <c r="J164" s="21"/>
      <c r="K164" s="21">
        <v>141.68</v>
      </c>
    </row>
    <row r="165" spans="1:11" x14ac:dyDescent="0.25">
      <c r="A165" s="147" t="s">
        <v>71</v>
      </c>
      <c r="B165" s="148"/>
      <c r="C165" s="148"/>
      <c r="D165" s="148"/>
      <c r="E165" s="148"/>
      <c r="F165" s="148"/>
      <c r="G165" s="23"/>
      <c r="H165" s="21"/>
      <c r="I165" s="21"/>
      <c r="J165" s="21"/>
      <c r="K165" s="21"/>
    </row>
    <row r="166" spans="1:11" x14ac:dyDescent="0.25">
      <c r="A166" s="147" t="s">
        <v>1255</v>
      </c>
      <c r="B166" s="148"/>
      <c r="C166" s="148"/>
      <c r="D166" s="148"/>
      <c r="E166" s="148"/>
      <c r="F166" s="148"/>
      <c r="G166" s="23">
        <v>470</v>
      </c>
      <c r="H166" s="21">
        <v>391</v>
      </c>
      <c r="I166" s="21"/>
      <c r="J166" s="21"/>
      <c r="K166" s="21">
        <v>29</v>
      </c>
    </row>
    <row r="167" spans="1:11" x14ac:dyDescent="0.25">
      <c r="A167" s="147" t="s">
        <v>1254</v>
      </c>
      <c r="B167" s="148"/>
      <c r="C167" s="148"/>
      <c r="D167" s="148"/>
      <c r="E167" s="148"/>
      <c r="F167" s="148"/>
      <c r="G167" s="23">
        <v>360</v>
      </c>
      <c r="H167" s="21"/>
      <c r="I167" s="21"/>
      <c r="J167" s="21"/>
      <c r="K167" s="21"/>
    </row>
    <row r="168" spans="1:11" x14ac:dyDescent="0.25">
      <c r="A168" s="147" t="s">
        <v>1253</v>
      </c>
      <c r="B168" s="148"/>
      <c r="C168" s="148"/>
      <c r="D168" s="148"/>
      <c r="E168" s="148"/>
      <c r="F168" s="148"/>
      <c r="G168" s="23">
        <v>254</v>
      </c>
      <c r="H168" s="21"/>
      <c r="I168" s="21"/>
      <c r="J168" s="21"/>
      <c r="K168" s="21"/>
    </row>
    <row r="169" spans="1:11" x14ac:dyDescent="0.25">
      <c r="A169" s="147" t="s">
        <v>63</v>
      </c>
      <c r="B169" s="148"/>
      <c r="C169" s="148"/>
      <c r="D169" s="148"/>
      <c r="E169" s="148"/>
      <c r="F169" s="148"/>
      <c r="G169" s="23">
        <v>1084</v>
      </c>
      <c r="H169" s="21"/>
      <c r="I169" s="21"/>
      <c r="J169" s="21"/>
      <c r="K169" s="21">
        <v>29</v>
      </c>
    </row>
    <row r="170" spans="1:11" x14ac:dyDescent="0.25">
      <c r="A170" s="147" t="s">
        <v>435</v>
      </c>
      <c r="B170" s="148"/>
      <c r="C170" s="148"/>
      <c r="D170" s="148"/>
      <c r="E170" s="148"/>
      <c r="F170" s="148"/>
      <c r="G170" s="23"/>
      <c r="H170" s="21"/>
      <c r="I170" s="21"/>
      <c r="J170" s="21"/>
      <c r="K170" s="21"/>
    </row>
    <row r="171" spans="1:11" ht="20.399999999999999" x14ac:dyDescent="0.25">
      <c r="A171" s="147" t="s">
        <v>1252</v>
      </c>
      <c r="B171" s="148"/>
      <c r="C171" s="148"/>
      <c r="D171" s="148"/>
      <c r="E171" s="148"/>
      <c r="F171" s="148"/>
      <c r="G171" s="23">
        <v>87</v>
      </c>
      <c r="H171" s="21">
        <v>28</v>
      </c>
      <c r="I171" s="21" t="s">
        <v>833</v>
      </c>
      <c r="J171" s="21"/>
      <c r="K171" s="21">
        <v>2</v>
      </c>
    </row>
    <row r="172" spans="1:11" x14ac:dyDescent="0.25">
      <c r="A172" s="147" t="s">
        <v>863</v>
      </c>
      <c r="B172" s="148"/>
      <c r="C172" s="148"/>
      <c r="D172" s="148"/>
      <c r="E172" s="148"/>
      <c r="F172" s="148"/>
      <c r="G172" s="23">
        <v>34</v>
      </c>
      <c r="H172" s="21"/>
      <c r="I172" s="21"/>
      <c r="J172" s="21"/>
      <c r="K172" s="21"/>
    </row>
    <row r="173" spans="1:11" x14ac:dyDescent="0.25">
      <c r="A173" s="147" t="s">
        <v>862</v>
      </c>
      <c r="B173" s="148"/>
      <c r="C173" s="148"/>
      <c r="D173" s="148"/>
      <c r="E173" s="148"/>
      <c r="F173" s="148"/>
      <c r="G173" s="23">
        <v>22</v>
      </c>
      <c r="H173" s="21"/>
      <c r="I173" s="21"/>
      <c r="J173" s="21"/>
      <c r="K173" s="21"/>
    </row>
    <row r="174" spans="1:11" x14ac:dyDescent="0.25">
      <c r="A174" s="147" t="s">
        <v>63</v>
      </c>
      <c r="B174" s="148"/>
      <c r="C174" s="148"/>
      <c r="D174" s="148"/>
      <c r="E174" s="148"/>
      <c r="F174" s="148"/>
      <c r="G174" s="23">
        <v>143</v>
      </c>
      <c r="H174" s="21"/>
      <c r="I174" s="21"/>
      <c r="J174" s="21"/>
      <c r="K174" s="21">
        <v>2</v>
      </c>
    </row>
    <row r="175" spans="1:11" x14ac:dyDescent="0.25">
      <c r="A175" s="147" t="s">
        <v>64</v>
      </c>
      <c r="B175" s="148"/>
      <c r="C175" s="148"/>
      <c r="D175" s="148"/>
      <c r="E175" s="148"/>
      <c r="F175" s="148"/>
      <c r="G175" s="23"/>
      <c r="H175" s="21"/>
      <c r="I175" s="21"/>
      <c r="J175" s="21"/>
      <c r="K175" s="21"/>
    </row>
    <row r="176" spans="1:11" ht="20.399999999999999" x14ac:dyDescent="0.25">
      <c r="A176" s="147" t="s">
        <v>1251</v>
      </c>
      <c r="B176" s="148"/>
      <c r="C176" s="148"/>
      <c r="D176" s="148"/>
      <c r="E176" s="148"/>
      <c r="F176" s="148"/>
      <c r="G176" s="23">
        <v>12796</v>
      </c>
      <c r="H176" s="21">
        <v>3118</v>
      </c>
      <c r="I176" s="21" t="s">
        <v>1250</v>
      </c>
      <c r="J176" s="21"/>
      <c r="K176" s="21">
        <v>223.88</v>
      </c>
    </row>
    <row r="177" spans="1:11" x14ac:dyDescent="0.25">
      <c r="A177" s="147" t="s">
        <v>1249</v>
      </c>
      <c r="B177" s="148"/>
      <c r="C177" s="148"/>
      <c r="D177" s="148"/>
      <c r="E177" s="148"/>
      <c r="F177" s="148"/>
      <c r="G177" s="23">
        <v>3984</v>
      </c>
      <c r="H177" s="21"/>
      <c r="I177" s="21"/>
      <c r="J177" s="21"/>
      <c r="K177" s="21"/>
    </row>
    <row r="178" spans="1:11" x14ac:dyDescent="0.25">
      <c r="A178" s="147" t="s">
        <v>1248</v>
      </c>
      <c r="B178" s="148"/>
      <c r="C178" s="148"/>
      <c r="D178" s="148"/>
      <c r="E178" s="148"/>
      <c r="F178" s="148"/>
      <c r="G178" s="23">
        <v>2726</v>
      </c>
      <c r="H178" s="21"/>
      <c r="I178" s="21"/>
      <c r="J178" s="21"/>
      <c r="K178" s="21"/>
    </row>
    <row r="179" spans="1:11" x14ac:dyDescent="0.25">
      <c r="A179" s="147" t="s">
        <v>63</v>
      </c>
      <c r="B179" s="148"/>
      <c r="C179" s="148"/>
      <c r="D179" s="148"/>
      <c r="E179" s="148"/>
      <c r="F179" s="148"/>
      <c r="G179" s="23">
        <v>19506</v>
      </c>
      <c r="H179" s="21"/>
      <c r="I179" s="21"/>
      <c r="J179" s="21"/>
      <c r="K179" s="21">
        <v>223.88</v>
      </c>
    </row>
    <row r="180" spans="1:11" x14ac:dyDescent="0.25">
      <c r="A180" s="147" t="s">
        <v>60</v>
      </c>
      <c r="B180" s="148"/>
      <c r="C180" s="148"/>
      <c r="D180" s="148"/>
      <c r="E180" s="148"/>
      <c r="F180" s="148"/>
      <c r="G180" s="23">
        <v>26079</v>
      </c>
      <c r="H180" s="21"/>
      <c r="I180" s="21"/>
      <c r="J180" s="21"/>
      <c r="K180" s="21">
        <v>396.56</v>
      </c>
    </row>
    <row r="181" spans="1:11" x14ac:dyDescent="0.25">
      <c r="A181" s="147" t="s">
        <v>62</v>
      </c>
      <c r="B181" s="148"/>
      <c r="C181" s="148"/>
      <c r="D181" s="148"/>
      <c r="E181" s="148"/>
      <c r="F181" s="148"/>
      <c r="G181" s="23"/>
      <c r="H181" s="21"/>
      <c r="I181" s="21"/>
      <c r="J181" s="21"/>
      <c r="K181" s="21"/>
    </row>
    <row r="182" spans="1:11" x14ac:dyDescent="0.25">
      <c r="A182" s="147" t="s">
        <v>61</v>
      </c>
      <c r="B182" s="148"/>
      <c r="C182" s="148"/>
      <c r="D182" s="148"/>
      <c r="E182" s="148"/>
      <c r="F182" s="148"/>
      <c r="G182" s="23"/>
      <c r="H182" s="21"/>
      <c r="I182" s="21"/>
      <c r="J182" s="21"/>
      <c r="K182" s="21"/>
    </row>
    <row r="183" spans="1:11" x14ac:dyDescent="0.25">
      <c r="A183" s="147" t="s">
        <v>1247</v>
      </c>
      <c r="B183" s="148"/>
      <c r="C183" s="148"/>
      <c r="D183" s="148"/>
      <c r="E183" s="148"/>
      <c r="F183" s="148"/>
      <c r="G183" s="23">
        <v>6217</v>
      </c>
      <c r="H183" s="21"/>
      <c r="I183" s="21"/>
      <c r="J183" s="21"/>
      <c r="K183" s="21"/>
    </row>
    <row r="184" spans="1:11" x14ac:dyDescent="0.25">
      <c r="A184" s="147" t="s">
        <v>60</v>
      </c>
      <c r="B184" s="148"/>
      <c r="C184" s="148"/>
      <c r="D184" s="148"/>
      <c r="E184" s="148"/>
      <c r="F184" s="148"/>
      <c r="G184" s="23">
        <v>6217</v>
      </c>
      <c r="H184" s="21"/>
      <c r="I184" s="21"/>
      <c r="J184" s="21"/>
      <c r="K184" s="21"/>
    </row>
    <row r="185" spans="1:11" x14ac:dyDescent="0.25">
      <c r="A185" s="147" t="s">
        <v>56</v>
      </c>
      <c r="B185" s="148"/>
      <c r="C185" s="148"/>
      <c r="D185" s="148"/>
      <c r="E185" s="148"/>
      <c r="F185" s="148"/>
      <c r="G185" s="23">
        <v>32296</v>
      </c>
      <c r="H185" s="21"/>
      <c r="I185" s="21"/>
      <c r="J185" s="21"/>
      <c r="K185" s="21">
        <v>396.56</v>
      </c>
    </row>
    <row r="186" spans="1:11" x14ac:dyDescent="0.25">
      <c r="A186" s="149" t="s">
        <v>59</v>
      </c>
      <c r="B186" s="148"/>
      <c r="C186" s="148"/>
      <c r="D186" s="148"/>
      <c r="E186" s="148"/>
      <c r="F186" s="148"/>
      <c r="G186" s="22">
        <v>32296</v>
      </c>
      <c r="H186" s="21"/>
      <c r="I186" s="21"/>
      <c r="J186" s="21"/>
      <c r="K186" s="20">
        <v>396.56</v>
      </c>
    </row>
    <row r="187" spans="1:11" x14ac:dyDescent="0.25">
      <c r="A187" s="147" t="s">
        <v>121</v>
      </c>
      <c r="B187" s="148"/>
      <c r="C187" s="148"/>
      <c r="D187" s="148"/>
      <c r="E187" s="148"/>
      <c r="F187" s="148"/>
      <c r="G187" s="23"/>
      <c r="H187" s="21"/>
      <c r="I187" s="21"/>
      <c r="J187" s="21"/>
      <c r="K187" s="21"/>
    </row>
    <row r="188" spans="1:11" x14ac:dyDescent="0.25">
      <c r="A188" s="147" t="s">
        <v>57</v>
      </c>
      <c r="B188" s="148"/>
      <c r="C188" s="148"/>
      <c r="D188" s="148"/>
      <c r="E188" s="148"/>
      <c r="F188" s="148"/>
      <c r="G188" s="23"/>
      <c r="H188" s="21"/>
      <c r="I188" s="21"/>
      <c r="J188" s="21"/>
      <c r="K188" s="21"/>
    </row>
    <row r="189" spans="1:11" x14ac:dyDescent="0.25">
      <c r="A189" s="147" t="s">
        <v>1246</v>
      </c>
      <c r="B189" s="148"/>
      <c r="C189" s="148"/>
      <c r="D189" s="148"/>
      <c r="E189" s="148"/>
      <c r="F189" s="148"/>
      <c r="G189" s="23">
        <v>24990</v>
      </c>
      <c r="H189" s="21"/>
      <c r="I189" s="21"/>
      <c r="J189" s="21"/>
      <c r="K189" s="21"/>
    </row>
    <row r="190" spans="1:11" x14ac:dyDescent="0.25">
      <c r="A190" s="147" t="s">
        <v>56</v>
      </c>
      <c r="B190" s="148"/>
      <c r="C190" s="148"/>
      <c r="D190" s="148"/>
      <c r="E190" s="148"/>
      <c r="F190" s="148"/>
      <c r="G190" s="23">
        <v>24990</v>
      </c>
      <c r="H190" s="21"/>
      <c r="I190" s="21"/>
      <c r="J190" s="21"/>
      <c r="K190" s="21"/>
    </row>
    <row r="191" spans="1:11" x14ac:dyDescent="0.25">
      <c r="A191" s="149" t="s">
        <v>119</v>
      </c>
      <c r="B191" s="148"/>
      <c r="C191" s="148"/>
      <c r="D191" s="148"/>
      <c r="E191" s="148"/>
      <c r="F191" s="148"/>
      <c r="G191" s="22">
        <v>24990</v>
      </c>
      <c r="H191" s="21"/>
      <c r="I191" s="21"/>
      <c r="J191" s="21"/>
      <c r="K191" s="21"/>
    </row>
    <row r="192" spans="1:11" x14ac:dyDescent="0.25">
      <c r="A192" s="147" t="s">
        <v>118</v>
      </c>
      <c r="B192" s="148"/>
      <c r="C192" s="148"/>
      <c r="D192" s="148"/>
      <c r="E192" s="148"/>
      <c r="F192" s="148"/>
      <c r="G192" s="23"/>
      <c r="H192" s="21"/>
      <c r="I192" s="21"/>
      <c r="J192" s="21"/>
      <c r="K192" s="21"/>
    </row>
    <row r="193" spans="1:11" ht="26.1" customHeight="1" x14ac:dyDescent="0.25">
      <c r="A193" s="147" t="s">
        <v>70</v>
      </c>
      <c r="B193" s="148"/>
      <c r="C193" s="148"/>
      <c r="D193" s="148"/>
      <c r="E193" s="148"/>
      <c r="F193" s="148"/>
      <c r="G193" s="23"/>
      <c r="H193" s="21"/>
      <c r="I193" s="21"/>
      <c r="J193" s="21"/>
      <c r="K193" s="21"/>
    </row>
    <row r="194" spans="1:11" ht="20.399999999999999" x14ac:dyDescent="0.25">
      <c r="A194" s="147" t="s">
        <v>1245</v>
      </c>
      <c r="B194" s="148"/>
      <c r="C194" s="148"/>
      <c r="D194" s="148"/>
      <c r="E194" s="148"/>
      <c r="F194" s="148"/>
      <c r="G194" s="23">
        <v>403</v>
      </c>
      <c r="H194" s="21">
        <v>93</v>
      </c>
      <c r="I194" s="21" t="s">
        <v>1074</v>
      </c>
      <c r="J194" s="21"/>
      <c r="K194" s="21">
        <v>6.87</v>
      </c>
    </row>
    <row r="195" spans="1:11" x14ac:dyDescent="0.25">
      <c r="A195" s="147" t="s">
        <v>1073</v>
      </c>
      <c r="B195" s="148"/>
      <c r="C195" s="148"/>
      <c r="D195" s="148"/>
      <c r="E195" s="148"/>
      <c r="F195" s="148"/>
      <c r="G195" s="23">
        <v>142</v>
      </c>
      <c r="H195" s="21"/>
      <c r="I195" s="21"/>
      <c r="J195" s="21"/>
      <c r="K195" s="21"/>
    </row>
    <row r="196" spans="1:11" x14ac:dyDescent="0.25">
      <c r="A196" s="147" t="s">
        <v>1072</v>
      </c>
      <c r="B196" s="148"/>
      <c r="C196" s="148"/>
      <c r="D196" s="148"/>
      <c r="E196" s="148"/>
      <c r="F196" s="148"/>
      <c r="G196" s="23">
        <v>90</v>
      </c>
      <c r="H196" s="21"/>
      <c r="I196" s="21"/>
      <c r="J196" s="21"/>
      <c r="K196" s="21"/>
    </row>
    <row r="197" spans="1:11" x14ac:dyDescent="0.25">
      <c r="A197" s="147" t="s">
        <v>58</v>
      </c>
      <c r="B197" s="148"/>
      <c r="C197" s="148"/>
      <c r="D197" s="148"/>
      <c r="E197" s="148"/>
      <c r="F197" s="148"/>
      <c r="G197" s="23">
        <v>635</v>
      </c>
      <c r="H197" s="21"/>
      <c r="I197" s="21"/>
      <c r="J197" s="21"/>
      <c r="K197" s="21">
        <v>6.87</v>
      </c>
    </row>
    <row r="198" spans="1:11" x14ac:dyDescent="0.25">
      <c r="A198" s="147" t="s">
        <v>56</v>
      </c>
      <c r="B198" s="148"/>
      <c r="C198" s="148"/>
      <c r="D198" s="148"/>
      <c r="E198" s="148"/>
      <c r="F198" s="148"/>
      <c r="G198" s="23">
        <v>635</v>
      </c>
      <c r="H198" s="21"/>
      <c r="I198" s="21"/>
      <c r="J198" s="21"/>
      <c r="K198" s="21">
        <v>6.87</v>
      </c>
    </row>
    <row r="199" spans="1:11" x14ac:dyDescent="0.25">
      <c r="A199" s="149" t="s">
        <v>113</v>
      </c>
      <c r="B199" s="148"/>
      <c r="C199" s="148"/>
      <c r="D199" s="148"/>
      <c r="E199" s="148"/>
      <c r="F199" s="148"/>
      <c r="G199" s="22">
        <v>635</v>
      </c>
      <c r="H199" s="21"/>
      <c r="I199" s="21"/>
      <c r="J199" s="21"/>
      <c r="K199" s="20">
        <v>6.87</v>
      </c>
    </row>
    <row r="200" spans="1:11" x14ac:dyDescent="0.25">
      <c r="A200" s="147" t="s">
        <v>12</v>
      </c>
      <c r="B200" s="148"/>
      <c r="C200" s="148"/>
      <c r="D200" s="148"/>
      <c r="E200" s="148"/>
      <c r="F200" s="148"/>
      <c r="G200" s="23">
        <v>57921</v>
      </c>
      <c r="H200" s="21"/>
      <c r="I200" s="21"/>
      <c r="J200" s="21"/>
      <c r="K200" s="21">
        <v>403.43</v>
      </c>
    </row>
    <row r="201" spans="1:11" x14ac:dyDescent="0.25">
      <c r="A201" s="147" t="s">
        <v>13</v>
      </c>
      <c r="B201" s="148"/>
      <c r="C201" s="148"/>
      <c r="D201" s="148"/>
      <c r="E201" s="148"/>
      <c r="F201" s="148"/>
      <c r="G201" s="23"/>
      <c r="H201" s="21"/>
      <c r="I201" s="21"/>
      <c r="J201" s="21"/>
      <c r="K201" s="21"/>
    </row>
    <row r="202" spans="1:11" x14ac:dyDescent="0.25">
      <c r="A202" s="147" t="s">
        <v>14</v>
      </c>
      <c r="B202" s="148"/>
      <c r="C202" s="148"/>
      <c r="D202" s="148"/>
      <c r="E202" s="148"/>
      <c r="F202" s="148"/>
      <c r="G202" s="23">
        <v>29402</v>
      </c>
      <c r="H202" s="21"/>
      <c r="I202" s="21"/>
      <c r="J202" s="21"/>
      <c r="K202" s="21"/>
    </row>
    <row r="203" spans="1:11" x14ac:dyDescent="0.25">
      <c r="A203" s="147" t="s">
        <v>15</v>
      </c>
      <c r="B203" s="148"/>
      <c r="C203" s="148"/>
      <c r="D203" s="148"/>
      <c r="E203" s="148"/>
      <c r="F203" s="148"/>
      <c r="G203" s="23">
        <v>6077</v>
      </c>
      <c r="H203" s="21"/>
      <c r="I203" s="21"/>
      <c r="J203" s="21"/>
      <c r="K203" s="21"/>
    </row>
    <row r="204" spans="1:11" x14ac:dyDescent="0.25">
      <c r="A204" s="147" t="s">
        <v>16</v>
      </c>
      <c r="B204" s="148"/>
      <c r="C204" s="148"/>
      <c r="D204" s="148"/>
      <c r="E204" s="148"/>
      <c r="F204" s="148"/>
      <c r="G204" s="23">
        <v>6824</v>
      </c>
      <c r="H204" s="21"/>
      <c r="I204" s="21"/>
      <c r="J204" s="21"/>
      <c r="K204" s="21"/>
    </row>
    <row r="205" spans="1:11" x14ac:dyDescent="0.25">
      <c r="A205" s="147" t="s">
        <v>0</v>
      </c>
      <c r="B205" s="148"/>
      <c r="C205" s="148"/>
      <c r="D205" s="148"/>
      <c r="E205" s="148"/>
      <c r="F205" s="148"/>
      <c r="G205" s="23">
        <v>6217</v>
      </c>
      <c r="H205" s="21"/>
      <c r="I205" s="21"/>
      <c r="J205" s="21"/>
      <c r="K205" s="21"/>
    </row>
    <row r="206" spans="1:11" x14ac:dyDescent="0.25">
      <c r="A206" s="147" t="s">
        <v>17</v>
      </c>
      <c r="B206" s="148"/>
      <c r="C206" s="148"/>
      <c r="D206" s="148"/>
      <c r="E206" s="148"/>
      <c r="F206" s="148"/>
      <c r="G206" s="23">
        <v>6181</v>
      </c>
      <c r="H206" s="21"/>
      <c r="I206" s="21"/>
      <c r="J206" s="21"/>
      <c r="K206" s="21"/>
    </row>
    <row r="207" spans="1:11" x14ac:dyDescent="0.25">
      <c r="A207" s="147" t="s">
        <v>18</v>
      </c>
      <c r="B207" s="148"/>
      <c r="C207" s="148"/>
      <c r="D207" s="148"/>
      <c r="E207" s="148"/>
      <c r="F207" s="148"/>
      <c r="G207" s="23">
        <v>4338</v>
      </c>
      <c r="H207" s="21"/>
      <c r="I207" s="21"/>
      <c r="J207" s="21"/>
      <c r="K207" s="21"/>
    </row>
    <row r="208" spans="1:11" x14ac:dyDescent="0.25">
      <c r="A208" s="149" t="s">
        <v>19</v>
      </c>
      <c r="B208" s="148"/>
      <c r="C208" s="148"/>
      <c r="D208" s="148"/>
      <c r="E208" s="148"/>
      <c r="F208" s="148"/>
      <c r="G208" s="22">
        <v>57921</v>
      </c>
      <c r="H208" s="21"/>
      <c r="I208" s="21"/>
      <c r="J208" s="21"/>
      <c r="K208" s="20">
        <v>403.43</v>
      </c>
    </row>
    <row r="209" spans="1:11" x14ac:dyDescent="0.25">
      <c r="A209" s="99"/>
      <c r="B209" s="19"/>
      <c r="F209" s="16"/>
      <c r="G209" s="18"/>
      <c r="H209" s="16"/>
      <c r="I209" s="16"/>
      <c r="J209" s="16"/>
      <c r="K209" s="16"/>
    </row>
  </sheetData>
  <mergeCells count="129">
    <mergeCell ref="A168:F168"/>
    <mergeCell ref="A169:F169"/>
    <mergeCell ref="A185:F185"/>
    <mergeCell ref="A174:F174"/>
    <mergeCell ref="A175:F175"/>
    <mergeCell ref="A176:F176"/>
    <mergeCell ref="A177:F177"/>
    <mergeCell ref="A178:F178"/>
    <mergeCell ref="A179:F179"/>
    <mergeCell ref="D21:E21"/>
    <mergeCell ref="D22:E22"/>
    <mergeCell ref="A204:F204"/>
    <mergeCell ref="A205:F205"/>
    <mergeCell ref="A206:F206"/>
    <mergeCell ref="A207:F207"/>
    <mergeCell ref="A208:F208"/>
    <mergeCell ref="A190:F190"/>
    <mergeCell ref="A191:F191"/>
    <mergeCell ref="A180:F180"/>
    <mergeCell ref="A181:F181"/>
    <mergeCell ref="A182:F182"/>
    <mergeCell ref="A202:F202"/>
    <mergeCell ref="A203:F203"/>
    <mergeCell ref="A183:F183"/>
    <mergeCell ref="A184:F184"/>
    <mergeCell ref="A199:F199"/>
    <mergeCell ref="A200:F200"/>
    <mergeCell ref="A201:F201"/>
    <mergeCell ref="A192:F192"/>
    <mergeCell ref="A193:F193"/>
    <mergeCell ref="A194:F194"/>
    <mergeCell ref="A195:F195"/>
    <mergeCell ref="A196:F196"/>
    <mergeCell ref="A197:F197"/>
    <mergeCell ref="D16:E16"/>
    <mergeCell ref="D20:E20"/>
    <mergeCell ref="D19:E19"/>
    <mergeCell ref="D18:E18"/>
    <mergeCell ref="D17:E17"/>
    <mergeCell ref="A198:F198"/>
    <mergeCell ref="A186:F186"/>
    <mergeCell ref="A187:F187"/>
    <mergeCell ref="A188:F188"/>
    <mergeCell ref="A189:F189"/>
    <mergeCell ref="A170:F170"/>
    <mergeCell ref="A171:F171"/>
    <mergeCell ref="A172:F172"/>
    <mergeCell ref="A173:F173"/>
    <mergeCell ref="A162:F162"/>
    <mergeCell ref="A163:F163"/>
    <mergeCell ref="A164:F164"/>
    <mergeCell ref="A165:F165"/>
    <mergeCell ref="A166:F166"/>
    <mergeCell ref="A167:F167"/>
    <mergeCell ref="A150:F150"/>
    <mergeCell ref="A151:F151"/>
    <mergeCell ref="A152:F152"/>
    <mergeCell ref="A153:F153"/>
    <mergeCell ref="A154:F154"/>
    <mergeCell ref="A155:F155"/>
    <mergeCell ref="A156:F156"/>
    <mergeCell ref="A157:F157"/>
    <mergeCell ref="A158:F158"/>
    <mergeCell ref="A159:F159"/>
    <mergeCell ref="A160:F160"/>
    <mergeCell ref="A161:F161"/>
    <mergeCell ref="A147:F147"/>
    <mergeCell ref="A148:F148"/>
    <mergeCell ref="A149:F149"/>
    <mergeCell ref="A125:F125"/>
    <mergeCell ref="A126:F126"/>
    <mergeCell ref="A127:F127"/>
    <mergeCell ref="A128:F128"/>
    <mergeCell ref="A129:K129"/>
    <mergeCell ref="A131:F131"/>
    <mergeCell ref="A132:F132"/>
    <mergeCell ref="A133:F133"/>
    <mergeCell ref="A134:F134"/>
    <mergeCell ref="A135:F135"/>
    <mergeCell ref="A136:F136"/>
    <mergeCell ref="A137:F137"/>
    <mergeCell ref="A138:F138"/>
    <mergeCell ref="A139:F139"/>
    <mergeCell ref="A140:F140"/>
    <mergeCell ref="A141:F141"/>
    <mergeCell ref="A142:F142"/>
    <mergeCell ref="A143:K143"/>
    <mergeCell ref="A144:F144"/>
    <mergeCell ref="A145:F145"/>
    <mergeCell ref="A146:F146"/>
    <mergeCell ref="A122:F122"/>
    <mergeCell ref="A123:F123"/>
    <mergeCell ref="A124:F124"/>
    <mergeCell ref="A36:K36"/>
    <mergeCell ref="A37:K37"/>
    <mergeCell ref="A64:K64"/>
    <mergeCell ref="A75:F75"/>
    <mergeCell ref="A76:F76"/>
    <mergeCell ref="A77:F77"/>
    <mergeCell ref="A78:F78"/>
    <mergeCell ref="A79:F79"/>
    <mergeCell ref="A80:F80"/>
    <mergeCell ref="A81:F81"/>
    <mergeCell ref="A82:F82"/>
    <mergeCell ref="A83:F83"/>
    <mergeCell ref="A84:F84"/>
    <mergeCell ref="A85:F85"/>
    <mergeCell ref="A86:F86"/>
    <mergeCell ref="A87:F87"/>
    <mergeCell ref="A88:F88"/>
    <mergeCell ref="A89:F89"/>
    <mergeCell ref="A90:K90"/>
    <mergeCell ref="A91:K91"/>
    <mergeCell ref="A110:K110"/>
    <mergeCell ref="A30:K30"/>
    <mergeCell ref="A31:K31"/>
    <mergeCell ref="A32:K32"/>
    <mergeCell ref="A33:K33"/>
    <mergeCell ref="A34:K34"/>
    <mergeCell ref="A35:K35"/>
    <mergeCell ref="J26:K27"/>
    <mergeCell ref="H27:H28"/>
    <mergeCell ref="G27:G28"/>
    <mergeCell ref="A26:A28"/>
    <mergeCell ref="C26:C28"/>
    <mergeCell ref="B26:B28"/>
    <mergeCell ref="D26:D28"/>
    <mergeCell ref="E26:F26"/>
    <mergeCell ref="G26:I26"/>
  </mergeCells>
  <pageMargins left="0.23622047244094491" right="0.19685039370078741" top="0.51181102362204722" bottom="0.62992125984251968" header="0.31496062992125984" footer="0.23622047244094491"/>
  <pageSetup paperSize="9" scale="97" fitToHeight="10000" orientation="landscape" r:id="rId1"/>
  <headerFooter alignWithMargins="0">
    <oddFooter>&amp;L0503.001.0000 - СМ.ЛС
313-2475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P222"/>
  <sheetViews>
    <sheetView showGridLines="0" zoomScaleSheetLayoutView="75" workbookViewId="0">
      <selection activeCell="U35" sqref="U35"/>
    </sheetView>
  </sheetViews>
  <sheetFormatPr defaultColWidth="9.109375" defaultRowHeight="13.2" outlineLevelRow="2" x14ac:dyDescent="0.25"/>
  <cols>
    <col min="1" max="1" width="4.6640625" style="9" customWidth="1"/>
    <col min="2" max="2" width="20.33203125" style="17" customWidth="1"/>
    <col min="3" max="3" width="37.109375" style="7" customWidth="1"/>
    <col min="4" max="4" width="17.109375" style="99" customWidth="1"/>
    <col min="5" max="5" width="11.6640625" style="16" customWidth="1"/>
    <col min="6" max="6" width="10.5546875" style="3" customWidth="1"/>
    <col min="7" max="7" width="10.5546875" style="14" customWidth="1"/>
    <col min="8" max="8" width="11" style="3" customWidth="1"/>
    <col min="9" max="9" width="10.6640625" style="3" customWidth="1"/>
    <col min="10" max="10" width="8.33203125" style="3" customWidth="1"/>
    <col min="11" max="11" width="8.109375" style="3" customWidth="1"/>
    <col min="12" max="14" width="7.109375" style="3" customWidth="1"/>
    <col min="15" max="16" width="6.33203125" style="3" customWidth="1"/>
    <col min="17" max="16384" width="9.109375" style="4"/>
  </cols>
  <sheetData>
    <row r="1" spans="1:16" outlineLevel="2" x14ac:dyDescent="0.25">
      <c r="A1" s="2" t="s">
        <v>6</v>
      </c>
      <c r="B1" s="1"/>
      <c r="I1" s="2" t="s">
        <v>7</v>
      </c>
    </row>
    <row r="2" spans="1:16" outlineLevel="1" x14ac:dyDescent="0.25">
      <c r="A2" s="5"/>
      <c r="B2" s="1"/>
      <c r="I2" s="5"/>
    </row>
    <row r="3" spans="1:16" outlineLevel="1" x14ac:dyDescent="0.25">
      <c r="A3" s="5"/>
      <c r="B3" s="1"/>
      <c r="I3" s="5"/>
    </row>
    <row r="4" spans="1:16" outlineLevel="1" x14ac:dyDescent="0.25">
      <c r="A4" s="5" t="s">
        <v>54</v>
      </c>
      <c r="B4" s="1"/>
      <c r="I4" s="5" t="s">
        <v>53</v>
      </c>
    </row>
    <row r="5" spans="1:16" outlineLevel="1" x14ac:dyDescent="0.25">
      <c r="A5" s="60" t="s">
        <v>110</v>
      </c>
      <c r="B5" s="1"/>
      <c r="I5" s="60" t="s">
        <v>109</v>
      </c>
    </row>
    <row r="6" spans="1:16" ht="13.8" x14ac:dyDescent="0.25">
      <c r="A6" s="99"/>
      <c r="B6" s="1"/>
      <c r="C6" s="3"/>
      <c r="D6" s="36" t="s">
        <v>218</v>
      </c>
      <c r="E6" s="3"/>
      <c r="F6" s="58"/>
      <c r="G6" s="59"/>
      <c r="H6" s="58"/>
      <c r="N6" s="4"/>
      <c r="O6" s="4"/>
      <c r="P6" s="4"/>
    </row>
    <row r="7" spans="1:16" x14ac:dyDescent="0.25">
      <c r="A7" s="99"/>
      <c r="B7" s="57"/>
      <c r="C7" s="42"/>
      <c r="D7" s="12" t="s">
        <v>2</v>
      </c>
      <c r="E7" s="56"/>
      <c r="F7" s="55"/>
      <c r="G7" s="54"/>
      <c r="N7" s="4"/>
      <c r="O7" s="4"/>
      <c r="P7" s="4"/>
    </row>
    <row r="8" spans="1:16" x14ac:dyDescent="0.25">
      <c r="A8" s="99"/>
      <c r="B8" s="49"/>
      <c r="C8" s="3"/>
      <c r="D8" s="3"/>
      <c r="E8" s="3"/>
      <c r="O8" s="4"/>
      <c r="P8" s="4"/>
    </row>
    <row r="9" spans="1:16" ht="15.6" x14ac:dyDescent="0.25">
      <c r="A9" s="99"/>
      <c r="B9" s="49"/>
      <c r="C9" s="3"/>
      <c r="D9" s="114" t="s">
        <v>1360</v>
      </c>
      <c r="F9" s="52"/>
      <c r="G9" s="51"/>
      <c r="O9" s="4"/>
      <c r="P9" s="4"/>
    </row>
    <row r="10" spans="1:16" x14ac:dyDescent="0.25">
      <c r="A10" s="99"/>
      <c r="B10" s="49"/>
      <c r="C10" s="3"/>
      <c r="D10" s="11" t="s">
        <v>38</v>
      </c>
      <c r="F10" s="8"/>
      <c r="G10" s="50"/>
      <c r="O10" s="4"/>
      <c r="P10" s="4"/>
    </row>
    <row r="11" spans="1:16" x14ac:dyDescent="0.25">
      <c r="A11" s="99"/>
      <c r="B11" s="49"/>
      <c r="C11" s="3"/>
      <c r="D11" s="3"/>
      <c r="E11" s="3"/>
      <c r="O11" s="4"/>
      <c r="P11" s="4"/>
    </row>
    <row r="12" spans="1:16" ht="13.8" x14ac:dyDescent="0.25">
      <c r="A12" s="48" t="s">
        <v>3</v>
      </c>
      <c r="B12" s="35" t="s">
        <v>1359</v>
      </c>
      <c r="C12" s="13"/>
      <c r="D12" s="36"/>
      <c r="E12" s="47"/>
      <c r="F12" s="13"/>
      <c r="G12" s="46"/>
      <c r="N12" s="4"/>
      <c r="O12" s="4"/>
      <c r="P12" s="4"/>
    </row>
    <row r="13" spans="1:16" x14ac:dyDescent="0.25">
      <c r="A13" s="99"/>
      <c r="B13" s="45"/>
      <c r="C13" s="42"/>
      <c r="D13" s="12" t="s">
        <v>36</v>
      </c>
      <c r="F13" s="44"/>
      <c r="G13" s="43"/>
      <c r="H13" s="42"/>
      <c r="I13" s="38"/>
      <c r="O13" s="4"/>
      <c r="P13" s="4"/>
    </row>
    <row r="14" spans="1:16" x14ac:dyDescent="0.25">
      <c r="A14" s="41"/>
      <c r="B14" s="40"/>
      <c r="C14" s="3"/>
      <c r="D14" s="3"/>
      <c r="E14" s="3"/>
      <c r="N14" s="4"/>
      <c r="O14" s="4"/>
      <c r="P14" s="4"/>
    </row>
    <row r="15" spans="1:16" ht="13.8" x14ac:dyDescent="0.25">
      <c r="B15" s="35" t="s">
        <v>1358</v>
      </c>
      <c r="C15" s="39"/>
      <c r="D15" s="38"/>
      <c r="E15" s="38"/>
      <c r="F15" s="37"/>
      <c r="G15" s="32"/>
      <c r="H15" s="31"/>
      <c r="O15" s="13"/>
      <c r="P15" s="4"/>
    </row>
    <row r="16" spans="1:16" s="30" customFormat="1" ht="13.8" x14ac:dyDescent="0.25">
      <c r="A16" s="36"/>
      <c r="B16" s="35" t="s">
        <v>22</v>
      </c>
      <c r="C16" s="34"/>
      <c r="D16" s="150" t="s">
        <v>1357</v>
      </c>
      <c r="E16" s="151"/>
      <c r="F16" s="33" t="s">
        <v>34</v>
      </c>
      <c r="G16" s="32"/>
      <c r="H16" s="31"/>
      <c r="I16" s="13"/>
      <c r="J16" s="13"/>
      <c r="K16" s="13"/>
      <c r="L16" s="13"/>
      <c r="M16" s="13"/>
      <c r="N16" s="13"/>
    </row>
    <row r="17" spans="1:16" s="30" customFormat="1" ht="13.8" outlineLevel="1" x14ac:dyDescent="0.25">
      <c r="A17" s="36"/>
      <c r="B17" s="35" t="s">
        <v>41</v>
      </c>
      <c r="C17" s="34"/>
      <c r="D17" s="150" t="s">
        <v>1153</v>
      </c>
      <c r="E17" s="151"/>
      <c r="F17" s="33" t="s">
        <v>34</v>
      </c>
      <c r="G17" s="32"/>
      <c r="H17" s="31"/>
      <c r="I17" s="13"/>
      <c r="J17" s="13"/>
      <c r="K17" s="13"/>
      <c r="L17" s="13"/>
      <c r="M17" s="13"/>
      <c r="N17" s="13"/>
    </row>
    <row r="18" spans="1:16" s="30" customFormat="1" ht="13.8" outlineLevel="1" x14ac:dyDescent="0.25">
      <c r="A18" s="36"/>
      <c r="B18" s="35" t="s">
        <v>23</v>
      </c>
      <c r="C18" s="34"/>
      <c r="D18" s="150" t="s">
        <v>1356</v>
      </c>
      <c r="E18" s="151"/>
      <c r="F18" s="33" t="s">
        <v>34</v>
      </c>
      <c r="G18" s="32"/>
      <c r="H18" s="31"/>
      <c r="I18" s="13"/>
      <c r="J18" s="13"/>
      <c r="K18" s="13"/>
      <c r="L18" s="13"/>
      <c r="M18" s="13"/>
      <c r="N18" s="13"/>
    </row>
    <row r="19" spans="1:16" s="30" customFormat="1" ht="13.8" outlineLevel="1" x14ac:dyDescent="0.25">
      <c r="A19" s="36"/>
      <c r="B19" s="35" t="s">
        <v>1</v>
      </c>
      <c r="C19" s="34"/>
      <c r="D19" s="150" t="s">
        <v>1355</v>
      </c>
      <c r="E19" s="151"/>
      <c r="F19" s="33" t="s">
        <v>34</v>
      </c>
      <c r="G19" s="32"/>
      <c r="H19" s="31"/>
      <c r="I19" s="13"/>
      <c r="J19" s="13"/>
      <c r="K19" s="13"/>
      <c r="L19" s="13"/>
      <c r="M19" s="13"/>
      <c r="N19" s="13"/>
    </row>
    <row r="20" spans="1:16" s="30" customFormat="1" ht="13.8" x14ac:dyDescent="0.25">
      <c r="A20" s="36"/>
      <c r="B20" s="35" t="s">
        <v>35</v>
      </c>
      <c r="C20" s="34"/>
      <c r="D20" s="150" t="s">
        <v>1354</v>
      </c>
      <c r="E20" s="151"/>
      <c r="F20" s="33" t="s">
        <v>34</v>
      </c>
      <c r="G20" s="32"/>
      <c r="H20" s="31"/>
      <c r="I20" s="13"/>
      <c r="J20" s="13"/>
      <c r="K20" s="13"/>
      <c r="L20" s="13"/>
      <c r="M20" s="13"/>
      <c r="N20" s="13"/>
    </row>
    <row r="21" spans="1:16" s="30" customFormat="1" ht="13.8" outlineLevel="1" x14ac:dyDescent="0.25">
      <c r="A21" s="36"/>
      <c r="B21" s="35" t="s">
        <v>20</v>
      </c>
      <c r="C21" s="34"/>
      <c r="D21" s="150" t="s">
        <v>1353</v>
      </c>
      <c r="E21" s="151"/>
      <c r="F21" s="33" t="s">
        <v>21</v>
      </c>
      <c r="G21" s="32"/>
      <c r="H21" s="31"/>
      <c r="I21" s="13"/>
      <c r="J21" s="13"/>
      <c r="K21" s="13"/>
      <c r="L21" s="13"/>
      <c r="M21" s="13"/>
      <c r="N21" s="13"/>
    </row>
    <row r="22" spans="1:16" s="30" customFormat="1" ht="13.8" outlineLevel="2" x14ac:dyDescent="0.25">
      <c r="A22" s="36"/>
      <c r="B22" s="35" t="s">
        <v>52</v>
      </c>
      <c r="C22" s="34"/>
      <c r="D22" s="150" t="s">
        <v>1352</v>
      </c>
      <c r="E22" s="151"/>
      <c r="F22" s="33" t="s">
        <v>21</v>
      </c>
      <c r="G22" s="32"/>
      <c r="H22" s="31"/>
      <c r="I22" s="13"/>
      <c r="J22" s="13"/>
      <c r="K22" s="13"/>
      <c r="L22" s="13"/>
      <c r="M22" s="13"/>
      <c r="N22" s="13"/>
    </row>
    <row r="23" spans="1:16" ht="13.8" x14ac:dyDescent="0.25">
      <c r="B23" s="100" t="s">
        <v>207</v>
      </c>
      <c r="D23" s="3"/>
      <c r="E23" s="3"/>
      <c r="O23" s="4"/>
      <c r="P23" s="4"/>
    </row>
    <row r="24" spans="1:16" x14ac:dyDescent="0.25">
      <c r="B24" s="29"/>
      <c r="C24" s="99"/>
      <c r="D24" s="8"/>
      <c r="E24" s="3"/>
      <c r="P24" s="4"/>
    </row>
    <row r="25" spans="1:16" ht="0.75" customHeight="1" x14ac:dyDescent="0.25">
      <c r="B25" s="1"/>
      <c r="E25" s="3"/>
    </row>
    <row r="26" spans="1:16" s="27" customFormat="1" ht="48" customHeight="1" x14ac:dyDescent="0.2">
      <c r="A26" s="155" t="s">
        <v>4</v>
      </c>
      <c r="B26" s="157" t="s">
        <v>51</v>
      </c>
      <c r="C26" s="155" t="s">
        <v>50</v>
      </c>
      <c r="D26" s="155" t="s">
        <v>49</v>
      </c>
      <c r="E26" s="155" t="s">
        <v>33</v>
      </c>
      <c r="F26" s="155"/>
      <c r="G26" s="155" t="s">
        <v>32</v>
      </c>
      <c r="H26" s="155"/>
      <c r="I26" s="155"/>
      <c r="J26" s="155" t="s">
        <v>48</v>
      </c>
      <c r="K26" s="155"/>
      <c r="L26" s="28"/>
      <c r="M26" s="28"/>
      <c r="N26" s="28"/>
      <c r="O26" s="28"/>
      <c r="P26" s="28"/>
    </row>
    <row r="27" spans="1:16" s="27" customFormat="1" ht="22.8" x14ac:dyDescent="0.2">
      <c r="A27" s="155"/>
      <c r="B27" s="157"/>
      <c r="C27" s="155"/>
      <c r="D27" s="155"/>
      <c r="E27" s="112" t="s">
        <v>44</v>
      </c>
      <c r="F27" s="112" t="s">
        <v>108</v>
      </c>
      <c r="G27" s="156" t="s">
        <v>5</v>
      </c>
      <c r="H27" s="155" t="s">
        <v>47</v>
      </c>
      <c r="I27" s="112" t="s">
        <v>107</v>
      </c>
      <c r="J27" s="155"/>
      <c r="K27" s="155"/>
      <c r="L27" s="28"/>
      <c r="M27" s="28"/>
      <c r="N27" s="28"/>
      <c r="O27" s="28"/>
      <c r="P27" s="28"/>
    </row>
    <row r="28" spans="1:16" s="27" customFormat="1" ht="34.200000000000003" x14ac:dyDescent="0.2">
      <c r="A28" s="155"/>
      <c r="B28" s="157"/>
      <c r="C28" s="155"/>
      <c r="D28" s="155"/>
      <c r="E28" s="112" t="s">
        <v>47</v>
      </c>
      <c r="F28" s="112" t="s">
        <v>46</v>
      </c>
      <c r="G28" s="156"/>
      <c r="H28" s="155"/>
      <c r="I28" s="112" t="s">
        <v>46</v>
      </c>
      <c r="J28" s="112" t="s">
        <v>45</v>
      </c>
      <c r="K28" s="112" t="s">
        <v>44</v>
      </c>
      <c r="L28" s="28"/>
      <c r="M28" s="28"/>
      <c r="N28" s="28"/>
      <c r="O28" s="28"/>
      <c r="P28" s="28"/>
    </row>
    <row r="29" spans="1:16" x14ac:dyDescent="0.25">
      <c r="A29" s="101">
        <v>1</v>
      </c>
      <c r="B29" s="102">
        <v>2</v>
      </c>
      <c r="C29" s="112">
        <v>3</v>
      </c>
      <c r="D29" s="112">
        <v>4</v>
      </c>
      <c r="E29" s="112">
        <v>5</v>
      </c>
      <c r="F29" s="101">
        <v>6</v>
      </c>
      <c r="G29" s="15">
        <v>7</v>
      </c>
      <c r="H29" s="101">
        <v>8</v>
      </c>
      <c r="I29" s="101">
        <v>9</v>
      </c>
      <c r="J29" s="101">
        <v>10</v>
      </c>
      <c r="K29" s="101">
        <v>11</v>
      </c>
      <c r="L29" s="4"/>
      <c r="M29" s="4"/>
      <c r="N29" s="4"/>
      <c r="O29" s="4"/>
      <c r="P29" s="4"/>
    </row>
    <row r="30" spans="1:16" ht="19.2" customHeight="1" x14ac:dyDescent="0.25">
      <c r="A30" s="154" t="s">
        <v>69</v>
      </c>
      <c r="B30" s="148"/>
      <c r="C30" s="148"/>
      <c r="D30" s="148"/>
      <c r="E30" s="148"/>
      <c r="F30" s="148"/>
      <c r="G30" s="148"/>
      <c r="H30" s="148"/>
      <c r="I30" s="148"/>
      <c r="J30" s="148"/>
      <c r="K30" s="148"/>
    </row>
    <row r="31" spans="1:16" ht="19.2" customHeight="1" x14ac:dyDescent="0.25">
      <c r="A31" s="147" t="s">
        <v>206</v>
      </c>
      <c r="B31" s="148"/>
      <c r="C31" s="148"/>
      <c r="D31" s="148"/>
      <c r="E31" s="148"/>
      <c r="F31" s="148"/>
      <c r="G31" s="148"/>
      <c r="H31" s="148"/>
      <c r="I31" s="148"/>
      <c r="J31" s="148"/>
      <c r="K31" s="148"/>
    </row>
    <row r="32" spans="1:16" ht="19.2" customHeight="1" x14ac:dyDescent="0.25">
      <c r="A32" s="147" t="s">
        <v>205</v>
      </c>
      <c r="B32" s="148"/>
      <c r="C32" s="148"/>
      <c r="D32" s="148"/>
      <c r="E32" s="148"/>
      <c r="F32" s="148"/>
      <c r="G32" s="148"/>
      <c r="H32" s="148"/>
      <c r="I32" s="148"/>
      <c r="J32" s="148"/>
      <c r="K32" s="148"/>
    </row>
    <row r="33" spans="1:11" ht="26.1" customHeight="1" x14ac:dyDescent="0.25">
      <c r="A33" s="147" t="s">
        <v>204</v>
      </c>
      <c r="B33" s="148"/>
      <c r="C33" s="148"/>
      <c r="D33" s="148"/>
      <c r="E33" s="148"/>
      <c r="F33" s="148"/>
      <c r="G33" s="148"/>
      <c r="H33" s="148"/>
      <c r="I33" s="148"/>
      <c r="J33" s="148"/>
      <c r="K33" s="148"/>
    </row>
    <row r="34" spans="1:11" ht="26.1" customHeight="1" x14ac:dyDescent="0.25">
      <c r="A34" s="147" t="s">
        <v>203</v>
      </c>
      <c r="B34" s="148"/>
      <c r="C34" s="148"/>
      <c r="D34" s="148"/>
      <c r="E34" s="148"/>
      <c r="F34" s="148"/>
      <c r="G34" s="148"/>
      <c r="H34" s="148"/>
      <c r="I34" s="148"/>
      <c r="J34" s="148"/>
      <c r="K34" s="148"/>
    </row>
    <row r="35" spans="1:11" ht="19.2" customHeight="1" x14ac:dyDescent="0.25">
      <c r="A35" s="147" t="s">
        <v>202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</row>
    <row r="36" spans="1:11" ht="19.2" customHeight="1" x14ac:dyDescent="0.25">
      <c r="A36" s="147" t="s">
        <v>80</v>
      </c>
      <c r="B36" s="148"/>
      <c r="C36" s="148"/>
      <c r="D36" s="148"/>
      <c r="E36" s="148"/>
      <c r="F36" s="148"/>
      <c r="G36" s="148"/>
      <c r="H36" s="148"/>
      <c r="I36" s="148"/>
      <c r="J36" s="148"/>
      <c r="K36" s="148"/>
    </row>
    <row r="37" spans="1:11" ht="19.2" customHeight="1" x14ac:dyDescent="0.25">
      <c r="A37" s="147" t="s">
        <v>165</v>
      </c>
      <c r="B37" s="148"/>
      <c r="C37" s="148"/>
      <c r="D37" s="148"/>
      <c r="E37" s="148"/>
      <c r="F37" s="148"/>
      <c r="G37" s="148"/>
      <c r="H37" s="148"/>
      <c r="I37" s="148"/>
      <c r="J37" s="148"/>
      <c r="K37" s="148"/>
    </row>
    <row r="38" spans="1:11" ht="45.6" x14ac:dyDescent="0.25">
      <c r="A38" s="6">
        <v>1</v>
      </c>
      <c r="B38" s="26" t="s">
        <v>403</v>
      </c>
      <c r="C38" s="113" t="s">
        <v>1147</v>
      </c>
      <c r="D38" s="6">
        <v>1</v>
      </c>
      <c r="E38" s="21">
        <v>2223.86</v>
      </c>
      <c r="F38" s="21"/>
      <c r="G38" s="25">
        <v>2224</v>
      </c>
      <c r="H38" s="21"/>
      <c r="I38" s="21"/>
      <c r="J38" s="21"/>
      <c r="K38" s="21"/>
    </row>
    <row r="39" spans="1:11" ht="22.8" x14ac:dyDescent="0.25">
      <c r="A39" s="6">
        <v>2</v>
      </c>
      <c r="B39" s="26" t="s">
        <v>406</v>
      </c>
      <c r="C39" s="113" t="s">
        <v>405</v>
      </c>
      <c r="D39" s="6">
        <v>1</v>
      </c>
      <c r="E39" s="21" t="s">
        <v>404</v>
      </c>
      <c r="F39" s="21">
        <v>0.37</v>
      </c>
      <c r="G39" s="25">
        <v>45</v>
      </c>
      <c r="H39" s="24">
        <v>37</v>
      </c>
      <c r="I39" s="21"/>
      <c r="J39" s="24">
        <v>2.4</v>
      </c>
      <c r="K39" s="24">
        <v>2.4</v>
      </c>
    </row>
    <row r="40" spans="1:11" ht="34.200000000000003" x14ac:dyDescent="0.25">
      <c r="A40" s="6">
        <v>3</v>
      </c>
      <c r="B40" s="26" t="s">
        <v>403</v>
      </c>
      <c r="C40" s="113" t="s">
        <v>1146</v>
      </c>
      <c r="D40" s="6">
        <v>1</v>
      </c>
      <c r="E40" s="21">
        <v>329.58</v>
      </c>
      <c r="F40" s="21"/>
      <c r="G40" s="25">
        <v>330</v>
      </c>
      <c r="H40" s="21"/>
      <c r="I40" s="21"/>
      <c r="J40" s="21"/>
      <c r="K40" s="21"/>
    </row>
    <row r="41" spans="1:11" ht="22.8" x14ac:dyDescent="0.25">
      <c r="A41" s="6">
        <v>4</v>
      </c>
      <c r="B41" s="26" t="s">
        <v>401</v>
      </c>
      <c r="C41" s="113" t="s">
        <v>400</v>
      </c>
      <c r="D41" s="6">
        <v>1</v>
      </c>
      <c r="E41" s="21" t="s">
        <v>399</v>
      </c>
      <c r="F41" s="21"/>
      <c r="G41" s="25">
        <v>151</v>
      </c>
      <c r="H41" s="24">
        <v>113</v>
      </c>
      <c r="I41" s="21"/>
      <c r="J41" s="24">
        <v>8</v>
      </c>
      <c r="K41" s="24">
        <v>8</v>
      </c>
    </row>
    <row r="42" spans="1:11" ht="57" x14ac:dyDescent="0.25">
      <c r="A42" s="6">
        <v>5</v>
      </c>
      <c r="B42" s="26" t="s">
        <v>1054</v>
      </c>
      <c r="C42" s="113" t="s">
        <v>1053</v>
      </c>
      <c r="D42" s="10" t="s">
        <v>1052</v>
      </c>
      <c r="E42" s="21" t="s">
        <v>1051</v>
      </c>
      <c r="F42" s="21"/>
      <c r="G42" s="25">
        <v>70</v>
      </c>
      <c r="H42" s="24">
        <v>57</v>
      </c>
      <c r="I42" s="21"/>
      <c r="J42" s="24">
        <v>2.06</v>
      </c>
      <c r="K42" s="24">
        <v>4.12</v>
      </c>
    </row>
    <row r="43" spans="1:11" ht="22.8" x14ac:dyDescent="0.25">
      <c r="A43" s="6">
        <v>6</v>
      </c>
      <c r="B43" s="26" t="s">
        <v>1351</v>
      </c>
      <c r="C43" s="113" t="s">
        <v>1049</v>
      </c>
      <c r="D43" s="6">
        <v>1</v>
      </c>
      <c r="E43" s="21" t="s">
        <v>1048</v>
      </c>
      <c r="F43" s="21" t="s">
        <v>1047</v>
      </c>
      <c r="G43" s="25">
        <v>38</v>
      </c>
      <c r="H43" s="24">
        <v>16</v>
      </c>
      <c r="I43" s="21" t="s">
        <v>1046</v>
      </c>
      <c r="J43" s="24">
        <v>1.1299999999999999</v>
      </c>
      <c r="K43" s="24">
        <v>1.1299999999999999</v>
      </c>
    </row>
    <row r="44" spans="1:11" ht="23.4" x14ac:dyDescent="0.25">
      <c r="A44" s="6">
        <v>7</v>
      </c>
      <c r="B44" s="26" t="s">
        <v>1145</v>
      </c>
      <c r="C44" s="113" t="s">
        <v>1289</v>
      </c>
      <c r="D44" s="6">
        <v>1</v>
      </c>
      <c r="E44" s="21" t="s">
        <v>1144</v>
      </c>
      <c r="F44" s="21"/>
      <c r="G44" s="25">
        <v>102</v>
      </c>
      <c r="H44" s="24">
        <v>78</v>
      </c>
      <c r="I44" s="21"/>
      <c r="J44" s="24">
        <v>6</v>
      </c>
      <c r="K44" s="24">
        <v>6</v>
      </c>
    </row>
    <row r="45" spans="1:11" ht="57" x14ac:dyDescent="0.25">
      <c r="A45" s="6">
        <v>8</v>
      </c>
      <c r="B45" s="26" t="s">
        <v>482</v>
      </c>
      <c r="C45" s="113" t="s">
        <v>481</v>
      </c>
      <c r="D45" s="6">
        <v>19</v>
      </c>
      <c r="E45" s="21" t="s">
        <v>480</v>
      </c>
      <c r="F45" s="21">
        <v>0.46</v>
      </c>
      <c r="G45" s="25">
        <v>558</v>
      </c>
      <c r="H45" s="24">
        <v>451</v>
      </c>
      <c r="I45" s="24">
        <v>9</v>
      </c>
      <c r="J45" s="24">
        <v>1.68</v>
      </c>
      <c r="K45" s="24">
        <v>31.92</v>
      </c>
    </row>
    <row r="46" spans="1:11" ht="22.8" x14ac:dyDescent="0.25">
      <c r="A46" s="6">
        <v>9</v>
      </c>
      <c r="B46" s="26" t="s">
        <v>193</v>
      </c>
      <c r="C46" s="113" t="s">
        <v>192</v>
      </c>
      <c r="D46" s="6">
        <v>7</v>
      </c>
      <c r="E46" s="21" t="s">
        <v>191</v>
      </c>
      <c r="F46" s="21"/>
      <c r="G46" s="25">
        <v>101</v>
      </c>
      <c r="H46" s="24">
        <v>93</v>
      </c>
      <c r="I46" s="21"/>
      <c r="J46" s="24">
        <v>1</v>
      </c>
      <c r="K46" s="24">
        <v>7</v>
      </c>
    </row>
    <row r="47" spans="1:11" ht="34.200000000000003" x14ac:dyDescent="0.25">
      <c r="A47" s="6">
        <v>10</v>
      </c>
      <c r="B47" s="26" t="s">
        <v>1350</v>
      </c>
      <c r="C47" s="113" t="s">
        <v>1349</v>
      </c>
      <c r="D47" s="6">
        <v>1</v>
      </c>
      <c r="E47" s="21" t="s">
        <v>1038</v>
      </c>
      <c r="F47" s="21"/>
      <c r="G47" s="25">
        <v>187</v>
      </c>
      <c r="H47" s="24">
        <v>184</v>
      </c>
      <c r="I47" s="21"/>
      <c r="J47" s="24">
        <v>13</v>
      </c>
      <c r="K47" s="24">
        <v>13</v>
      </c>
    </row>
    <row r="48" spans="1:11" ht="23.4" x14ac:dyDescent="0.25">
      <c r="A48" s="6">
        <v>11</v>
      </c>
      <c r="B48" s="26" t="s">
        <v>196</v>
      </c>
      <c r="C48" s="113" t="s">
        <v>79</v>
      </c>
      <c r="D48" s="10" t="s">
        <v>1348</v>
      </c>
      <c r="E48" s="21">
        <v>9.99</v>
      </c>
      <c r="F48" s="21"/>
      <c r="G48" s="25">
        <v>40</v>
      </c>
      <c r="H48" s="21"/>
      <c r="I48" s="21"/>
      <c r="J48" s="21"/>
      <c r="K48" s="21"/>
    </row>
    <row r="49" spans="1:11" ht="22.8" x14ac:dyDescent="0.25">
      <c r="A49" s="6">
        <v>12</v>
      </c>
      <c r="B49" s="26" t="s">
        <v>37</v>
      </c>
      <c r="C49" s="113" t="s">
        <v>195</v>
      </c>
      <c r="D49" s="10" t="s">
        <v>1348</v>
      </c>
      <c r="E49" s="21" t="s">
        <v>194</v>
      </c>
      <c r="F49" s="21"/>
      <c r="G49" s="25">
        <v>35</v>
      </c>
      <c r="H49" s="24">
        <v>30</v>
      </c>
      <c r="I49" s="21"/>
      <c r="J49" s="24">
        <v>0.52</v>
      </c>
      <c r="K49" s="24">
        <v>2.08</v>
      </c>
    </row>
    <row r="50" spans="1:11" ht="57" x14ac:dyDescent="0.25">
      <c r="A50" s="6">
        <v>13</v>
      </c>
      <c r="B50" s="26" t="s">
        <v>331</v>
      </c>
      <c r="C50" s="113" t="s">
        <v>965</v>
      </c>
      <c r="D50" s="6">
        <v>1</v>
      </c>
      <c r="E50" s="21">
        <v>705.18</v>
      </c>
      <c r="F50" s="21"/>
      <c r="G50" s="25">
        <v>705</v>
      </c>
      <c r="H50" s="21"/>
      <c r="I50" s="21"/>
      <c r="J50" s="21"/>
      <c r="K50" s="21"/>
    </row>
    <row r="51" spans="1:11" ht="34.200000000000003" x14ac:dyDescent="0.25">
      <c r="A51" s="6">
        <v>14</v>
      </c>
      <c r="B51" s="26" t="s">
        <v>556</v>
      </c>
      <c r="C51" s="113" t="s">
        <v>555</v>
      </c>
      <c r="D51" s="6">
        <v>1</v>
      </c>
      <c r="E51" s="21" t="s">
        <v>554</v>
      </c>
      <c r="F51" s="21">
        <v>0.46</v>
      </c>
      <c r="G51" s="25">
        <v>195</v>
      </c>
      <c r="H51" s="24">
        <v>173</v>
      </c>
      <c r="I51" s="21"/>
      <c r="J51" s="24">
        <v>11.7</v>
      </c>
      <c r="K51" s="24">
        <v>11.7</v>
      </c>
    </row>
    <row r="52" spans="1:11" ht="23.4" x14ac:dyDescent="0.25">
      <c r="A52" s="6">
        <v>15</v>
      </c>
      <c r="B52" s="26" t="s">
        <v>196</v>
      </c>
      <c r="C52" s="113" t="s">
        <v>79</v>
      </c>
      <c r="D52" s="10" t="s">
        <v>1347</v>
      </c>
      <c r="E52" s="21">
        <v>9.99</v>
      </c>
      <c r="F52" s="21"/>
      <c r="G52" s="25">
        <v>340</v>
      </c>
      <c r="H52" s="21"/>
      <c r="I52" s="21"/>
      <c r="J52" s="21"/>
      <c r="K52" s="21"/>
    </row>
    <row r="53" spans="1:11" ht="22.8" x14ac:dyDescent="0.25">
      <c r="A53" s="6">
        <v>16</v>
      </c>
      <c r="B53" s="26" t="s">
        <v>37</v>
      </c>
      <c r="C53" s="113" t="s">
        <v>195</v>
      </c>
      <c r="D53" s="10" t="s">
        <v>1346</v>
      </c>
      <c r="E53" s="21" t="s">
        <v>194</v>
      </c>
      <c r="F53" s="21"/>
      <c r="G53" s="25">
        <v>471</v>
      </c>
      <c r="H53" s="24">
        <v>409</v>
      </c>
      <c r="I53" s="21"/>
      <c r="J53" s="24">
        <v>0.52</v>
      </c>
      <c r="K53" s="24">
        <v>28.08</v>
      </c>
    </row>
    <row r="54" spans="1:11" ht="34.200000000000003" x14ac:dyDescent="0.25">
      <c r="A54" s="6">
        <v>17</v>
      </c>
      <c r="B54" s="26" t="s">
        <v>837</v>
      </c>
      <c r="C54" s="113" t="s">
        <v>1345</v>
      </c>
      <c r="D54" s="6">
        <v>1</v>
      </c>
      <c r="E54" s="21" t="s">
        <v>835</v>
      </c>
      <c r="F54" s="21" t="s">
        <v>834</v>
      </c>
      <c r="G54" s="25">
        <v>87</v>
      </c>
      <c r="H54" s="24">
        <v>28</v>
      </c>
      <c r="I54" s="21" t="s">
        <v>833</v>
      </c>
      <c r="J54" s="24">
        <v>2</v>
      </c>
      <c r="K54" s="24">
        <v>2</v>
      </c>
    </row>
    <row r="55" spans="1:11" ht="34.200000000000003" x14ac:dyDescent="0.25">
      <c r="A55" s="6">
        <v>18</v>
      </c>
      <c r="B55" s="26" t="s">
        <v>331</v>
      </c>
      <c r="C55" s="113" t="s">
        <v>689</v>
      </c>
      <c r="D55" s="6">
        <v>1</v>
      </c>
      <c r="E55" s="21">
        <v>552.42999999999995</v>
      </c>
      <c r="F55" s="21"/>
      <c r="G55" s="25">
        <v>552</v>
      </c>
      <c r="H55" s="21"/>
      <c r="I55" s="21"/>
      <c r="J55" s="21"/>
      <c r="K55" s="21"/>
    </row>
    <row r="56" spans="1:11" ht="35.4" x14ac:dyDescent="0.25">
      <c r="A56" s="6">
        <v>19</v>
      </c>
      <c r="B56" s="26" t="s">
        <v>162</v>
      </c>
      <c r="C56" s="113" t="s">
        <v>688</v>
      </c>
      <c r="D56" s="6">
        <v>1</v>
      </c>
      <c r="E56" s="21">
        <v>89.68</v>
      </c>
      <c r="F56" s="21"/>
      <c r="G56" s="25">
        <v>90</v>
      </c>
      <c r="H56" s="21"/>
      <c r="I56" s="21"/>
      <c r="J56" s="21"/>
      <c r="K56" s="21"/>
    </row>
    <row r="57" spans="1:11" ht="35.4" x14ac:dyDescent="0.25">
      <c r="A57" s="6">
        <v>20</v>
      </c>
      <c r="B57" s="26" t="s">
        <v>162</v>
      </c>
      <c r="C57" s="113" t="s">
        <v>1344</v>
      </c>
      <c r="D57" s="6">
        <v>1</v>
      </c>
      <c r="E57" s="21">
        <v>517.01</v>
      </c>
      <c r="F57" s="21"/>
      <c r="G57" s="25">
        <v>517</v>
      </c>
      <c r="H57" s="21"/>
      <c r="I57" s="21"/>
      <c r="J57" s="21"/>
      <c r="K57" s="21"/>
    </row>
    <row r="58" spans="1:11" ht="22.8" x14ac:dyDescent="0.25">
      <c r="A58" s="6">
        <v>21</v>
      </c>
      <c r="B58" s="26" t="s">
        <v>315</v>
      </c>
      <c r="C58" s="113" t="s">
        <v>314</v>
      </c>
      <c r="D58" s="6">
        <v>1</v>
      </c>
      <c r="E58" s="21" t="s">
        <v>386</v>
      </c>
      <c r="F58" s="21">
        <v>0.37</v>
      </c>
      <c r="G58" s="25">
        <v>62</v>
      </c>
      <c r="H58" s="24">
        <v>54</v>
      </c>
      <c r="I58" s="21"/>
      <c r="J58" s="24">
        <v>3.6</v>
      </c>
      <c r="K58" s="24">
        <v>3.6</v>
      </c>
    </row>
    <row r="59" spans="1:11" ht="45.6" x14ac:dyDescent="0.25">
      <c r="A59" s="6">
        <v>22</v>
      </c>
      <c r="B59" s="26" t="s">
        <v>40</v>
      </c>
      <c r="C59" s="113" t="s">
        <v>1138</v>
      </c>
      <c r="D59" s="6">
        <v>3</v>
      </c>
      <c r="E59" s="21" t="s">
        <v>200</v>
      </c>
      <c r="F59" s="21">
        <v>0.54</v>
      </c>
      <c r="G59" s="25">
        <v>107</v>
      </c>
      <c r="H59" s="24">
        <v>88</v>
      </c>
      <c r="I59" s="24">
        <v>2</v>
      </c>
      <c r="J59" s="24">
        <v>1.68</v>
      </c>
      <c r="K59" s="24">
        <v>5.04</v>
      </c>
    </row>
    <row r="60" spans="1:11" ht="45.6" x14ac:dyDescent="0.25">
      <c r="A60" s="6">
        <v>23</v>
      </c>
      <c r="B60" s="26" t="s">
        <v>331</v>
      </c>
      <c r="C60" s="113" t="s">
        <v>1137</v>
      </c>
      <c r="D60" s="6">
        <v>1</v>
      </c>
      <c r="E60" s="21">
        <v>767.22</v>
      </c>
      <c r="F60" s="21"/>
      <c r="G60" s="25">
        <v>767</v>
      </c>
      <c r="H60" s="21"/>
      <c r="I60" s="21"/>
      <c r="J60" s="21"/>
      <c r="K60" s="21"/>
    </row>
    <row r="61" spans="1:11" ht="34.200000000000003" x14ac:dyDescent="0.25">
      <c r="A61" s="6">
        <v>24</v>
      </c>
      <c r="B61" s="26" t="s">
        <v>556</v>
      </c>
      <c r="C61" s="113" t="s">
        <v>1136</v>
      </c>
      <c r="D61" s="6">
        <v>1</v>
      </c>
      <c r="E61" s="21" t="s">
        <v>554</v>
      </c>
      <c r="F61" s="21">
        <v>0.46</v>
      </c>
      <c r="G61" s="25">
        <v>195</v>
      </c>
      <c r="H61" s="24">
        <v>173</v>
      </c>
      <c r="I61" s="21"/>
      <c r="J61" s="24">
        <v>11.7</v>
      </c>
      <c r="K61" s="24">
        <v>11.7</v>
      </c>
    </row>
    <row r="62" spans="1:11" ht="23.4" x14ac:dyDescent="0.25">
      <c r="A62" s="6">
        <v>25</v>
      </c>
      <c r="B62" s="26" t="s">
        <v>196</v>
      </c>
      <c r="C62" s="113" t="s">
        <v>79</v>
      </c>
      <c r="D62" s="10" t="s">
        <v>1135</v>
      </c>
      <c r="E62" s="21">
        <v>9.99</v>
      </c>
      <c r="F62" s="21"/>
      <c r="G62" s="25">
        <v>30</v>
      </c>
      <c r="H62" s="21"/>
      <c r="I62" s="21"/>
      <c r="J62" s="21"/>
      <c r="K62" s="21"/>
    </row>
    <row r="63" spans="1:11" ht="22.8" x14ac:dyDescent="0.25">
      <c r="A63" s="6">
        <v>26</v>
      </c>
      <c r="B63" s="26" t="s">
        <v>37</v>
      </c>
      <c r="C63" s="113" t="s">
        <v>195</v>
      </c>
      <c r="D63" s="10" t="s">
        <v>1135</v>
      </c>
      <c r="E63" s="21" t="s">
        <v>194</v>
      </c>
      <c r="F63" s="21"/>
      <c r="G63" s="25">
        <v>26</v>
      </c>
      <c r="H63" s="24">
        <v>23</v>
      </c>
      <c r="I63" s="21"/>
      <c r="J63" s="24">
        <v>0.52</v>
      </c>
      <c r="K63" s="24">
        <v>1.56</v>
      </c>
    </row>
    <row r="64" spans="1:11" ht="34.200000000000003" x14ac:dyDescent="0.25">
      <c r="A64" s="6">
        <v>27</v>
      </c>
      <c r="B64" s="26" t="s">
        <v>186</v>
      </c>
      <c r="C64" s="113" t="s">
        <v>185</v>
      </c>
      <c r="D64" s="10" t="s">
        <v>1343</v>
      </c>
      <c r="E64" s="21" t="s">
        <v>183</v>
      </c>
      <c r="F64" s="21" t="s">
        <v>182</v>
      </c>
      <c r="G64" s="25">
        <v>2345</v>
      </c>
      <c r="H64" s="24">
        <v>508</v>
      </c>
      <c r="I64" s="21" t="s">
        <v>1342</v>
      </c>
      <c r="J64" s="24">
        <v>12.4</v>
      </c>
      <c r="K64" s="24">
        <v>35.96</v>
      </c>
    </row>
    <row r="65" spans="1:11" ht="34.200000000000003" x14ac:dyDescent="0.25">
      <c r="A65" s="6">
        <v>28</v>
      </c>
      <c r="B65" s="26" t="s">
        <v>298</v>
      </c>
      <c r="C65" s="113" t="s">
        <v>1123</v>
      </c>
      <c r="D65" s="6">
        <v>1</v>
      </c>
      <c r="E65" s="21" t="s">
        <v>358</v>
      </c>
      <c r="F65" s="21"/>
      <c r="G65" s="25">
        <v>8</v>
      </c>
      <c r="H65" s="24">
        <v>7</v>
      </c>
      <c r="I65" s="21"/>
      <c r="J65" s="24">
        <v>0.5</v>
      </c>
      <c r="K65" s="24">
        <v>0.5</v>
      </c>
    </row>
    <row r="66" spans="1:11" ht="22.8" x14ac:dyDescent="0.25">
      <c r="A66" s="6">
        <v>29</v>
      </c>
      <c r="B66" s="26" t="s">
        <v>360</v>
      </c>
      <c r="C66" s="113" t="s">
        <v>1132</v>
      </c>
      <c r="D66" s="6">
        <v>8</v>
      </c>
      <c r="E66" s="21" t="s">
        <v>358</v>
      </c>
      <c r="F66" s="21"/>
      <c r="G66" s="25">
        <v>61</v>
      </c>
      <c r="H66" s="24">
        <v>57</v>
      </c>
      <c r="I66" s="21"/>
      <c r="J66" s="24">
        <v>0.5</v>
      </c>
      <c r="K66" s="24">
        <v>4</v>
      </c>
    </row>
    <row r="67" spans="1:11" ht="34.200000000000003" x14ac:dyDescent="0.25">
      <c r="A67" s="6">
        <v>30</v>
      </c>
      <c r="B67" s="26" t="s">
        <v>235</v>
      </c>
      <c r="C67" s="113" t="s">
        <v>371</v>
      </c>
      <c r="D67" s="10" t="s">
        <v>1131</v>
      </c>
      <c r="E67" s="21" t="s">
        <v>232</v>
      </c>
      <c r="F67" s="21" t="s">
        <v>231</v>
      </c>
      <c r="G67" s="25">
        <v>48</v>
      </c>
      <c r="H67" s="24">
        <v>2</v>
      </c>
      <c r="I67" s="24">
        <v>2</v>
      </c>
      <c r="J67" s="24">
        <v>62.2</v>
      </c>
      <c r="K67" s="24">
        <v>0.16</v>
      </c>
    </row>
    <row r="68" spans="1:11" ht="45.6" x14ac:dyDescent="0.25">
      <c r="A68" s="6">
        <v>31</v>
      </c>
      <c r="B68" s="26" t="s">
        <v>379</v>
      </c>
      <c r="C68" s="113" t="s">
        <v>378</v>
      </c>
      <c r="D68" s="10" t="s">
        <v>178</v>
      </c>
      <c r="E68" s="21" t="s">
        <v>377</v>
      </c>
      <c r="F68" s="21" t="s">
        <v>376</v>
      </c>
      <c r="G68" s="25">
        <v>195</v>
      </c>
      <c r="H68" s="24">
        <v>47</v>
      </c>
      <c r="I68" s="21" t="s">
        <v>1130</v>
      </c>
      <c r="J68" s="24">
        <v>67.5</v>
      </c>
      <c r="K68" s="24">
        <v>3.38</v>
      </c>
    </row>
    <row r="69" spans="1:11" ht="23.4" x14ac:dyDescent="0.25">
      <c r="A69" s="6">
        <v>32</v>
      </c>
      <c r="B69" s="26" t="s">
        <v>374</v>
      </c>
      <c r="C69" s="113" t="s">
        <v>551</v>
      </c>
      <c r="D69" s="10" t="s">
        <v>1183</v>
      </c>
      <c r="E69" s="21" t="s">
        <v>354</v>
      </c>
      <c r="F69" s="21" t="s">
        <v>353</v>
      </c>
      <c r="G69" s="25">
        <v>4302</v>
      </c>
      <c r="H69" s="24">
        <v>1196</v>
      </c>
      <c r="I69" s="21" t="s">
        <v>1182</v>
      </c>
      <c r="J69" s="24">
        <v>37.6</v>
      </c>
      <c r="K69" s="24">
        <v>86.48</v>
      </c>
    </row>
    <row r="70" spans="1:11" ht="34.200000000000003" x14ac:dyDescent="0.25">
      <c r="A70" s="6">
        <v>33</v>
      </c>
      <c r="B70" s="26" t="s">
        <v>175</v>
      </c>
      <c r="C70" s="113" t="s">
        <v>1122</v>
      </c>
      <c r="D70" s="10" t="s">
        <v>224</v>
      </c>
      <c r="E70" s="21" t="s">
        <v>172</v>
      </c>
      <c r="F70" s="21" t="s">
        <v>171</v>
      </c>
      <c r="G70" s="25">
        <v>397</v>
      </c>
      <c r="H70" s="24">
        <v>48</v>
      </c>
      <c r="I70" s="24">
        <v>24</v>
      </c>
      <c r="J70" s="24">
        <v>34.700000000000003</v>
      </c>
      <c r="K70" s="24">
        <v>3.47</v>
      </c>
    </row>
    <row r="71" spans="1:11" ht="19.2" customHeight="1" x14ac:dyDescent="0.25">
      <c r="A71" s="147" t="s">
        <v>333</v>
      </c>
      <c r="B71" s="148"/>
      <c r="C71" s="148"/>
      <c r="D71" s="148"/>
      <c r="E71" s="148"/>
      <c r="F71" s="148"/>
      <c r="G71" s="148"/>
      <c r="H71" s="148"/>
      <c r="I71" s="148"/>
      <c r="J71" s="148"/>
      <c r="K71" s="148"/>
    </row>
    <row r="72" spans="1:11" ht="23.4" x14ac:dyDescent="0.25">
      <c r="A72" s="6">
        <v>34</v>
      </c>
      <c r="B72" s="26" t="s">
        <v>485</v>
      </c>
      <c r="C72" s="113" t="s">
        <v>1125</v>
      </c>
      <c r="D72" s="6">
        <v>2</v>
      </c>
      <c r="E72" s="21" t="s">
        <v>191</v>
      </c>
      <c r="F72" s="21"/>
      <c r="G72" s="25">
        <v>29</v>
      </c>
      <c r="H72" s="24">
        <v>27</v>
      </c>
      <c r="I72" s="21"/>
      <c r="J72" s="24">
        <v>1</v>
      </c>
      <c r="K72" s="24">
        <v>2</v>
      </c>
    </row>
    <row r="73" spans="1:11" ht="45.6" x14ac:dyDescent="0.25">
      <c r="A73" s="6">
        <v>35</v>
      </c>
      <c r="B73" s="26" t="s">
        <v>40</v>
      </c>
      <c r="C73" s="113" t="s">
        <v>318</v>
      </c>
      <c r="D73" s="6">
        <v>2</v>
      </c>
      <c r="E73" s="21" t="s">
        <v>200</v>
      </c>
      <c r="F73" s="21">
        <v>0.54</v>
      </c>
      <c r="G73" s="25">
        <v>71</v>
      </c>
      <c r="H73" s="24">
        <v>58</v>
      </c>
      <c r="I73" s="24">
        <v>1</v>
      </c>
      <c r="J73" s="24">
        <v>1.68</v>
      </c>
      <c r="K73" s="24">
        <v>3.36</v>
      </c>
    </row>
    <row r="74" spans="1:11" ht="68.400000000000006" x14ac:dyDescent="0.25">
      <c r="A74" s="6">
        <v>36</v>
      </c>
      <c r="B74" s="26" t="s">
        <v>548</v>
      </c>
      <c r="C74" s="113" t="s">
        <v>368</v>
      </c>
      <c r="D74" s="6">
        <v>6</v>
      </c>
      <c r="E74" s="21" t="s">
        <v>366</v>
      </c>
      <c r="F74" s="21" t="s">
        <v>365</v>
      </c>
      <c r="G74" s="25">
        <v>183</v>
      </c>
      <c r="H74" s="24">
        <v>96</v>
      </c>
      <c r="I74" s="21" t="s">
        <v>1341</v>
      </c>
      <c r="J74" s="24">
        <v>1.1299999999999999</v>
      </c>
      <c r="K74" s="24">
        <v>6.78</v>
      </c>
    </row>
    <row r="75" spans="1:11" ht="23.4" x14ac:dyDescent="0.25">
      <c r="A75" s="6">
        <v>37</v>
      </c>
      <c r="B75" s="26" t="s">
        <v>485</v>
      </c>
      <c r="C75" s="113" t="s">
        <v>546</v>
      </c>
      <c r="D75" s="6">
        <v>6</v>
      </c>
      <c r="E75" s="21" t="s">
        <v>191</v>
      </c>
      <c r="F75" s="21"/>
      <c r="G75" s="25">
        <v>87</v>
      </c>
      <c r="H75" s="24">
        <v>80</v>
      </c>
      <c r="I75" s="21"/>
      <c r="J75" s="24">
        <v>1</v>
      </c>
      <c r="K75" s="24">
        <v>6</v>
      </c>
    </row>
    <row r="76" spans="1:11" ht="34.200000000000003" x14ac:dyDescent="0.25">
      <c r="A76" s="6">
        <v>38</v>
      </c>
      <c r="B76" s="26" t="s">
        <v>308</v>
      </c>
      <c r="C76" s="113" t="s">
        <v>185</v>
      </c>
      <c r="D76" s="10" t="s">
        <v>756</v>
      </c>
      <c r="E76" s="21" t="s">
        <v>183</v>
      </c>
      <c r="F76" s="21" t="s">
        <v>182</v>
      </c>
      <c r="G76" s="25">
        <v>809</v>
      </c>
      <c r="H76" s="24">
        <v>175</v>
      </c>
      <c r="I76" s="21" t="s">
        <v>983</v>
      </c>
      <c r="J76" s="24">
        <v>12.4</v>
      </c>
      <c r="K76" s="24">
        <v>12.4</v>
      </c>
    </row>
    <row r="77" spans="1:11" ht="34.200000000000003" x14ac:dyDescent="0.25">
      <c r="A77" s="6">
        <v>39</v>
      </c>
      <c r="B77" s="26" t="s">
        <v>374</v>
      </c>
      <c r="C77" s="113" t="s">
        <v>356</v>
      </c>
      <c r="D77" s="10" t="s">
        <v>756</v>
      </c>
      <c r="E77" s="21" t="s">
        <v>354</v>
      </c>
      <c r="F77" s="21" t="s">
        <v>353</v>
      </c>
      <c r="G77" s="25">
        <v>1871</v>
      </c>
      <c r="H77" s="24">
        <v>520</v>
      </c>
      <c r="I77" s="21" t="s">
        <v>1231</v>
      </c>
      <c r="J77" s="24">
        <v>37.6</v>
      </c>
      <c r="K77" s="24">
        <v>37.6</v>
      </c>
    </row>
    <row r="78" spans="1:11" ht="22.8" x14ac:dyDescent="0.25">
      <c r="A78" s="6">
        <v>40</v>
      </c>
      <c r="B78" s="26" t="s">
        <v>360</v>
      </c>
      <c r="C78" s="113" t="s">
        <v>359</v>
      </c>
      <c r="D78" s="6">
        <v>10</v>
      </c>
      <c r="E78" s="21" t="s">
        <v>358</v>
      </c>
      <c r="F78" s="21"/>
      <c r="G78" s="25">
        <v>76</v>
      </c>
      <c r="H78" s="24">
        <v>72</v>
      </c>
      <c r="I78" s="21"/>
      <c r="J78" s="24">
        <v>0.5</v>
      </c>
      <c r="K78" s="24">
        <v>5</v>
      </c>
    </row>
    <row r="79" spans="1:11" ht="34.200000000000003" x14ac:dyDescent="0.25">
      <c r="A79" s="6">
        <v>41</v>
      </c>
      <c r="B79" s="26" t="s">
        <v>298</v>
      </c>
      <c r="C79" s="113" t="s">
        <v>1123</v>
      </c>
      <c r="D79" s="10" t="s">
        <v>1052</v>
      </c>
      <c r="E79" s="21" t="s">
        <v>358</v>
      </c>
      <c r="F79" s="21"/>
      <c r="G79" s="25">
        <v>15</v>
      </c>
      <c r="H79" s="24">
        <v>14</v>
      </c>
      <c r="I79" s="21"/>
      <c r="J79" s="24">
        <v>0.5</v>
      </c>
      <c r="K79" s="24">
        <v>1</v>
      </c>
    </row>
    <row r="80" spans="1:11" ht="34.200000000000003" x14ac:dyDescent="0.25">
      <c r="A80" s="6">
        <v>42</v>
      </c>
      <c r="B80" s="26" t="s">
        <v>175</v>
      </c>
      <c r="C80" s="113" t="s">
        <v>664</v>
      </c>
      <c r="D80" s="10" t="s">
        <v>178</v>
      </c>
      <c r="E80" s="21" t="s">
        <v>172</v>
      </c>
      <c r="F80" s="21" t="s">
        <v>171</v>
      </c>
      <c r="G80" s="25">
        <v>198</v>
      </c>
      <c r="H80" s="24">
        <v>24</v>
      </c>
      <c r="I80" s="24">
        <v>12</v>
      </c>
      <c r="J80" s="24">
        <v>34.700000000000003</v>
      </c>
      <c r="K80" s="24">
        <v>1.74</v>
      </c>
    </row>
    <row r="81" spans="1:11" ht="23.4" x14ac:dyDescent="0.25">
      <c r="A81" s="6">
        <v>43</v>
      </c>
      <c r="B81" s="26" t="s">
        <v>1340</v>
      </c>
      <c r="C81" s="113" t="s">
        <v>1339</v>
      </c>
      <c r="D81" s="10" t="s">
        <v>1338</v>
      </c>
      <c r="E81" s="21" t="s">
        <v>1337</v>
      </c>
      <c r="F81" s="21" t="s">
        <v>1336</v>
      </c>
      <c r="G81" s="25">
        <v>54</v>
      </c>
      <c r="H81" s="24">
        <v>10</v>
      </c>
      <c r="I81" s="24">
        <v>8</v>
      </c>
      <c r="J81" s="24">
        <v>23.7</v>
      </c>
      <c r="K81" s="24">
        <v>0.71</v>
      </c>
    </row>
    <row r="82" spans="1:11" ht="45.6" x14ac:dyDescent="0.25">
      <c r="A82" s="6">
        <v>44</v>
      </c>
      <c r="B82" s="26" t="s">
        <v>169</v>
      </c>
      <c r="C82" s="113" t="s">
        <v>77</v>
      </c>
      <c r="D82" s="6">
        <v>15</v>
      </c>
      <c r="E82" s="21" t="s">
        <v>168</v>
      </c>
      <c r="F82" s="21"/>
      <c r="G82" s="25">
        <v>100</v>
      </c>
      <c r="H82" s="24">
        <v>100</v>
      </c>
      <c r="I82" s="21"/>
      <c r="J82" s="24">
        <v>0.47</v>
      </c>
      <c r="K82" s="24">
        <v>7.05</v>
      </c>
    </row>
    <row r="83" spans="1:11" ht="20.399999999999999" x14ac:dyDescent="0.25">
      <c r="A83" s="147" t="s">
        <v>43</v>
      </c>
      <c r="B83" s="148"/>
      <c r="C83" s="148"/>
      <c r="D83" s="148"/>
      <c r="E83" s="148"/>
      <c r="F83" s="148"/>
      <c r="G83" s="23">
        <v>18874</v>
      </c>
      <c r="H83" s="21">
        <v>5048</v>
      </c>
      <c r="I83" s="21" t="s">
        <v>1335</v>
      </c>
      <c r="J83" s="21"/>
      <c r="K83" s="21">
        <v>356.92</v>
      </c>
    </row>
    <row r="84" spans="1:11" x14ac:dyDescent="0.25">
      <c r="A84" s="147" t="s">
        <v>9</v>
      </c>
      <c r="B84" s="148"/>
      <c r="C84" s="148"/>
      <c r="D84" s="148"/>
      <c r="E84" s="148"/>
      <c r="F84" s="148"/>
      <c r="G84" s="23">
        <v>5457</v>
      </c>
      <c r="H84" s="21"/>
      <c r="I84" s="21"/>
      <c r="J84" s="21"/>
      <c r="K84" s="21"/>
    </row>
    <row r="85" spans="1:11" x14ac:dyDescent="0.25">
      <c r="A85" s="147" t="s">
        <v>10</v>
      </c>
      <c r="B85" s="148"/>
      <c r="C85" s="148"/>
      <c r="D85" s="148"/>
      <c r="E85" s="148"/>
      <c r="F85" s="148"/>
      <c r="G85" s="23">
        <v>3833</v>
      </c>
      <c r="H85" s="21"/>
      <c r="I85" s="21"/>
      <c r="J85" s="21"/>
      <c r="K85" s="21"/>
    </row>
    <row r="86" spans="1:11" x14ac:dyDescent="0.25">
      <c r="A86" s="149" t="s">
        <v>68</v>
      </c>
      <c r="B86" s="148"/>
      <c r="C86" s="148"/>
      <c r="D86" s="148"/>
      <c r="E86" s="148"/>
      <c r="F86" s="148"/>
      <c r="G86" s="23"/>
      <c r="H86" s="21"/>
      <c r="I86" s="21"/>
      <c r="J86" s="21"/>
      <c r="K86" s="21"/>
    </row>
    <row r="87" spans="1:11" x14ac:dyDescent="0.25">
      <c r="A87" s="147" t="s">
        <v>30</v>
      </c>
      <c r="B87" s="148"/>
      <c r="C87" s="148"/>
      <c r="D87" s="148"/>
      <c r="E87" s="148"/>
      <c r="F87" s="148"/>
      <c r="G87" s="23">
        <v>22569</v>
      </c>
      <c r="H87" s="21"/>
      <c r="I87" s="21"/>
      <c r="J87" s="21"/>
      <c r="K87" s="21">
        <v>356.92</v>
      </c>
    </row>
    <row r="88" spans="1:11" x14ac:dyDescent="0.25">
      <c r="A88" s="147" t="s">
        <v>29</v>
      </c>
      <c r="B88" s="148"/>
      <c r="C88" s="148"/>
      <c r="D88" s="148"/>
      <c r="E88" s="148"/>
      <c r="F88" s="148"/>
      <c r="G88" s="23">
        <v>5595</v>
      </c>
      <c r="H88" s="21"/>
      <c r="I88" s="21"/>
      <c r="J88" s="21"/>
      <c r="K88" s="21"/>
    </row>
    <row r="89" spans="1:11" x14ac:dyDescent="0.25">
      <c r="A89" s="147" t="s">
        <v>12</v>
      </c>
      <c r="B89" s="148"/>
      <c r="C89" s="148"/>
      <c r="D89" s="148"/>
      <c r="E89" s="148"/>
      <c r="F89" s="148"/>
      <c r="G89" s="23">
        <v>28164</v>
      </c>
      <c r="H89" s="21"/>
      <c r="I89" s="21"/>
      <c r="J89" s="21"/>
      <c r="K89" s="21">
        <v>356.92</v>
      </c>
    </row>
    <row r="90" spans="1:11" x14ac:dyDescent="0.25">
      <c r="A90" s="147" t="s">
        <v>13</v>
      </c>
      <c r="B90" s="148"/>
      <c r="C90" s="148"/>
      <c r="D90" s="148"/>
      <c r="E90" s="148"/>
      <c r="F90" s="148"/>
      <c r="G90" s="23"/>
      <c r="H90" s="21"/>
      <c r="I90" s="21"/>
      <c r="J90" s="21"/>
      <c r="K90" s="21"/>
    </row>
    <row r="91" spans="1:11" x14ac:dyDescent="0.25">
      <c r="A91" s="147" t="s">
        <v>14</v>
      </c>
      <c r="B91" s="148"/>
      <c r="C91" s="148"/>
      <c r="D91" s="148"/>
      <c r="E91" s="148"/>
      <c r="F91" s="148"/>
      <c r="G91" s="23">
        <v>3207</v>
      </c>
      <c r="H91" s="21"/>
      <c r="I91" s="21"/>
      <c r="J91" s="21"/>
      <c r="K91" s="21"/>
    </row>
    <row r="92" spans="1:11" x14ac:dyDescent="0.25">
      <c r="A92" s="147" t="s">
        <v>15</v>
      </c>
      <c r="B92" s="148"/>
      <c r="C92" s="148"/>
      <c r="D92" s="148"/>
      <c r="E92" s="148"/>
      <c r="F92" s="148"/>
      <c r="G92" s="23">
        <v>5024</v>
      </c>
      <c r="H92" s="21"/>
      <c r="I92" s="21"/>
      <c r="J92" s="21"/>
      <c r="K92" s="21"/>
    </row>
    <row r="93" spans="1:11" x14ac:dyDescent="0.25">
      <c r="A93" s="147" t="s">
        <v>16</v>
      </c>
      <c r="B93" s="148"/>
      <c r="C93" s="148"/>
      <c r="D93" s="148"/>
      <c r="E93" s="148"/>
      <c r="F93" s="148"/>
      <c r="G93" s="23">
        <v>6023</v>
      </c>
      <c r="H93" s="21"/>
      <c r="I93" s="21"/>
      <c r="J93" s="21"/>
      <c r="K93" s="21"/>
    </row>
    <row r="94" spans="1:11" x14ac:dyDescent="0.25">
      <c r="A94" s="147" t="s">
        <v>0</v>
      </c>
      <c r="B94" s="148"/>
      <c r="C94" s="148"/>
      <c r="D94" s="148"/>
      <c r="E94" s="148"/>
      <c r="F94" s="148"/>
      <c r="G94" s="23">
        <v>5595</v>
      </c>
      <c r="H94" s="21"/>
      <c r="I94" s="21"/>
      <c r="J94" s="21"/>
      <c r="K94" s="21"/>
    </row>
    <row r="95" spans="1:11" x14ac:dyDescent="0.25">
      <c r="A95" s="147" t="s">
        <v>17</v>
      </c>
      <c r="B95" s="148"/>
      <c r="C95" s="148"/>
      <c r="D95" s="148"/>
      <c r="E95" s="148"/>
      <c r="F95" s="148"/>
      <c r="G95" s="23">
        <v>5457</v>
      </c>
      <c r="H95" s="21"/>
      <c r="I95" s="21"/>
      <c r="J95" s="21"/>
      <c r="K95" s="21"/>
    </row>
    <row r="96" spans="1:11" x14ac:dyDescent="0.25">
      <c r="A96" s="147" t="s">
        <v>18</v>
      </c>
      <c r="B96" s="148"/>
      <c r="C96" s="148"/>
      <c r="D96" s="148"/>
      <c r="E96" s="148"/>
      <c r="F96" s="148"/>
      <c r="G96" s="23">
        <v>3833</v>
      </c>
      <c r="H96" s="21"/>
      <c r="I96" s="21"/>
      <c r="J96" s="21"/>
      <c r="K96" s="21"/>
    </row>
    <row r="97" spans="1:11" x14ac:dyDescent="0.25">
      <c r="A97" s="149" t="s">
        <v>67</v>
      </c>
      <c r="B97" s="148"/>
      <c r="C97" s="148"/>
      <c r="D97" s="148"/>
      <c r="E97" s="148"/>
      <c r="F97" s="148"/>
      <c r="G97" s="22">
        <v>28164</v>
      </c>
      <c r="H97" s="21"/>
      <c r="I97" s="21"/>
      <c r="J97" s="21"/>
      <c r="K97" s="20">
        <v>356.92</v>
      </c>
    </row>
    <row r="98" spans="1:11" ht="19.2" customHeight="1" x14ac:dyDescent="0.25">
      <c r="A98" s="154" t="s">
        <v>166</v>
      </c>
      <c r="B98" s="148"/>
      <c r="C98" s="148"/>
      <c r="D98" s="148"/>
      <c r="E98" s="148"/>
      <c r="F98" s="148"/>
      <c r="G98" s="148"/>
      <c r="H98" s="148"/>
      <c r="I98" s="148"/>
      <c r="J98" s="148"/>
      <c r="K98" s="148"/>
    </row>
    <row r="99" spans="1:11" ht="19.2" customHeight="1" x14ac:dyDescent="0.25">
      <c r="A99" s="147" t="s">
        <v>165</v>
      </c>
      <c r="B99" s="148"/>
      <c r="C99" s="148"/>
      <c r="D99" s="148"/>
      <c r="E99" s="148"/>
      <c r="F99" s="148"/>
      <c r="G99" s="148"/>
      <c r="H99" s="148"/>
      <c r="I99" s="148"/>
      <c r="J99" s="148"/>
      <c r="K99" s="148"/>
    </row>
    <row r="100" spans="1:11" ht="34.200000000000003" x14ac:dyDescent="0.25">
      <c r="A100" s="6">
        <v>45</v>
      </c>
      <c r="B100" s="26" t="s">
        <v>403</v>
      </c>
      <c r="C100" s="113" t="s">
        <v>1016</v>
      </c>
      <c r="D100" s="6">
        <v>1</v>
      </c>
      <c r="E100" s="21">
        <v>8.76</v>
      </c>
      <c r="F100" s="21"/>
      <c r="G100" s="25">
        <v>9</v>
      </c>
      <c r="H100" s="21"/>
      <c r="I100" s="21"/>
      <c r="J100" s="21"/>
      <c r="K100" s="21"/>
    </row>
    <row r="101" spans="1:11" ht="34.200000000000003" x14ac:dyDescent="0.25">
      <c r="A101" s="6">
        <v>46</v>
      </c>
      <c r="B101" s="26" t="s">
        <v>403</v>
      </c>
      <c r="C101" s="113" t="s">
        <v>1015</v>
      </c>
      <c r="D101" s="6">
        <v>1</v>
      </c>
      <c r="E101" s="21">
        <v>19.91</v>
      </c>
      <c r="F101" s="21"/>
      <c r="G101" s="25">
        <v>20</v>
      </c>
      <c r="H101" s="21"/>
      <c r="I101" s="21"/>
      <c r="J101" s="21"/>
      <c r="K101" s="21"/>
    </row>
    <row r="102" spans="1:11" ht="34.200000000000003" x14ac:dyDescent="0.25">
      <c r="A102" s="6">
        <v>47</v>
      </c>
      <c r="B102" s="26" t="s">
        <v>403</v>
      </c>
      <c r="C102" s="113" t="s">
        <v>1014</v>
      </c>
      <c r="D102" s="6">
        <v>1</v>
      </c>
      <c r="E102" s="21">
        <v>288.64</v>
      </c>
      <c r="F102" s="21"/>
      <c r="G102" s="25">
        <v>289</v>
      </c>
      <c r="H102" s="21"/>
      <c r="I102" s="21"/>
      <c r="J102" s="21"/>
      <c r="K102" s="21"/>
    </row>
    <row r="103" spans="1:11" ht="35.4" x14ac:dyDescent="0.25">
      <c r="A103" s="6">
        <v>48</v>
      </c>
      <c r="B103" s="26" t="s">
        <v>162</v>
      </c>
      <c r="C103" s="113" t="s">
        <v>950</v>
      </c>
      <c r="D103" s="6">
        <v>1</v>
      </c>
      <c r="E103" s="21">
        <v>66.400000000000006</v>
      </c>
      <c r="F103" s="21"/>
      <c r="G103" s="25">
        <v>66</v>
      </c>
      <c r="H103" s="21"/>
      <c r="I103" s="21"/>
      <c r="J103" s="21"/>
      <c r="K103" s="21"/>
    </row>
    <row r="104" spans="1:11" ht="34.200000000000003" x14ac:dyDescent="0.25">
      <c r="A104" s="6">
        <v>49</v>
      </c>
      <c r="B104" s="26" t="s">
        <v>331</v>
      </c>
      <c r="C104" s="113" t="s">
        <v>949</v>
      </c>
      <c r="D104" s="6">
        <v>19</v>
      </c>
      <c r="E104" s="21">
        <v>36</v>
      </c>
      <c r="F104" s="21"/>
      <c r="G104" s="25">
        <v>684</v>
      </c>
      <c r="H104" s="21"/>
      <c r="I104" s="21"/>
      <c r="J104" s="21"/>
      <c r="K104" s="21"/>
    </row>
    <row r="105" spans="1:11" ht="35.4" x14ac:dyDescent="0.25">
      <c r="A105" s="6">
        <v>50</v>
      </c>
      <c r="B105" s="26" t="s">
        <v>162</v>
      </c>
      <c r="C105" s="113" t="s">
        <v>161</v>
      </c>
      <c r="D105" s="6">
        <v>7</v>
      </c>
      <c r="E105" s="21">
        <v>34.69</v>
      </c>
      <c r="F105" s="21"/>
      <c r="G105" s="25">
        <v>243</v>
      </c>
      <c r="H105" s="21"/>
      <c r="I105" s="21"/>
      <c r="J105" s="21"/>
      <c r="K105" s="21"/>
    </row>
    <row r="106" spans="1:11" ht="34.200000000000003" x14ac:dyDescent="0.25">
      <c r="A106" s="6">
        <v>51</v>
      </c>
      <c r="B106" s="26" t="s">
        <v>811</v>
      </c>
      <c r="C106" s="113" t="s">
        <v>1334</v>
      </c>
      <c r="D106" s="6">
        <v>1</v>
      </c>
      <c r="E106" s="21">
        <v>65</v>
      </c>
      <c r="F106" s="21"/>
      <c r="G106" s="25">
        <v>65</v>
      </c>
      <c r="H106" s="21"/>
      <c r="I106" s="21"/>
      <c r="J106" s="21"/>
      <c r="K106" s="21"/>
    </row>
    <row r="107" spans="1:11" ht="35.4" x14ac:dyDescent="0.25">
      <c r="A107" s="6">
        <v>52</v>
      </c>
      <c r="B107" s="26" t="s">
        <v>164</v>
      </c>
      <c r="C107" s="113" t="s">
        <v>1118</v>
      </c>
      <c r="D107" s="6">
        <v>3</v>
      </c>
      <c r="E107" s="21">
        <v>435.45</v>
      </c>
      <c r="F107" s="21"/>
      <c r="G107" s="25">
        <v>1306</v>
      </c>
      <c r="H107" s="21"/>
      <c r="I107" s="21"/>
      <c r="J107" s="21"/>
      <c r="K107" s="21"/>
    </row>
    <row r="108" spans="1:11" ht="45.6" x14ac:dyDescent="0.25">
      <c r="A108" s="6">
        <v>53</v>
      </c>
      <c r="B108" s="26" t="s">
        <v>1333</v>
      </c>
      <c r="C108" s="113" t="s">
        <v>1332</v>
      </c>
      <c r="D108" s="6">
        <v>1</v>
      </c>
      <c r="E108" s="21">
        <v>1853.85</v>
      </c>
      <c r="F108" s="21"/>
      <c r="G108" s="25">
        <v>1854</v>
      </c>
      <c r="H108" s="21"/>
      <c r="I108" s="21"/>
      <c r="J108" s="21"/>
      <c r="K108" s="21"/>
    </row>
    <row r="109" spans="1:11" ht="34.200000000000003" x14ac:dyDescent="0.25">
      <c r="A109" s="6">
        <v>54</v>
      </c>
      <c r="B109" s="26" t="s">
        <v>160</v>
      </c>
      <c r="C109" s="113" t="s">
        <v>1117</v>
      </c>
      <c r="D109" s="10" t="s">
        <v>1331</v>
      </c>
      <c r="E109" s="21">
        <v>1521.06</v>
      </c>
      <c r="F109" s="21"/>
      <c r="G109" s="25">
        <v>350</v>
      </c>
      <c r="H109" s="21"/>
      <c r="I109" s="21"/>
      <c r="J109" s="21"/>
      <c r="K109" s="21"/>
    </row>
    <row r="110" spans="1:11" ht="35.4" x14ac:dyDescent="0.25">
      <c r="A110" s="6">
        <v>55</v>
      </c>
      <c r="B110" s="26" t="s">
        <v>1330</v>
      </c>
      <c r="C110" s="113" t="s">
        <v>1329</v>
      </c>
      <c r="D110" s="10" t="s">
        <v>1011</v>
      </c>
      <c r="E110" s="21">
        <v>57576.83</v>
      </c>
      <c r="F110" s="21"/>
      <c r="G110" s="25">
        <v>864</v>
      </c>
      <c r="H110" s="21"/>
      <c r="I110" s="21"/>
      <c r="J110" s="21"/>
      <c r="K110" s="21"/>
    </row>
    <row r="111" spans="1:11" ht="35.4" x14ac:dyDescent="0.25">
      <c r="A111" s="6">
        <v>56</v>
      </c>
      <c r="B111" s="26" t="s">
        <v>162</v>
      </c>
      <c r="C111" s="113" t="s">
        <v>1114</v>
      </c>
      <c r="D111" s="6">
        <v>25</v>
      </c>
      <c r="E111" s="21">
        <v>20.39</v>
      </c>
      <c r="F111" s="21"/>
      <c r="G111" s="25">
        <v>510</v>
      </c>
      <c r="H111" s="21"/>
      <c r="I111" s="21"/>
      <c r="J111" s="21"/>
      <c r="K111" s="21"/>
    </row>
    <row r="112" spans="1:11" ht="35.4" x14ac:dyDescent="0.25">
      <c r="A112" s="6">
        <v>57</v>
      </c>
      <c r="B112" s="26" t="s">
        <v>221</v>
      </c>
      <c r="C112" s="113" t="s">
        <v>342</v>
      </c>
      <c r="D112" s="10" t="s">
        <v>336</v>
      </c>
      <c r="E112" s="21">
        <v>10162.06</v>
      </c>
      <c r="F112" s="21"/>
      <c r="G112" s="25">
        <v>102</v>
      </c>
      <c r="H112" s="21"/>
      <c r="I112" s="21"/>
      <c r="J112" s="21"/>
      <c r="K112" s="21"/>
    </row>
    <row r="113" spans="1:11" ht="35.4" x14ac:dyDescent="0.25">
      <c r="A113" s="6">
        <v>58</v>
      </c>
      <c r="B113" s="26" t="s">
        <v>221</v>
      </c>
      <c r="C113" s="113" t="s">
        <v>220</v>
      </c>
      <c r="D113" s="10" t="s">
        <v>336</v>
      </c>
      <c r="E113" s="21">
        <v>12477.52</v>
      </c>
      <c r="F113" s="21"/>
      <c r="G113" s="25">
        <v>125</v>
      </c>
      <c r="H113" s="21"/>
      <c r="I113" s="21"/>
      <c r="J113" s="21"/>
      <c r="K113" s="21"/>
    </row>
    <row r="114" spans="1:11" ht="35.4" x14ac:dyDescent="0.25">
      <c r="A114" s="6">
        <v>59</v>
      </c>
      <c r="B114" s="26" t="s">
        <v>1102</v>
      </c>
      <c r="C114" s="113" t="s">
        <v>1113</v>
      </c>
      <c r="D114" s="6">
        <v>1</v>
      </c>
      <c r="E114" s="21">
        <v>206.74</v>
      </c>
      <c r="F114" s="21"/>
      <c r="G114" s="25">
        <v>207</v>
      </c>
      <c r="H114" s="21"/>
      <c r="I114" s="21"/>
      <c r="J114" s="21"/>
      <c r="K114" s="21"/>
    </row>
    <row r="115" spans="1:11" ht="22.8" x14ac:dyDescent="0.25">
      <c r="A115" s="6">
        <v>60</v>
      </c>
      <c r="B115" s="26" t="s">
        <v>345</v>
      </c>
      <c r="C115" s="113" t="s">
        <v>344</v>
      </c>
      <c r="D115" s="6">
        <v>8</v>
      </c>
      <c r="E115" s="21">
        <v>6.79</v>
      </c>
      <c r="F115" s="21"/>
      <c r="G115" s="25">
        <v>54</v>
      </c>
      <c r="H115" s="21"/>
      <c r="I115" s="21"/>
      <c r="J115" s="21"/>
      <c r="K115" s="21"/>
    </row>
    <row r="116" spans="1:11" ht="57" x14ac:dyDescent="0.25">
      <c r="A116" s="6">
        <v>61</v>
      </c>
      <c r="B116" s="26" t="s">
        <v>335</v>
      </c>
      <c r="C116" s="113" t="s">
        <v>334</v>
      </c>
      <c r="D116" s="6">
        <v>5</v>
      </c>
      <c r="E116" s="21">
        <v>30.89</v>
      </c>
      <c r="F116" s="21"/>
      <c r="G116" s="25">
        <v>154</v>
      </c>
      <c r="H116" s="21"/>
      <c r="I116" s="21"/>
      <c r="J116" s="21"/>
      <c r="K116" s="21"/>
    </row>
    <row r="117" spans="1:11" ht="35.4" x14ac:dyDescent="0.25">
      <c r="A117" s="6">
        <v>62</v>
      </c>
      <c r="B117" s="26" t="s">
        <v>531</v>
      </c>
      <c r="C117" s="113" t="s">
        <v>1112</v>
      </c>
      <c r="D117" s="6">
        <v>109</v>
      </c>
      <c r="E117" s="21">
        <v>13.11</v>
      </c>
      <c r="F117" s="21"/>
      <c r="G117" s="25">
        <v>1429</v>
      </c>
      <c r="H117" s="21"/>
      <c r="I117" s="21"/>
      <c r="J117" s="21"/>
      <c r="K117" s="21"/>
    </row>
    <row r="118" spans="1:11" ht="35.4" x14ac:dyDescent="0.25">
      <c r="A118" s="6">
        <v>63</v>
      </c>
      <c r="B118" s="26" t="s">
        <v>531</v>
      </c>
      <c r="C118" s="113" t="s">
        <v>1111</v>
      </c>
      <c r="D118" s="6">
        <v>109</v>
      </c>
      <c r="E118" s="21">
        <v>3.03</v>
      </c>
      <c r="F118" s="21"/>
      <c r="G118" s="25">
        <v>330</v>
      </c>
      <c r="H118" s="21"/>
      <c r="I118" s="21"/>
      <c r="J118" s="21"/>
      <c r="K118" s="21"/>
    </row>
    <row r="119" spans="1:11" ht="35.4" x14ac:dyDescent="0.25">
      <c r="A119" s="6">
        <v>64</v>
      </c>
      <c r="B119" s="26" t="s">
        <v>531</v>
      </c>
      <c r="C119" s="113" t="s">
        <v>1110</v>
      </c>
      <c r="D119" s="6">
        <v>1</v>
      </c>
      <c r="E119" s="21">
        <v>3.97</v>
      </c>
      <c r="F119" s="21"/>
      <c r="G119" s="25">
        <v>4</v>
      </c>
      <c r="H119" s="21"/>
      <c r="I119" s="21"/>
      <c r="J119" s="21"/>
      <c r="K119" s="21"/>
    </row>
    <row r="120" spans="1:11" ht="45.6" x14ac:dyDescent="0.25">
      <c r="A120" s="6">
        <v>65</v>
      </c>
      <c r="B120" s="26" t="s">
        <v>531</v>
      </c>
      <c r="C120" s="113" t="s">
        <v>1109</v>
      </c>
      <c r="D120" s="6">
        <v>46</v>
      </c>
      <c r="E120" s="21">
        <v>177.76</v>
      </c>
      <c r="F120" s="21"/>
      <c r="G120" s="25">
        <v>8177</v>
      </c>
      <c r="H120" s="21"/>
      <c r="I120" s="21"/>
      <c r="J120" s="21"/>
      <c r="K120" s="21"/>
    </row>
    <row r="121" spans="1:11" ht="34.200000000000003" x14ac:dyDescent="0.25">
      <c r="A121" s="6">
        <v>66</v>
      </c>
      <c r="B121" s="26" t="s">
        <v>155</v>
      </c>
      <c r="C121" s="113" t="s">
        <v>154</v>
      </c>
      <c r="D121" s="6">
        <v>10</v>
      </c>
      <c r="E121" s="21">
        <v>11.9</v>
      </c>
      <c r="F121" s="21"/>
      <c r="G121" s="25">
        <v>119</v>
      </c>
      <c r="H121" s="21"/>
      <c r="I121" s="21"/>
      <c r="J121" s="21"/>
      <c r="K121" s="21"/>
    </row>
    <row r="122" spans="1:11" ht="19.2" customHeight="1" x14ac:dyDescent="0.25">
      <c r="A122" s="147" t="s">
        <v>333</v>
      </c>
      <c r="B122" s="148"/>
      <c r="C122" s="148"/>
      <c r="D122" s="148"/>
      <c r="E122" s="148"/>
      <c r="F122" s="148"/>
      <c r="G122" s="148"/>
      <c r="H122" s="148"/>
      <c r="I122" s="148"/>
      <c r="J122" s="148"/>
      <c r="K122" s="148"/>
    </row>
    <row r="123" spans="1:11" ht="35.4" x14ac:dyDescent="0.25">
      <c r="A123" s="6">
        <v>67</v>
      </c>
      <c r="B123" s="26" t="s">
        <v>1105</v>
      </c>
      <c r="C123" s="113" t="s">
        <v>1106</v>
      </c>
      <c r="D123" s="6">
        <v>2</v>
      </c>
      <c r="E123" s="21">
        <v>1212.3900000000001</v>
      </c>
      <c r="F123" s="21"/>
      <c r="G123" s="25">
        <v>2425</v>
      </c>
      <c r="H123" s="21"/>
      <c r="I123" s="21"/>
      <c r="J123" s="21"/>
      <c r="K123" s="21"/>
    </row>
    <row r="124" spans="1:11" ht="35.4" x14ac:dyDescent="0.25">
      <c r="A124" s="6">
        <v>68</v>
      </c>
      <c r="B124" s="26" t="s">
        <v>1105</v>
      </c>
      <c r="C124" s="113" t="s">
        <v>1104</v>
      </c>
      <c r="D124" s="6">
        <v>2</v>
      </c>
      <c r="E124" s="21">
        <v>1044.52</v>
      </c>
      <c r="F124" s="21"/>
      <c r="G124" s="25">
        <v>2089</v>
      </c>
      <c r="H124" s="21"/>
      <c r="I124" s="21"/>
      <c r="J124" s="21"/>
      <c r="K124" s="21"/>
    </row>
    <row r="125" spans="1:11" ht="45.6" x14ac:dyDescent="0.25">
      <c r="A125" s="6">
        <v>69</v>
      </c>
      <c r="B125" s="26" t="s">
        <v>331</v>
      </c>
      <c r="C125" s="113" t="s">
        <v>800</v>
      </c>
      <c r="D125" s="6">
        <v>6</v>
      </c>
      <c r="E125" s="21">
        <v>29.31</v>
      </c>
      <c r="F125" s="21"/>
      <c r="G125" s="25">
        <v>176</v>
      </c>
      <c r="H125" s="21"/>
      <c r="I125" s="21"/>
      <c r="J125" s="21"/>
      <c r="K125" s="21"/>
    </row>
    <row r="126" spans="1:11" ht="35.4" x14ac:dyDescent="0.25">
      <c r="A126" s="6">
        <v>70</v>
      </c>
      <c r="B126" s="26" t="s">
        <v>162</v>
      </c>
      <c r="C126" s="113" t="s">
        <v>1328</v>
      </c>
      <c r="D126" s="6">
        <v>6</v>
      </c>
      <c r="E126" s="21">
        <v>73.569999999999993</v>
      </c>
      <c r="F126" s="21"/>
      <c r="G126" s="25">
        <v>441</v>
      </c>
      <c r="H126" s="21"/>
      <c r="I126" s="21"/>
      <c r="J126" s="21"/>
      <c r="K126" s="21"/>
    </row>
    <row r="127" spans="1:11" ht="35.4" x14ac:dyDescent="0.25">
      <c r="A127" s="6">
        <v>71</v>
      </c>
      <c r="B127" s="26" t="s">
        <v>338</v>
      </c>
      <c r="C127" s="113" t="s">
        <v>1103</v>
      </c>
      <c r="D127" s="10" t="s">
        <v>420</v>
      </c>
      <c r="E127" s="21">
        <v>6576.4</v>
      </c>
      <c r="F127" s="21"/>
      <c r="G127" s="25">
        <v>658</v>
      </c>
      <c r="H127" s="21"/>
      <c r="I127" s="21"/>
      <c r="J127" s="21"/>
      <c r="K127" s="21"/>
    </row>
    <row r="128" spans="1:11" ht="45.6" x14ac:dyDescent="0.25">
      <c r="A128" s="6">
        <v>72</v>
      </c>
      <c r="B128" s="26" t="s">
        <v>324</v>
      </c>
      <c r="C128" s="113" t="s">
        <v>1003</v>
      </c>
      <c r="D128" s="6">
        <v>50</v>
      </c>
      <c r="E128" s="21">
        <v>7.96</v>
      </c>
      <c r="F128" s="21"/>
      <c r="G128" s="25">
        <v>398</v>
      </c>
      <c r="H128" s="21"/>
      <c r="I128" s="21"/>
      <c r="J128" s="21"/>
      <c r="K128" s="21"/>
    </row>
    <row r="129" spans="1:11" ht="35.4" x14ac:dyDescent="0.25">
      <c r="A129" s="6">
        <v>73</v>
      </c>
      <c r="B129" s="26" t="s">
        <v>326</v>
      </c>
      <c r="C129" s="113" t="s">
        <v>938</v>
      </c>
      <c r="D129" s="6">
        <v>10</v>
      </c>
      <c r="E129" s="21">
        <v>23.89</v>
      </c>
      <c r="F129" s="21"/>
      <c r="G129" s="25">
        <v>239</v>
      </c>
      <c r="H129" s="21"/>
      <c r="I129" s="21"/>
      <c r="J129" s="21"/>
      <c r="K129" s="21"/>
    </row>
    <row r="130" spans="1:11" ht="45.6" x14ac:dyDescent="0.25">
      <c r="A130" s="6">
        <v>74</v>
      </c>
      <c r="B130" s="26" t="s">
        <v>1102</v>
      </c>
      <c r="C130" s="113" t="s">
        <v>1101</v>
      </c>
      <c r="D130" s="10" t="s">
        <v>1052</v>
      </c>
      <c r="E130" s="21">
        <v>206.74</v>
      </c>
      <c r="F130" s="21"/>
      <c r="G130" s="25">
        <v>413</v>
      </c>
      <c r="H130" s="21"/>
      <c r="I130" s="21"/>
      <c r="J130" s="21"/>
      <c r="K130" s="21"/>
    </row>
    <row r="131" spans="1:11" ht="34.200000000000003" x14ac:dyDescent="0.25">
      <c r="A131" s="6">
        <v>75</v>
      </c>
      <c r="B131" s="26" t="s">
        <v>155</v>
      </c>
      <c r="C131" s="113" t="s">
        <v>154</v>
      </c>
      <c r="D131" s="6">
        <v>5</v>
      </c>
      <c r="E131" s="21">
        <v>11.9</v>
      </c>
      <c r="F131" s="21"/>
      <c r="G131" s="25">
        <v>60</v>
      </c>
      <c r="H131" s="21"/>
      <c r="I131" s="21"/>
      <c r="J131" s="21"/>
      <c r="K131" s="21"/>
    </row>
    <row r="132" spans="1:11" ht="34.200000000000003" x14ac:dyDescent="0.25">
      <c r="A132" s="6">
        <v>76</v>
      </c>
      <c r="B132" s="26" t="s">
        <v>153</v>
      </c>
      <c r="C132" s="113" t="s">
        <v>152</v>
      </c>
      <c r="D132" s="6">
        <v>1</v>
      </c>
      <c r="E132" s="21">
        <v>159.11000000000001</v>
      </c>
      <c r="F132" s="21"/>
      <c r="G132" s="25">
        <v>159</v>
      </c>
      <c r="H132" s="21"/>
      <c r="I132" s="21"/>
      <c r="J132" s="21"/>
      <c r="K132" s="21"/>
    </row>
    <row r="133" spans="1:11" ht="22.8" x14ac:dyDescent="0.25">
      <c r="A133" s="6">
        <v>77</v>
      </c>
      <c r="B133" s="26" t="s">
        <v>76</v>
      </c>
      <c r="C133" s="113" t="s">
        <v>75</v>
      </c>
      <c r="D133" s="10" t="s">
        <v>1100</v>
      </c>
      <c r="E133" s="21">
        <v>48614.35</v>
      </c>
      <c r="F133" s="21"/>
      <c r="G133" s="25">
        <v>24</v>
      </c>
      <c r="H133" s="21"/>
      <c r="I133" s="21"/>
      <c r="J133" s="21"/>
      <c r="K133" s="21"/>
    </row>
    <row r="134" spans="1:11" ht="57" x14ac:dyDescent="0.25">
      <c r="A134" s="6">
        <v>78</v>
      </c>
      <c r="B134" s="26" t="s">
        <v>1327</v>
      </c>
      <c r="C134" s="113" t="s">
        <v>1326</v>
      </c>
      <c r="D134" s="10" t="s">
        <v>1325</v>
      </c>
      <c r="E134" s="21">
        <v>22.28</v>
      </c>
      <c r="F134" s="21"/>
      <c r="G134" s="25">
        <v>67</v>
      </c>
      <c r="H134" s="21"/>
      <c r="I134" s="21"/>
      <c r="J134" s="21"/>
      <c r="K134" s="21"/>
    </row>
    <row r="135" spans="1:11" x14ac:dyDescent="0.25">
      <c r="A135" s="147" t="s">
        <v>43</v>
      </c>
      <c r="B135" s="148"/>
      <c r="C135" s="148"/>
      <c r="D135" s="148"/>
      <c r="E135" s="148"/>
      <c r="F135" s="148"/>
      <c r="G135" s="23">
        <v>24110</v>
      </c>
      <c r="H135" s="21"/>
      <c r="I135" s="21"/>
      <c r="J135" s="21"/>
      <c r="K135" s="21"/>
    </row>
    <row r="136" spans="1:11" x14ac:dyDescent="0.25">
      <c r="A136" s="149" t="s">
        <v>150</v>
      </c>
      <c r="B136" s="148"/>
      <c r="C136" s="148"/>
      <c r="D136" s="148"/>
      <c r="E136" s="148"/>
      <c r="F136" s="148"/>
      <c r="G136" s="23"/>
      <c r="H136" s="21"/>
      <c r="I136" s="21"/>
      <c r="J136" s="21"/>
      <c r="K136" s="21"/>
    </row>
    <row r="137" spans="1:11" x14ac:dyDescent="0.25">
      <c r="A137" s="147" t="s">
        <v>74</v>
      </c>
      <c r="B137" s="148"/>
      <c r="C137" s="148"/>
      <c r="D137" s="148"/>
      <c r="E137" s="148"/>
      <c r="F137" s="148"/>
      <c r="G137" s="23">
        <v>24110</v>
      </c>
      <c r="H137" s="21"/>
      <c r="I137" s="21"/>
      <c r="J137" s="21"/>
      <c r="K137" s="21"/>
    </row>
    <row r="138" spans="1:11" x14ac:dyDescent="0.25">
      <c r="A138" s="147" t="s">
        <v>12</v>
      </c>
      <c r="B138" s="148"/>
      <c r="C138" s="148"/>
      <c r="D138" s="148"/>
      <c r="E138" s="148"/>
      <c r="F138" s="148"/>
      <c r="G138" s="23">
        <v>24110</v>
      </c>
      <c r="H138" s="21"/>
      <c r="I138" s="21"/>
      <c r="J138" s="21"/>
      <c r="K138" s="21"/>
    </row>
    <row r="139" spans="1:11" x14ac:dyDescent="0.25">
      <c r="A139" s="147" t="s">
        <v>13</v>
      </c>
      <c r="B139" s="148"/>
      <c r="C139" s="148"/>
      <c r="D139" s="148"/>
      <c r="E139" s="148"/>
      <c r="F139" s="148"/>
      <c r="G139" s="23"/>
      <c r="H139" s="21"/>
      <c r="I139" s="21"/>
      <c r="J139" s="21"/>
      <c r="K139" s="21"/>
    </row>
    <row r="140" spans="1:11" x14ac:dyDescent="0.25">
      <c r="A140" s="147" t="s">
        <v>14</v>
      </c>
      <c r="B140" s="148"/>
      <c r="C140" s="148"/>
      <c r="D140" s="148"/>
      <c r="E140" s="148"/>
      <c r="F140" s="148"/>
      <c r="G140" s="23">
        <v>24110</v>
      </c>
      <c r="H140" s="21"/>
      <c r="I140" s="21"/>
      <c r="J140" s="21"/>
      <c r="K140" s="21"/>
    </row>
    <row r="141" spans="1:11" x14ac:dyDescent="0.25">
      <c r="A141" s="149" t="s">
        <v>149</v>
      </c>
      <c r="B141" s="148"/>
      <c r="C141" s="148"/>
      <c r="D141" s="148"/>
      <c r="E141" s="148"/>
      <c r="F141" s="148"/>
      <c r="G141" s="22">
        <v>24110</v>
      </c>
      <c r="H141" s="21"/>
      <c r="I141" s="21"/>
      <c r="J141" s="21"/>
      <c r="K141" s="21"/>
    </row>
    <row r="142" spans="1:11" ht="19.2" customHeight="1" x14ac:dyDescent="0.25">
      <c r="A142" s="154" t="s">
        <v>148</v>
      </c>
      <c r="B142" s="148"/>
      <c r="C142" s="148"/>
      <c r="D142" s="148"/>
      <c r="E142" s="148"/>
      <c r="F142" s="148"/>
      <c r="G142" s="148"/>
      <c r="H142" s="148"/>
      <c r="I142" s="148"/>
      <c r="J142" s="148"/>
      <c r="K142" s="148"/>
    </row>
    <row r="143" spans="1:11" ht="45.6" x14ac:dyDescent="0.25">
      <c r="A143" s="6">
        <v>79</v>
      </c>
      <c r="B143" s="26" t="s">
        <v>1099</v>
      </c>
      <c r="C143" s="113" t="s">
        <v>1098</v>
      </c>
      <c r="D143" s="10" t="s">
        <v>145</v>
      </c>
      <c r="E143" s="21" t="s">
        <v>1097</v>
      </c>
      <c r="F143" s="21" t="s">
        <v>1096</v>
      </c>
      <c r="G143" s="25">
        <v>403</v>
      </c>
      <c r="H143" s="24">
        <v>93</v>
      </c>
      <c r="I143" s="21" t="s">
        <v>1074</v>
      </c>
      <c r="J143" s="24">
        <v>45.77</v>
      </c>
      <c r="K143" s="24">
        <v>6.87</v>
      </c>
    </row>
    <row r="144" spans="1:11" ht="20.399999999999999" x14ac:dyDescent="0.25">
      <c r="A144" s="147" t="s">
        <v>43</v>
      </c>
      <c r="B144" s="148"/>
      <c r="C144" s="148"/>
      <c r="D144" s="148"/>
      <c r="E144" s="148"/>
      <c r="F144" s="148"/>
      <c r="G144" s="23">
        <v>403</v>
      </c>
      <c r="H144" s="21">
        <v>93</v>
      </c>
      <c r="I144" s="21" t="s">
        <v>1074</v>
      </c>
      <c r="J144" s="21"/>
      <c r="K144" s="21">
        <v>6.87</v>
      </c>
    </row>
    <row r="145" spans="1:11" x14ac:dyDescent="0.25">
      <c r="A145" s="147" t="s">
        <v>9</v>
      </c>
      <c r="B145" s="148"/>
      <c r="C145" s="148"/>
      <c r="D145" s="148"/>
      <c r="E145" s="148"/>
      <c r="F145" s="148"/>
      <c r="G145" s="23">
        <v>142</v>
      </c>
      <c r="H145" s="21"/>
      <c r="I145" s="21"/>
      <c r="J145" s="21"/>
      <c r="K145" s="21"/>
    </row>
    <row r="146" spans="1:11" x14ac:dyDescent="0.25">
      <c r="A146" s="147" t="s">
        <v>10</v>
      </c>
      <c r="B146" s="148"/>
      <c r="C146" s="148"/>
      <c r="D146" s="148"/>
      <c r="E146" s="148"/>
      <c r="F146" s="148"/>
      <c r="G146" s="23">
        <v>90</v>
      </c>
      <c r="H146" s="21"/>
      <c r="I146" s="21"/>
      <c r="J146" s="21"/>
      <c r="K146" s="21"/>
    </row>
    <row r="147" spans="1:11" x14ac:dyDescent="0.25">
      <c r="A147" s="149" t="s">
        <v>142</v>
      </c>
      <c r="B147" s="148"/>
      <c r="C147" s="148"/>
      <c r="D147" s="148"/>
      <c r="E147" s="148"/>
      <c r="F147" s="148"/>
      <c r="G147" s="23"/>
      <c r="H147" s="21"/>
      <c r="I147" s="21"/>
      <c r="J147" s="21"/>
      <c r="K147" s="21"/>
    </row>
    <row r="148" spans="1:11" ht="26.1" customHeight="1" x14ac:dyDescent="0.25">
      <c r="A148" s="147" t="s">
        <v>73</v>
      </c>
      <c r="B148" s="148"/>
      <c r="C148" s="148"/>
      <c r="D148" s="148"/>
      <c r="E148" s="148"/>
      <c r="F148" s="148"/>
      <c r="G148" s="23">
        <v>635</v>
      </c>
      <c r="H148" s="21"/>
      <c r="I148" s="21"/>
      <c r="J148" s="21"/>
      <c r="K148" s="21">
        <v>6.87</v>
      </c>
    </row>
    <row r="149" spans="1:11" x14ac:dyDescent="0.25">
      <c r="A149" s="147" t="s">
        <v>12</v>
      </c>
      <c r="B149" s="148"/>
      <c r="C149" s="148"/>
      <c r="D149" s="148"/>
      <c r="E149" s="148"/>
      <c r="F149" s="148"/>
      <c r="G149" s="23">
        <v>635</v>
      </c>
      <c r="H149" s="21"/>
      <c r="I149" s="21"/>
      <c r="J149" s="21"/>
      <c r="K149" s="21">
        <v>6.87</v>
      </c>
    </row>
    <row r="150" spans="1:11" x14ac:dyDescent="0.25">
      <c r="A150" s="147" t="s">
        <v>13</v>
      </c>
      <c r="B150" s="148"/>
      <c r="C150" s="148"/>
      <c r="D150" s="148"/>
      <c r="E150" s="148"/>
      <c r="F150" s="148"/>
      <c r="G150" s="23"/>
      <c r="H150" s="21"/>
      <c r="I150" s="21"/>
      <c r="J150" s="21"/>
      <c r="K150" s="21"/>
    </row>
    <row r="151" spans="1:11" x14ac:dyDescent="0.25">
      <c r="A151" s="147" t="s">
        <v>15</v>
      </c>
      <c r="B151" s="148"/>
      <c r="C151" s="148"/>
      <c r="D151" s="148"/>
      <c r="E151" s="148"/>
      <c r="F151" s="148"/>
      <c r="G151" s="23">
        <v>310</v>
      </c>
      <c r="H151" s="21"/>
      <c r="I151" s="21"/>
      <c r="J151" s="21"/>
      <c r="K151" s="21"/>
    </row>
    <row r="152" spans="1:11" x14ac:dyDescent="0.25">
      <c r="A152" s="147" t="s">
        <v>16</v>
      </c>
      <c r="B152" s="148"/>
      <c r="C152" s="148"/>
      <c r="D152" s="148"/>
      <c r="E152" s="148"/>
      <c r="F152" s="148"/>
      <c r="G152" s="23">
        <v>129</v>
      </c>
      <c r="H152" s="21"/>
      <c r="I152" s="21"/>
      <c r="J152" s="21"/>
      <c r="K152" s="21"/>
    </row>
    <row r="153" spans="1:11" x14ac:dyDescent="0.25">
      <c r="A153" s="147" t="s">
        <v>17</v>
      </c>
      <c r="B153" s="148"/>
      <c r="C153" s="148"/>
      <c r="D153" s="148"/>
      <c r="E153" s="148"/>
      <c r="F153" s="148"/>
      <c r="G153" s="23">
        <v>142</v>
      </c>
      <c r="H153" s="21"/>
      <c r="I153" s="21"/>
      <c r="J153" s="21"/>
      <c r="K153" s="21"/>
    </row>
    <row r="154" spans="1:11" x14ac:dyDescent="0.25">
      <c r="A154" s="147" t="s">
        <v>18</v>
      </c>
      <c r="B154" s="148"/>
      <c r="C154" s="148"/>
      <c r="D154" s="148"/>
      <c r="E154" s="148"/>
      <c r="F154" s="148"/>
      <c r="G154" s="23">
        <v>90</v>
      </c>
      <c r="H154" s="21"/>
      <c r="I154" s="21"/>
      <c r="J154" s="21"/>
      <c r="K154" s="21"/>
    </row>
    <row r="155" spans="1:11" x14ac:dyDescent="0.25">
      <c r="A155" s="149" t="s">
        <v>141</v>
      </c>
      <c r="B155" s="148"/>
      <c r="C155" s="148"/>
      <c r="D155" s="148"/>
      <c r="E155" s="148"/>
      <c r="F155" s="148"/>
      <c r="G155" s="22">
        <v>635</v>
      </c>
      <c r="H155" s="21"/>
      <c r="I155" s="21"/>
      <c r="J155" s="21"/>
      <c r="K155" s="20">
        <v>6.87</v>
      </c>
    </row>
    <row r="156" spans="1:11" x14ac:dyDescent="0.25">
      <c r="A156" s="152" t="s">
        <v>42</v>
      </c>
      <c r="B156" s="153"/>
      <c r="C156" s="153"/>
      <c r="D156" s="153"/>
      <c r="E156" s="153"/>
      <c r="F156" s="153"/>
      <c r="G156" s="153"/>
      <c r="H156" s="153"/>
      <c r="I156" s="153"/>
      <c r="J156" s="153"/>
      <c r="K156" s="153"/>
    </row>
    <row r="157" spans="1:11" ht="20.399999999999999" x14ac:dyDescent="0.25">
      <c r="A157" s="147" t="s">
        <v>8</v>
      </c>
      <c r="B157" s="148"/>
      <c r="C157" s="148"/>
      <c r="D157" s="148"/>
      <c r="E157" s="148"/>
      <c r="F157" s="148"/>
      <c r="G157" s="23">
        <v>43387</v>
      </c>
      <c r="H157" s="21">
        <v>5141</v>
      </c>
      <c r="I157" s="21" t="s">
        <v>1324</v>
      </c>
      <c r="J157" s="21"/>
      <c r="K157" s="21">
        <v>363.79</v>
      </c>
    </row>
    <row r="158" spans="1:11" x14ac:dyDescent="0.25">
      <c r="A158" s="147" t="s">
        <v>9</v>
      </c>
      <c r="B158" s="148"/>
      <c r="C158" s="148"/>
      <c r="D158" s="148"/>
      <c r="E158" s="148"/>
      <c r="F158" s="148"/>
      <c r="G158" s="23">
        <v>5599</v>
      </c>
      <c r="H158" s="21"/>
      <c r="I158" s="21"/>
      <c r="J158" s="21"/>
      <c r="K158" s="21"/>
    </row>
    <row r="159" spans="1:11" x14ac:dyDescent="0.25">
      <c r="A159" s="147" t="s">
        <v>31</v>
      </c>
      <c r="B159" s="148"/>
      <c r="C159" s="148"/>
      <c r="D159" s="148"/>
      <c r="E159" s="148"/>
      <c r="F159" s="148"/>
      <c r="G159" s="23"/>
      <c r="H159" s="21"/>
      <c r="I159" s="21"/>
      <c r="J159" s="21"/>
      <c r="K159" s="21"/>
    </row>
    <row r="160" spans="1:11" x14ac:dyDescent="0.25">
      <c r="A160" s="147" t="s">
        <v>1323</v>
      </c>
      <c r="B160" s="148"/>
      <c r="C160" s="148"/>
      <c r="D160" s="148"/>
      <c r="E160" s="148"/>
      <c r="F160" s="148"/>
      <c r="G160" s="23">
        <v>1317</v>
      </c>
      <c r="H160" s="21"/>
      <c r="I160" s="21"/>
      <c r="J160" s="21"/>
      <c r="K160" s="21"/>
    </row>
    <row r="161" spans="1:11" x14ac:dyDescent="0.25">
      <c r="A161" s="147" t="s">
        <v>1322</v>
      </c>
      <c r="B161" s="148"/>
      <c r="C161" s="148"/>
      <c r="D161" s="148"/>
      <c r="E161" s="148"/>
      <c r="F161" s="148"/>
      <c r="G161" s="23">
        <v>581</v>
      </c>
      <c r="H161" s="21"/>
      <c r="I161" s="21"/>
      <c r="J161" s="21"/>
      <c r="K161" s="21"/>
    </row>
    <row r="162" spans="1:11" x14ac:dyDescent="0.25">
      <c r="A162" s="147" t="s">
        <v>1321</v>
      </c>
      <c r="B162" s="148"/>
      <c r="C162" s="148"/>
      <c r="D162" s="148"/>
      <c r="E162" s="148"/>
      <c r="F162" s="148"/>
      <c r="G162" s="23">
        <v>3525</v>
      </c>
      <c r="H162" s="21"/>
      <c r="I162" s="21"/>
      <c r="J162" s="21"/>
      <c r="K162" s="21"/>
    </row>
    <row r="163" spans="1:11" x14ac:dyDescent="0.25">
      <c r="A163" s="147" t="s">
        <v>931</v>
      </c>
      <c r="B163" s="148"/>
      <c r="C163" s="148"/>
      <c r="D163" s="148"/>
      <c r="E163" s="148"/>
      <c r="F163" s="148"/>
      <c r="G163" s="23">
        <v>34</v>
      </c>
      <c r="H163" s="21"/>
      <c r="I163" s="21"/>
      <c r="J163" s="21"/>
      <c r="K163" s="21"/>
    </row>
    <row r="164" spans="1:11" x14ac:dyDescent="0.25">
      <c r="A164" s="147" t="s">
        <v>1320</v>
      </c>
      <c r="B164" s="148"/>
      <c r="C164" s="148"/>
      <c r="D164" s="148"/>
      <c r="E164" s="148"/>
      <c r="F164" s="148"/>
      <c r="G164" s="23">
        <v>142</v>
      </c>
      <c r="H164" s="21"/>
      <c r="I164" s="21"/>
      <c r="J164" s="21"/>
      <c r="K164" s="21"/>
    </row>
    <row r="165" spans="1:11" x14ac:dyDescent="0.25">
      <c r="A165" s="147" t="s">
        <v>10</v>
      </c>
      <c r="B165" s="148"/>
      <c r="C165" s="148"/>
      <c r="D165" s="148"/>
      <c r="E165" s="148"/>
      <c r="F165" s="148"/>
      <c r="G165" s="23">
        <v>3923</v>
      </c>
      <c r="H165" s="21"/>
      <c r="I165" s="21"/>
      <c r="J165" s="21"/>
      <c r="K165" s="21"/>
    </row>
    <row r="166" spans="1:11" x14ac:dyDescent="0.25">
      <c r="A166" s="147" t="s">
        <v>31</v>
      </c>
      <c r="B166" s="148"/>
      <c r="C166" s="148"/>
      <c r="D166" s="148"/>
      <c r="E166" s="148"/>
      <c r="F166" s="148"/>
      <c r="G166" s="23"/>
      <c r="H166" s="21"/>
      <c r="I166" s="21"/>
      <c r="J166" s="21"/>
      <c r="K166" s="21"/>
    </row>
    <row r="167" spans="1:11" x14ac:dyDescent="0.25">
      <c r="A167" s="147" t="s">
        <v>1319</v>
      </c>
      <c r="B167" s="148"/>
      <c r="C167" s="148"/>
      <c r="D167" s="148"/>
      <c r="E167" s="148"/>
      <c r="F167" s="148"/>
      <c r="G167" s="23">
        <v>988</v>
      </c>
      <c r="H167" s="21"/>
      <c r="I167" s="21"/>
      <c r="J167" s="21"/>
      <c r="K167" s="21"/>
    </row>
    <row r="168" spans="1:11" x14ac:dyDescent="0.25">
      <c r="A168" s="147" t="s">
        <v>1318</v>
      </c>
      <c r="B168" s="148"/>
      <c r="C168" s="148"/>
      <c r="D168" s="148"/>
      <c r="E168" s="148"/>
      <c r="F168" s="148"/>
      <c r="G168" s="23">
        <v>2845</v>
      </c>
      <c r="H168" s="21"/>
      <c r="I168" s="21"/>
      <c r="J168" s="21"/>
      <c r="K168" s="21"/>
    </row>
    <row r="169" spans="1:11" x14ac:dyDescent="0.25">
      <c r="A169" s="147" t="s">
        <v>1317</v>
      </c>
      <c r="B169" s="148"/>
      <c r="C169" s="148"/>
      <c r="D169" s="148"/>
      <c r="E169" s="148"/>
      <c r="F169" s="148"/>
      <c r="G169" s="23">
        <v>90</v>
      </c>
      <c r="H169" s="21"/>
      <c r="I169" s="21"/>
      <c r="J169" s="21"/>
      <c r="K169" s="21"/>
    </row>
    <row r="170" spans="1:11" x14ac:dyDescent="0.25">
      <c r="A170" s="149" t="s">
        <v>11</v>
      </c>
      <c r="B170" s="148"/>
      <c r="C170" s="148"/>
      <c r="D170" s="148"/>
      <c r="E170" s="148"/>
      <c r="F170" s="148"/>
      <c r="G170" s="23"/>
      <c r="H170" s="21"/>
      <c r="I170" s="21"/>
      <c r="J170" s="21"/>
      <c r="K170" s="21"/>
    </row>
    <row r="171" spans="1:11" x14ac:dyDescent="0.25">
      <c r="A171" s="147" t="s">
        <v>66</v>
      </c>
      <c r="B171" s="148"/>
      <c r="C171" s="148"/>
      <c r="D171" s="148"/>
      <c r="E171" s="148"/>
      <c r="F171" s="148"/>
      <c r="G171" s="23"/>
      <c r="H171" s="21"/>
      <c r="I171" s="21"/>
      <c r="J171" s="21"/>
      <c r="K171" s="21"/>
    </row>
    <row r="172" spans="1:11" x14ac:dyDescent="0.25">
      <c r="A172" s="147" t="s">
        <v>65</v>
      </c>
      <c r="B172" s="148"/>
      <c r="C172" s="148"/>
      <c r="D172" s="148"/>
      <c r="E172" s="148"/>
      <c r="F172" s="148"/>
      <c r="G172" s="23"/>
      <c r="H172" s="21"/>
      <c r="I172" s="21"/>
      <c r="J172" s="21"/>
      <c r="K172" s="21"/>
    </row>
    <row r="173" spans="1:11" x14ac:dyDescent="0.25">
      <c r="A173" s="147" t="s">
        <v>72</v>
      </c>
      <c r="B173" s="148"/>
      <c r="C173" s="148"/>
      <c r="D173" s="148"/>
      <c r="E173" s="148"/>
      <c r="F173" s="148"/>
      <c r="G173" s="23"/>
      <c r="H173" s="21"/>
      <c r="I173" s="21"/>
      <c r="J173" s="21"/>
      <c r="K173" s="21"/>
    </row>
    <row r="174" spans="1:11" x14ac:dyDescent="0.25">
      <c r="A174" s="147" t="s">
        <v>1316</v>
      </c>
      <c r="B174" s="148"/>
      <c r="C174" s="148"/>
      <c r="D174" s="148"/>
      <c r="E174" s="148"/>
      <c r="F174" s="148"/>
      <c r="G174" s="23">
        <v>1925</v>
      </c>
      <c r="H174" s="21">
        <v>1646</v>
      </c>
      <c r="I174" s="21">
        <v>12</v>
      </c>
      <c r="J174" s="21"/>
      <c r="K174" s="21">
        <v>111.94</v>
      </c>
    </row>
    <row r="175" spans="1:11" x14ac:dyDescent="0.25">
      <c r="A175" s="147" t="s">
        <v>1315</v>
      </c>
      <c r="B175" s="148"/>
      <c r="C175" s="148"/>
      <c r="D175" s="148"/>
      <c r="E175" s="148"/>
      <c r="F175" s="148"/>
      <c r="G175" s="23">
        <v>1317</v>
      </c>
      <c r="H175" s="21"/>
      <c r="I175" s="21"/>
      <c r="J175" s="21"/>
      <c r="K175" s="21"/>
    </row>
    <row r="176" spans="1:11" x14ac:dyDescent="0.25">
      <c r="A176" s="147" t="s">
        <v>1314</v>
      </c>
      <c r="B176" s="148"/>
      <c r="C176" s="148"/>
      <c r="D176" s="148"/>
      <c r="E176" s="148"/>
      <c r="F176" s="148"/>
      <c r="G176" s="23">
        <v>988</v>
      </c>
      <c r="H176" s="21"/>
      <c r="I176" s="21"/>
      <c r="J176" s="21"/>
      <c r="K176" s="21"/>
    </row>
    <row r="177" spans="1:11" x14ac:dyDescent="0.25">
      <c r="A177" s="147" t="s">
        <v>63</v>
      </c>
      <c r="B177" s="148"/>
      <c r="C177" s="148"/>
      <c r="D177" s="148"/>
      <c r="E177" s="148"/>
      <c r="F177" s="148"/>
      <c r="G177" s="23">
        <v>4230</v>
      </c>
      <c r="H177" s="21"/>
      <c r="I177" s="21"/>
      <c r="J177" s="21"/>
      <c r="K177" s="21">
        <v>111.94</v>
      </c>
    </row>
    <row r="178" spans="1:11" x14ac:dyDescent="0.25">
      <c r="A178" s="147" t="s">
        <v>71</v>
      </c>
      <c r="B178" s="148"/>
      <c r="C178" s="148"/>
      <c r="D178" s="148"/>
      <c r="E178" s="148"/>
      <c r="F178" s="148"/>
      <c r="G178" s="23"/>
      <c r="H178" s="21"/>
      <c r="I178" s="21"/>
      <c r="J178" s="21"/>
      <c r="K178" s="21"/>
    </row>
    <row r="179" spans="1:11" x14ac:dyDescent="0.25">
      <c r="A179" s="147" t="s">
        <v>1313</v>
      </c>
      <c r="B179" s="148"/>
      <c r="C179" s="148"/>
      <c r="D179" s="148"/>
      <c r="E179" s="148"/>
      <c r="F179" s="148"/>
      <c r="G179" s="23">
        <v>727</v>
      </c>
      <c r="H179" s="21">
        <v>632</v>
      </c>
      <c r="I179" s="21"/>
      <c r="J179" s="21"/>
      <c r="K179" s="21">
        <v>46.12</v>
      </c>
    </row>
    <row r="180" spans="1:11" x14ac:dyDescent="0.25">
      <c r="A180" s="147" t="s">
        <v>1312</v>
      </c>
      <c r="B180" s="148"/>
      <c r="C180" s="148"/>
      <c r="D180" s="148"/>
      <c r="E180" s="148"/>
      <c r="F180" s="148"/>
      <c r="G180" s="23">
        <v>581</v>
      </c>
      <c r="H180" s="21"/>
      <c r="I180" s="21"/>
      <c r="J180" s="21"/>
      <c r="K180" s="21"/>
    </row>
    <row r="181" spans="1:11" x14ac:dyDescent="0.25">
      <c r="A181" s="147" t="s">
        <v>1311</v>
      </c>
      <c r="B181" s="148"/>
      <c r="C181" s="148"/>
      <c r="D181" s="148"/>
      <c r="E181" s="148"/>
      <c r="F181" s="148"/>
      <c r="G181" s="23">
        <v>411</v>
      </c>
      <c r="H181" s="21"/>
      <c r="I181" s="21"/>
      <c r="J181" s="21"/>
      <c r="K181" s="21"/>
    </row>
    <row r="182" spans="1:11" x14ac:dyDescent="0.25">
      <c r="A182" s="147" t="s">
        <v>63</v>
      </c>
      <c r="B182" s="148"/>
      <c r="C182" s="148"/>
      <c r="D182" s="148"/>
      <c r="E182" s="148"/>
      <c r="F182" s="148"/>
      <c r="G182" s="23">
        <v>1719</v>
      </c>
      <c r="H182" s="21"/>
      <c r="I182" s="21"/>
      <c r="J182" s="21"/>
      <c r="K182" s="21">
        <v>46.12</v>
      </c>
    </row>
    <row r="183" spans="1:11" x14ac:dyDescent="0.25">
      <c r="A183" s="147" t="s">
        <v>64</v>
      </c>
      <c r="B183" s="148"/>
      <c r="C183" s="148"/>
      <c r="D183" s="148"/>
      <c r="E183" s="148"/>
      <c r="F183" s="148"/>
      <c r="G183" s="23"/>
      <c r="H183" s="21"/>
      <c r="I183" s="21"/>
      <c r="J183" s="21"/>
      <c r="K183" s="21"/>
    </row>
    <row r="184" spans="1:11" ht="20.399999999999999" x14ac:dyDescent="0.25">
      <c r="A184" s="147" t="s">
        <v>1310</v>
      </c>
      <c r="B184" s="148"/>
      <c r="C184" s="148"/>
      <c r="D184" s="148"/>
      <c r="E184" s="148"/>
      <c r="F184" s="148"/>
      <c r="G184" s="23">
        <v>10540</v>
      </c>
      <c r="H184" s="21">
        <v>2742</v>
      </c>
      <c r="I184" s="21" t="s">
        <v>1309</v>
      </c>
      <c r="J184" s="21"/>
      <c r="K184" s="21">
        <v>196.86</v>
      </c>
    </row>
    <row r="185" spans="1:11" x14ac:dyDescent="0.25">
      <c r="A185" s="147" t="s">
        <v>1308</v>
      </c>
      <c r="B185" s="148"/>
      <c r="C185" s="148"/>
      <c r="D185" s="148"/>
      <c r="E185" s="148"/>
      <c r="F185" s="148"/>
      <c r="G185" s="23">
        <v>3525</v>
      </c>
      <c r="H185" s="21"/>
      <c r="I185" s="21"/>
      <c r="J185" s="21"/>
      <c r="K185" s="21"/>
    </row>
    <row r="186" spans="1:11" x14ac:dyDescent="0.25">
      <c r="A186" s="147" t="s">
        <v>1307</v>
      </c>
      <c r="B186" s="148"/>
      <c r="C186" s="148"/>
      <c r="D186" s="148"/>
      <c r="E186" s="148"/>
      <c r="F186" s="148"/>
      <c r="G186" s="23">
        <v>2412</v>
      </c>
      <c r="H186" s="21"/>
      <c r="I186" s="21"/>
      <c r="J186" s="21"/>
      <c r="K186" s="21"/>
    </row>
    <row r="187" spans="1:11" x14ac:dyDescent="0.25">
      <c r="A187" s="147" t="s">
        <v>63</v>
      </c>
      <c r="B187" s="148"/>
      <c r="C187" s="148"/>
      <c r="D187" s="148"/>
      <c r="E187" s="148"/>
      <c r="F187" s="148"/>
      <c r="G187" s="23">
        <v>16477</v>
      </c>
      <c r="H187" s="21"/>
      <c r="I187" s="21"/>
      <c r="J187" s="21"/>
      <c r="K187" s="21">
        <v>196.86</v>
      </c>
    </row>
    <row r="188" spans="1:11" x14ac:dyDescent="0.25">
      <c r="A188" s="147" t="s">
        <v>435</v>
      </c>
      <c r="B188" s="148"/>
      <c r="C188" s="148"/>
      <c r="D188" s="148"/>
      <c r="E188" s="148"/>
      <c r="F188" s="148"/>
      <c r="G188" s="23"/>
      <c r="H188" s="21"/>
      <c r="I188" s="21"/>
      <c r="J188" s="21"/>
      <c r="K188" s="21"/>
    </row>
    <row r="189" spans="1:11" ht="20.399999999999999" x14ac:dyDescent="0.25">
      <c r="A189" s="147" t="s">
        <v>922</v>
      </c>
      <c r="B189" s="148"/>
      <c r="C189" s="148"/>
      <c r="D189" s="148"/>
      <c r="E189" s="148"/>
      <c r="F189" s="148"/>
      <c r="G189" s="23">
        <v>87</v>
      </c>
      <c r="H189" s="21">
        <v>28</v>
      </c>
      <c r="I189" s="21" t="s">
        <v>833</v>
      </c>
      <c r="J189" s="21"/>
      <c r="K189" s="21">
        <v>2</v>
      </c>
    </row>
    <row r="190" spans="1:11" x14ac:dyDescent="0.25">
      <c r="A190" s="147" t="s">
        <v>863</v>
      </c>
      <c r="B190" s="148"/>
      <c r="C190" s="148"/>
      <c r="D190" s="148"/>
      <c r="E190" s="148"/>
      <c r="F190" s="148"/>
      <c r="G190" s="23">
        <v>34</v>
      </c>
      <c r="H190" s="21"/>
      <c r="I190" s="21"/>
      <c r="J190" s="21"/>
      <c r="K190" s="21"/>
    </row>
    <row r="191" spans="1:11" x14ac:dyDescent="0.25">
      <c r="A191" s="147" t="s">
        <v>862</v>
      </c>
      <c r="B191" s="148"/>
      <c r="C191" s="148"/>
      <c r="D191" s="148"/>
      <c r="E191" s="148"/>
      <c r="F191" s="148"/>
      <c r="G191" s="23">
        <v>22</v>
      </c>
      <c r="H191" s="21"/>
      <c r="I191" s="21"/>
      <c r="J191" s="21"/>
      <c r="K191" s="21"/>
    </row>
    <row r="192" spans="1:11" x14ac:dyDescent="0.25">
      <c r="A192" s="147" t="s">
        <v>63</v>
      </c>
      <c r="B192" s="148"/>
      <c r="C192" s="148"/>
      <c r="D192" s="148"/>
      <c r="E192" s="148"/>
      <c r="F192" s="148"/>
      <c r="G192" s="23">
        <v>143</v>
      </c>
      <c r="H192" s="21"/>
      <c r="I192" s="21"/>
      <c r="J192" s="21"/>
      <c r="K192" s="21">
        <v>2</v>
      </c>
    </row>
    <row r="193" spans="1:11" x14ac:dyDescent="0.25">
      <c r="A193" s="147" t="s">
        <v>60</v>
      </c>
      <c r="B193" s="148"/>
      <c r="C193" s="148"/>
      <c r="D193" s="148"/>
      <c r="E193" s="148"/>
      <c r="F193" s="148"/>
      <c r="G193" s="23">
        <v>22569</v>
      </c>
      <c r="H193" s="21"/>
      <c r="I193" s="21"/>
      <c r="J193" s="21"/>
      <c r="K193" s="21">
        <v>356.92</v>
      </c>
    </row>
    <row r="194" spans="1:11" x14ac:dyDescent="0.25">
      <c r="A194" s="147" t="s">
        <v>62</v>
      </c>
      <c r="B194" s="148"/>
      <c r="C194" s="148"/>
      <c r="D194" s="148"/>
      <c r="E194" s="148"/>
      <c r="F194" s="148"/>
      <c r="G194" s="23"/>
      <c r="H194" s="21"/>
      <c r="I194" s="21"/>
      <c r="J194" s="21"/>
      <c r="K194" s="21"/>
    </row>
    <row r="195" spans="1:11" x14ac:dyDescent="0.25">
      <c r="A195" s="147" t="s">
        <v>61</v>
      </c>
      <c r="B195" s="148"/>
      <c r="C195" s="148"/>
      <c r="D195" s="148"/>
      <c r="E195" s="148"/>
      <c r="F195" s="148"/>
      <c r="G195" s="23"/>
      <c r="H195" s="21"/>
      <c r="I195" s="21"/>
      <c r="J195" s="21"/>
      <c r="K195" s="21"/>
    </row>
    <row r="196" spans="1:11" x14ac:dyDescent="0.25">
      <c r="A196" s="147" t="s">
        <v>1306</v>
      </c>
      <c r="B196" s="148"/>
      <c r="C196" s="148"/>
      <c r="D196" s="148"/>
      <c r="E196" s="148"/>
      <c r="F196" s="148"/>
      <c r="G196" s="23">
        <v>5595</v>
      </c>
      <c r="H196" s="21"/>
      <c r="I196" s="21"/>
      <c r="J196" s="21"/>
      <c r="K196" s="21"/>
    </row>
    <row r="197" spans="1:11" x14ac:dyDescent="0.25">
      <c r="A197" s="147" t="s">
        <v>60</v>
      </c>
      <c r="B197" s="148"/>
      <c r="C197" s="148"/>
      <c r="D197" s="148"/>
      <c r="E197" s="148"/>
      <c r="F197" s="148"/>
      <c r="G197" s="23">
        <v>5595</v>
      </c>
      <c r="H197" s="21"/>
      <c r="I197" s="21"/>
      <c r="J197" s="21"/>
      <c r="K197" s="21"/>
    </row>
    <row r="198" spans="1:11" x14ac:dyDescent="0.25">
      <c r="A198" s="147" t="s">
        <v>56</v>
      </c>
      <c r="B198" s="148"/>
      <c r="C198" s="148"/>
      <c r="D198" s="148"/>
      <c r="E198" s="148"/>
      <c r="F198" s="148"/>
      <c r="G198" s="23">
        <v>28164</v>
      </c>
      <c r="H198" s="21"/>
      <c r="I198" s="21"/>
      <c r="J198" s="21"/>
      <c r="K198" s="21">
        <v>356.92</v>
      </c>
    </row>
    <row r="199" spans="1:11" x14ac:dyDescent="0.25">
      <c r="A199" s="149" t="s">
        <v>59</v>
      </c>
      <c r="B199" s="148"/>
      <c r="C199" s="148"/>
      <c r="D199" s="148"/>
      <c r="E199" s="148"/>
      <c r="F199" s="148"/>
      <c r="G199" s="22">
        <v>28164</v>
      </c>
      <c r="H199" s="21"/>
      <c r="I199" s="21"/>
      <c r="J199" s="21"/>
      <c r="K199" s="20">
        <v>356.92</v>
      </c>
    </row>
    <row r="200" spans="1:11" x14ac:dyDescent="0.25">
      <c r="A200" s="147" t="s">
        <v>121</v>
      </c>
      <c r="B200" s="148"/>
      <c r="C200" s="148"/>
      <c r="D200" s="148"/>
      <c r="E200" s="148"/>
      <c r="F200" s="148"/>
      <c r="G200" s="23"/>
      <c r="H200" s="21"/>
      <c r="I200" s="21"/>
      <c r="J200" s="21"/>
      <c r="K200" s="21"/>
    </row>
    <row r="201" spans="1:11" x14ac:dyDescent="0.25">
      <c r="A201" s="147" t="s">
        <v>57</v>
      </c>
      <c r="B201" s="148"/>
      <c r="C201" s="148"/>
      <c r="D201" s="148"/>
      <c r="E201" s="148"/>
      <c r="F201" s="148"/>
      <c r="G201" s="23"/>
      <c r="H201" s="21"/>
      <c r="I201" s="21"/>
      <c r="J201" s="21"/>
      <c r="K201" s="21"/>
    </row>
    <row r="202" spans="1:11" x14ac:dyDescent="0.25">
      <c r="A202" s="147" t="s">
        <v>1305</v>
      </c>
      <c r="B202" s="148"/>
      <c r="C202" s="148"/>
      <c r="D202" s="148"/>
      <c r="E202" s="148"/>
      <c r="F202" s="148"/>
      <c r="G202" s="23">
        <v>24110</v>
      </c>
      <c r="H202" s="21"/>
      <c r="I202" s="21"/>
      <c r="J202" s="21"/>
      <c r="K202" s="21"/>
    </row>
    <row r="203" spans="1:11" x14ac:dyDescent="0.25">
      <c r="A203" s="147" t="s">
        <v>56</v>
      </c>
      <c r="B203" s="148"/>
      <c r="C203" s="148"/>
      <c r="D203" s="148"/>
      <c r="E203" s="148"/>
      <c r="F203" s="148"/>
      <c r="G203" s="23">
        <v>24110</v>
      </c>
      <c r="H203" s="21"/>
      <c r="I203" s="21"/>
      <c r="J203" s="21"/>
      <c r="K203" s="21"/>
    </row>
    <row r="204" spans="1:11" x14ac:dyDescent="0.25">
      <c r="A204" s="149" t="s">
        <v>119</v>
      </c>
      <c r="B204" s="148"/>
      <c r="C204" s="148"/>
      <c r="D204" s="148"/>
      <c r="E204" s="148"/>
      <c r="F204" s="148"/>
      <c r="G204" s="22">
        <v>24110</v>
      </c>
      <c r="H204" s="21"/>
      <c r="I204" s="21"/>
      <c r="J204" s="21"/>
      <c r="K204" s="21"/>
    </row>
    <row r="205" spans="1:11" x14ac:dyDescent="0.25">
      <c r="A205" s="147" t="s">
        <v>118</v>
      </c>
      <c r="B205" s="148"/>
      <c r="C205" s="148"/>
      <c r="D205" s="148"/>
      <c r="E205" s="148"/>
      <c r="F205" s="148"/>
      <c r="G205" s="23"/>
      <c r="H205" s="21"/>
      <c r="I205" s="21"/>
      <c r="J205" s="21"/>
      <c r="K205" s="21"/>
    </row>
    <row r="206" spans="1:11" ht="26.1" customHeight="1" x14ac:dyDescent="0.25">
      <c r="A206" s="147" t="s">
        <v>70</v>
      </c>
      <c r="B206" s="148"/>
      <c r="C206" s="148"/>
      <c r="D206" s="148"/>
      <c r="E206" s="148"/>
      <c r="F206" s="148"/>
      <c r="G206" s="23"/>
      <c r="H206" s="21"/>
      <c r="I206" s="21"/>
      <c r="J206" s="21"/>
      <c r="K206" s="21"/>
    </row>
    <row r="207" spans="1:11" ht="20.399999999999999" x14ac:dyDescent="0.25">
      <c r="A207" s="147" t="s">
        <v>1304</v>
      </c>
      <c r="B207" s="148"/>
      <c r="C207" s="148"/>
      <c r="D207" s="148"/>
      <c r="E207" s="148"/>
      <c r="F207" s="148"/>
      <c r="G207" s="23">
        <v>403</v>
      </c>
      <c r="H207" s="21">
        <v>93</v>
      </c>
      <c r="I207" s="21" t="s">
        <v>1074</v>
      </c>
      <c r="J207" s="21"/>
      <c r="K207" s="21">
        <v>6.87</v>
      </c>
    </row>
    <row r="208" spans="1:11" x14ac:dyDescent="0.25">
      <c r="A208" s="147" t="s">
        <v>1073</v>
      </c>
      <c r="B208" s="148"/>
      <c r="C208" s="148"/>
      <c r="D208" s="148"/>
      <c r="E208" s="148"/>
      <c r="F208" s="148"/>
      <c r="G208" s="23">
        <v>142</v>
      </c>
      <c r="H208" s="21"/>
      <c r="I208" s="21"/>
      <c r="J208" s="21"/>
      <c r="K208" s="21"/>
    </row>
    <row r="209" spans="1:11" x14ac:dyDescent="0.25">
      <c r="A209" s="147" t="s">
        <v>1072</v>
      </c>
      <c r="B209" s="148"/>
      <c r="C209" s="148"/>
      <c r="D209" s="148"/>
      <c r="E209" s="148"/>
      <c r="F209" s="148"/>
      <c r="G209" s="23">
        <v>90</v>
      </c>
      <c r="H209" s="21"/>
      <c r="I209" s="21"/>
      <c r="J209" s="21"/>
      <c r="K209" s="21"/>
    </row>
    <row r="210" spans="1:11" x14ac:dyDescent="0.25">
      <c r="A210" s="147" t="s">
        <v>58</v>
      </c>
      <c r="B210" s="148"/>
      <c r="C210" s="148"/>
      <c r="D210" s="148"/>
      <c r="E210" s="148"/>
      <c r="F210" s="148"/>
      <c r="G210" s="23">
        <v>635</v>
      </c>
      <c r="H210" s="21"/>
      <c r="I210" s="21"/>
      <c r="J210" s="21"/>
      <c r="K210" s="21">
        <v>6.87</v>
      </c>
    </row>
    <row r="211" spans="1:11" x14ac:dyDescent="0.25">
      <c r="A211" s="147" t="s">
        <v>56</v>
      </c>
      <c r="B211" s="148"/>
      <c r="C211" s="148"/>
      <c r="D211" s="148"/>
      <c r="E211" s="148"/>
      <c r="F211" s="148"/>
      <c r="G211" s="23">
        <v>635</v>
      </c>
      <c r="H211" s="21"/>
      <c r="I211" s="21"/>
      <c r="J211" s="21"/>
      <c r="K211" s="21">
        <v>6.87</v>
      </c>
    </row>
    <row r="212" spans="1:11" x14ac:dyDescent="0.25">
      <c r="A212" s="149" t="s">
        <v>113</v>
      </c>
      <c r="B212" s="148"/>
      <c r="C212" s="148"/>
      <c r="D212" s="148"/>
      <c r="E212" s="148"/>
      <c r="F212" s="148"/>
      <c r="G212" s="22">
        <v>635</v>
      </c>
      <c r="H212" s="21"/>
      <c r="I212" s="21"/>
      <c r="J212" s="21"/>
      <c r="K212" s="20">
        <v>6.87</v>
      </c>
    </row>
    <row r="213" spans="1:11" x14ac:dyDescent="0.25">
      <c r="A213" s="147" t="s">
        <v>12</v>
      </c>
      <c r="B213" s="148"/>
      <c r="C213" s="148"/>
      <c r="D213" s="148"/>
      <c r="E213" s="148"/>
      <c r="F213" s="148"/>
      <c r="G213" s="23">
        <v>52909</v>
      </c>
      <c r="H213" s="21"/>
      <c r="I213" s="21"/>
      <c r="J213" s="21"/>
      <c r="K213" s="21">
        <v>363.79</v>
      </c>
    </row>
    <row r="214" spans="1:11" x14ac:dyDescent="0.25">
      <c r="A214" s="147" t="s">
        <v>13</v>
      </c>
      <c r="B214" s="148"/>
      <c r="C214" s="148"/>
      <c r="D214" s="148"/>
      <c r="E214" s="148"/>
      <c r="F214" s="148"/>
      <c r="G214" s="23"/>
      <c r="H214" s="21"/>
      <c r="I214" s="21"/>
      <c r="J214" s="21"/>
      <c r="K214" s="21"/>
    </row>
    <row r="215" spans="1:11" x14ac:dyDescent="0.25">
      <c r="A215" s="147" t="s">
        <v>14</v>
      </c>
      <c r="B215" s="148"/>
      <c r="C215" s="148"/>
      <c r="D215" s="148"/>
      <c r="E215" s="148"/>
      <c r="F215" s="148"/>
      <c r="G215" s="23">
        <v>27317</v>
      </c>
      <c r="H215" s="21"/>
      <c r="I215" s="21"/>
      <c r="J215" s="21"/>
      <c r="K215" s="21"/>
    </row>
    <row r="216" spans="1:11" x14ac:dyDescent="0.25">
      <c r="A216" s="147" t="s">
        <v>15</v>
      </c>
      <c r="B216" s="148"/>
      <c r="C216" s="148"/>
      <c r="D216" s="148"/>
      <c r="E216" s="148"/>
      <c r="F216" s="148"/>
      <c r="G216" s="23">
        <v>5334</v>
      </c>
      <c r="H216" s="21"/>
      <c r="I216" s="21"/>
      <c r="J216" s="21"/>
      <c r="K216" s="21"/>
    </row>
    <row r="217" spans="1:11" x14ac:dyDescent="0.25">
      <c r="A217" s="147" t="s">
        <v>16</v>
      </c>
      <c r="B217" s="148"/>
      <c r="C217" s="148"/>
      <c r="D217" s="148"/>
      <c r="E217" s="148"/>
      <c r="F217" s="148"/>
      <c r="G217" s="23">
        <v>6152</v>
      </c>
      <c r="H217" s="21"/>
      <c r="I217" s="21"/>
      <c r="J217" s="21"/>
      <c r="K217" s="21"/>
    </row>
    <row r="218" spans="1:11" x14ac:dyDescent="0.25">
      <c r="A218" s="147" t="s">
        <v>0</v>
      </c>
      <c r="B218" s="148"/>
      <c r="C218" s="148"/>
      <c r="D218" s="148"/>
      <c r="E218" s="148"/>
      <c r="F218" s="148"/>
      <c r="G218" s="23">
        <v>5595</v>
      </c>
      <c r="H218" s="21"/>
      <c r="I218" s="21"/>
      <c r="J218" s="21"/>
      <c r="K218" s="21"/>
    </row>
    <row r="219" spans="1:11" x14ac:dyDescent="0.25">
      <c r="A219" s="147" t="s">
        <v>17</v>
      </c>
      <c r="B219" s="148"/>
      <c r="C219" s="148"/>
      <c r="D219" s="148"/>
      <c r="E219" s="148"/>
      <c r="F219" s="148"/>
      <c r="G219" s="23">
        <v>5599</v>
      </c>
      <c r="H219" s="21"/>
      <c r="I219" s="21"/>
      <c r="J219" s="21"/>
      <c r="K219" s="21"/>
    </row>
    <row r="220" spans="1:11" x14ac:dyDescent="0.25">
      <c r="A220" s="147" t="s">
        <v>18</v>
      </c>
      <c r="B220" s="148"/>
      <c r="C220" s="148"/>
      <c r="D220" s="148"/>
      <c r="E220" s="148"/>
      <c r="F220" s="148"/>
      <c r="G220" s="23">
        <v>3923</v>
      </c>
      <c r="H220" s="21"/>
      <c r="I220" s="21"/>
      <c r="J220" s="21"/>
      <c r="K220" s="21"/>
    </row>
    <row r="221" spans="1:11" x14ac:dyDescent="0.25">
      <c r="A221" s="149" t="s">
        <v>19</v>
      </c>
      <c r="B221" s="148"/>
      <c r="C221" s="148"/>
      <c r="D221" s="148"/>
      <c r="E221" s="148"/>
      <c r="F221" s="148"/>
      <c r="G221" s="22">
        <v>52909</v>
      </c>
      <c r="H221" s="21"/>
      <c r="I221" s="21"/>
      <c r="J221" s="21"/>
      <c r="K221" s="20">
        <v>363.79</v>
      </c>
    </row>
    <row r="222" spans="1:11" x14ac:dyDescent="0.25">
      <c r="A222" s="99"/>
      <c r="B222" s="19"/>
      <c r="F222" s="16"/>
      <c r="G222" s="18"/>
      <c r="H222" s="16"/>
      <c r="I222" s="16"/>
      <c r="J222" s="16"/>
      <c r="K222" s="16"/>
    </row>
  </sheetData>
  <mergeCells count="129">
    <mergeCell ref="A181:F181"/>
    <mergeCell ref="A182:F182"/>
    <mergeCell ref="A198:F198"/>
    <mergeCell ref="A187:F187"/>
    <mergeCell ref="A188:F188"/>
    <mergeCell ref="A189:F189"/>
    <mergeCell ref="A190:F190"/>
    <mergeCell ref="A191:F191"/>
    <mergeCell ref="A192:F192"/>
    <mergeCell ref="D21:E21"/>
    <mergeCell ref="D22:E22"/>
    <mergeCell ref="A217:F217"/>
    <mergeCell ref="A218:F218"/>
    <mergeCell ref="A219:F219"/>
    <mergeCell ref="A220:F220"/>
    <mergeCell ref="A221:F221"/>
    <mergeCell ref="A203:F203"/>
    <mergeCell ref="A204:F204"/>
    <mergeCell ref="A193:F193"/>
    <mergeCell ref="A194:F194"/>
    <mergeCell ref="A195:F195"/>
    <mergeCell ref="A215:F215"/>
    <mergeCell ref="A216:F216"/>
    <mergeCell ref="A196:F196"/>
    <mergeCell ref="A197:F197"/>
    <mergeCell ref="A212:F212"/>
    <mergeCell ref="A213:F213"/>
    <mergeCell ref="A214:F214"/>
    <mergeCell ref="A205:F205"/>
    <mergeCell ref="A206:F206"/>
    <mergeCell ref="A207:F207"/>
    <mergeCell ref="A208:F208"/>
    <mergeCell ref="A209:F209"/>
    <mergeCell ref="A210:F210"/>
    <mergeCell ref="D16:E16"/>
    <mergeCell ref="D20:E20"/>
    <mergeCell ref="D19:E19"/>
    <mergeCell ref="D18:E18"/>
    <mergeCell ref="D17:E17"/>
    <mergeCell ref="A211:F211"/>
    <mergeCell ref="A199:F199"/>
    <mergeCell ref="A200:F200"/>
    <mergeCell ref="A201:F201"/>
    <mergeCell ref="A202:F202"/>
    <mergeCell ref="A183:F183"/>
    <mergeCell ref="A184:F184"/>
    <mergeCell ref="A185:F185"/>
    <mergeCell ref="A186:F186"/>
    <mergeCell ref="A175:F175"/>
    <mergeCell ref="A176:F176"/>
    <mergeCell ref="A177:F177"/>
    <mergeCell ref="A178:F178"/>
    <mergeCell ref="A179:F179"/>
    <mergeCell ref="A180:F180"/>
    <mergeCell ref="A163:F163"/>
    <mergeCell ref="A164:F164"/>
    <mergeCell ref="A165:F165"/>
    <mergeCell ref="A166:F166"/>
    <mergeCell ref="A167:F167"/>
    <mergeCell ref="A168:F168"/>
    <mergeCell ref="A169:F169"/>
    <mergeCell ref="A170:F170"/>
    <mergeCell ref="A171:F171"/>
    <mergeCell ref="A172:F172"/>
    <mergeCell ref="A173:F173"/>
    <mergeCell ref="A174:F174"/>
    <mergeCell ref="A160:F160"/>
    <mergeCell ref="A161:F161"/>
    <mergeCell ref="A162:F162"/>
    <mergeCell ref="A138:F138"/>
    <mergeCell ref="A139:F139"/>
    <mergeCell ref="A140:F140"/>
    <mergeCell ref="A141:F141"/>
    <mergeCell ref="A142:K142"/>
    <mergeCell ref="A144:F144"/>
    <mergeCell ref="A145:F145"/>
    <mergeCell ref="A146:F146"/>
    <mergeCell ref="A147:F147"/>
    <mergeCell ref="A148:F148"/>
    <mergeCell ref="A149:F149"/>
    <mergeCell ref="A150:F150"/>
    <mergeCell ref="A151:F151"/>
    <mergeCell ref="A152:F152"/>
    <mergeCell ref="A153:F153"/>
    <mergeCell ref="A154:F154"/>
    <mergeCell ref="A155:F155"/>
    <mergeCell ref="A156:K156"/>
    <mergeCell ref="A157:F157"/>
    <mergeCell ref="A158:F158"/>
    <mergeCell ref="A159:F159"/>
    <mergeCell ref="A135:F135"/>
    <mergeCell ref="A136:F136"/>
    <mergeCell ref="A137:F137"/>
    <mergeCell ref="A36:K36"/>
    <mergeCell ref="A37:K37"/>
    <mergeCell ref="A71:K71"/>
    <mergeCell ref="A83:F83"/>
    <mergeCell ref="A84:F84"/>
    <mergeCell ref="A85:F85"/>
    <mergeCell ref="A86:F86"/>
    <mergeCell ref="A87:F87"/>
    <mergeCell ref="A88:F88"/>
    <mergeCell ref="A89:F89"/>
    <mergeCell ref="A90:F90"/>
    <mergeCell ref="A91:F91"/>
    <mergeCell ref="A92:F92"/>
    <mergeCell ref="A93:F93"/>
    <mergeCell ref="A94:F94"/>
    <mergeCell ref="A95:F95"/>
    <mergeCell ref="A96:F96"/>
    <mergeCell ref="A97:F97"/>
    <mergeCell ref="A98:K98"/>
    <mergeCell ref="A99:K99"/>
    <mergeCell ref="A122:K122"/>
    <mergeCell ref="A30:K30"/>
    <mergeCell ref="A31:K31"/>
    <mergeCell ref="A32:K32"/>
    <mergeCell ref="A33:K33"/>
    <mergeCell ref="A34:K34"/>
    <mergeCell ref="A35:K35"/>
    <mergeCell ref="J26:K27"/>
    <mergeCell ref="H27:H28"/>
    <mergeCell ref="G27:G28"/>
    <mergeCell ref="A26:A28"/>
    <mergeCell ref="C26:C28"/>
    <mergeCell ref="B26:B28"/>
    <mergeCell ref="D26:D28"/>
    <mergeCell ref="E26:F26"/>
    <mergeCell ref="G26:I26"/>
  </mergeCells>
  <pageMargins left="0.23622047244094491" right="0.19685039370078741" top="0.51181102362204722" bottom="0.62992125984251968" header="0.31496062992125984" footer="0.23622047244094491"/>
  <pageSetup paperSize="9" scale="97" fitToHeight="10000" orientation="landscape" r:id="rId1"/>
  <headerFooter alignWithMargins="0">
    <oddFooter>&amp;L0503.008.0447 - СМ.ЛС
314-1931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P180"/>
  <sheetViews>
    <sheetView showGridLines="0" zoomScaleSheetLayoutView="75" workbookViewId="0">
      <selection activeCell="D9" sqref="D9"/>
    </sheetView>
  </sheetViews>
  <sheetFormatPr defaultColWidth="9.109375" defaultRowHeight="13.2" outlineLevelRow="2" x14ac:dyDescent="0.25"/>
  <cols>
    <col min="1" max="1" width="4.6640625" style="9" customWidth="1"/>
    <col min="2" max="2" width="20.33203125" style="17" customWidth="1"/>
    <col min="3" max="3" width="37.109375" style="7" customWidth="1"/>
    <col min="4" max="4" width="17.109375" style="99" customWidth="1"/>
    <col min="5" max="5" width="11.6640625" style="16" customWidth="1"/>
    <col min="6" max="6" width="10.5546875" style="3" customWidth="1"/>
    <col min="7" max="7" width="10.5546875" style="14" customWidth="1"/>
    <col min="8" max="8" width="11" style="3" customWidth="1"/>
    <col min="9" max="9" width="10.6640625" style="3" customWidth="1"/>
    <col min="10" max="10" width="8.33203125" style="3" customWidth="1"/>
    <col min="11" max="11" width="8.109375" style="3" customWidth="1"/>
    <col min="12" max="14" width="7.109375" style="3" customWidth="1"/>
    <col min="15" max="16" width="6.33203125" style="3" customWidth="1"/>
    <col min="17" max="16384" width="9.109375" style="4"/>
  </cols>
  <sheetData>
    <row r="1" spans="1:16" outlineLevel="2" x14ac:dyDescent="0.25">
      <c r="A1" s="2" t="s">
        <v>6</v>
      </c>
      <c r="B1" s="1"/>
      <c r="I1" s="2" t="s">
        <v>7</v>
      </c>
    </row>
    <row r="2" spans="1:16" outlineLevel="1" x14ac:dyDescent="0.25">
      <c r="A2" s="5"/>
      <c r="B2" s="1"/>
      <c r="I2" s="5"/>
    </row>
    <row r="3" spans="1:16" outlineLevel="1" x14ac:dyDescent="0.25">
      <c r="A3" s="5"/>
      <c r="B3" s="1"/>
      <c r="I3" s="5"/>
    </row>
    <row r="4" spans="1:16" outlineLevel="1" x14ac:dyDescent="0.25">
      <c r="A4" s="5" t="s">
        <v>54</v>
      </c>
      <c r="B4" s="1"/>
      <c r="I4" s="5" t="s">
        <v>53</v>
      </c>
    </row>
    <row r="5" spans="1:16" outlineLevel="1" x14ac:dyDescent="0.25">
      <c r="A5" s="60" t="s">
        <v>110</v>
      </c>
      <c r="B5" s="1"/>
      <c r="I5" s="60" t="s">
        <v>109</v>
      </c>
    </row>
    <row r="6" spans="1:16" ht="13.8" x14ac:dyDescent="0.25">
      <c r="A6" s="99"/>
      <c r="B6" s="1"/>
      <c r="C6" s="3"/>
      <c r="D6" s="36" t="s">
        <v>218</v>
      </c>
      <c r="E6" s="3"/>
      <c r="F6" s="58"/>
      <c r="G6" s="59"/>
      <c r="H6" s="58"/>
      <c r="N6" s="4"/>
      <c r="O6" s="4"/>
      <c r="P6" s="4"/>
    </row>
    <row r="7" spans="1:16" x14ac:dyDescent="0.25">
      <c r="A7" s="99"/>
      <c r="B7" s="57"/>
      <c r="C7" s="42"/>
      <c r="D7" s="12" t="s">
        <v>2</v>
      </c>
      <c r="E7" s="56"/>
      <c r="F7" s="55"/>
      <c r="G7" s="54"/>
      <c r="N7" s="4"/>
      <c r="O7" s="4"/>
      <c r="P7" s="4"/>
    </row>
    <row r="8" spans="1:16" x14ac:dyDescent="0.25">
      <c r="A8" s="99"/>
      <c r="B8" s="49"/>
      <c r="C8" s="3"/>
      <c r="D8" s="3"/>
      <c r="E8" s="3"/>
      <c r="O8" s="4"/>
      <c r="P8" s="4"/>
    </row>
    <row r="9" spans="1:16" ht="15.6" x14ac:dyDescent="0.25">
      <c r="A9" s="99"/>
      <c r="B9" s="49"/>
      <c r="C9" s="3"/>
      <c r="D9" s="114" t="s">
        <v>1452</v>
      </c>
      <c r="F9" s="52"/>
      <c r="G9" s="51"/>
      <c r="O9" s="4"/>
      <c r="P9" s="4"/>
    </row>
    <row r="10" spans="1:16" x14ac:dyDescent="0.25">
      <c r="A10" s="99"/>
      <c r="B10" s="49"/>
      <c r="C10" s="3"/>
      <c r="D10" s="11" t="s">
        <v>38</v>
      </c>
      <c r="F10" s="8"/>
      <c r="G10" s="50"/>
      <c r="O10" s="4"/>
      <c r="P10" s="4"/>
    </row>
    <row r="11" spans="1:16" x14ac:dyDescent="0.25">
      <c r="A11" s="99"/>
      <c r="B11" s="49"/>
      <c r="C11" s="3"/>
      <c r="D11" s="3"/>
      <c r="E11" s="3"/>
      <c r="O11" s="4"/>
      <c r="P11" s="4"/>
    </row>
    <row r="12" spans="1:16" ht="13.8" x14ac:dyDescent="0.25">
      <c r="A12" s="48" t="s">
        <v>3</v>
      </c>
      <c r="B12" s="35" t="s">
        <v>1451</v>
      </c>
      <c r="C12" s="13"/>
      <c r="D12" s="36"/>
      <c r="E12" s="47"/>
      <c r="F12" s="13"/>
      <c r="G12" s="46"/>
      <c r="N12" s="4"/>
      <c r="O12" s="4"/>
      <c r="P12" s="4"/>
    </row>
    <row r="13" spans="1:16" x14ac:dyDescent="0.25">
      <c r="A13" s="99"/>
      <c r="B13" s="45"/>
      <c r="C13" s="42"/>
      <c r="D13" s="12" t="s">
        <v>36</v>
      </c>
      <c r="F13" s="44"/>
      <c r="G13" s="43"/>
      <c r="H13" s="42"/>
      <c r="I13" s="38"/>
      <c r="O13" s="4"/>
      <c r="P13" s="4"/>
    </row>
    <row r="14" spans="1:16" x14ac:dyDescent="0.25">
      <c r="A14" s="41"/>
      <c r="B14" s="40"/>
      <c r="C14" s="3"/>
      <c r="D14" s="3"/>
      <c r="E14" s="3"/>
      <c r="N14" s="4"/>
      <c r="O14" s="4"/>
      <c r="P14" s="4"/>
    </row>
    <row r="15" spans="1:16" ht="13.8" x14ac:dyDescent="0.25">
      <c r="B15" s="35" t="s">
        <v>1242</v>
      </c>
      <c r="C15" s="39"/>
      <c r="D15" s="38"/>
      <c r="E15" s="38"/>
      <c r="F15" s="37"/>
      <c r="G15" s="32"/>
      <c r="H15" s="31"/>
      <c r="O15" s="13"/>
      <c r="P15" s="4"/>
    </row>
    <row r="16" spans="1:16" s="30" customFormat="1" ht="13.8" x14ac:dyDescent="0.25">
      <c r="A16" s="36"/>
      <c r="B16" s="35" t="s">
        <v>22</v>
      </c>
      <c r="C16" s="34"/>
      <c r="D16" s="150" t="s">
        <v>1450</v>
      </c>
      <c r="E16" s="151"/>
      <c r="F16" s="33" t="s">
        <v>34</v>
      </c>
      <c r="G16" s="32"/>
      <c r="H16" s="31"/>
      <c r="I16" s="13"/>
      <c r="J16" s="13"/>
      <c r="K16" s="13"/>
      <c r="L16" s="13"/>
      <c r="M16" s="13"/>
      <c r="N16" s="13"/>
    </row>
    <row r="17" spans="1:16" s="30" customFormat="1" ht="13.8" outlineLevel="1" x14ac:dyDescent="0.25">
      <c r="A17" s="36"/>
      <c r="B17" s="35" t="s">
        <v>41</v>
      </c>
      <c r="C17" s="34"/>
      <c r="D17" s="150" t="s">
        <v>1449</v>
      </c>
      <c r="E17" s="151"/>
      <c r="F17" s="33" t="s">
        <v>34</v>
      </c>
      <c r="G17" s="32"/>
      <c r="H17" s="31"/>
      <c r="I17" s="13"/>
      <c r="J17" s="13"/>
      <c r="K17" s="13"/>
      <c r="L17" s="13"/>
      <c r="M17" s="13"/>
      <c r="N17" s="13"/>
    </row>
    <row r="18" spans="1:16" s="30" customFormat="1" ht="13.8" outlineLevel="1" x14ac:dyDescent="0.25">
      <c r="A18" s="36"/>
      <c r="B18" s="35" t="s">
        <v>23</v>
      </c>
      <c r="C18" s="34"/>
      <c r="D18" s="150" t="s">
        <v>1448</v>
      </c>
      <c r="E18" s="151"/>
      <c r="F18" s="33" t="s">
        <v>34</v>
      </c>
      <c r="G18" s="32"/>
      <c r="H18" s="31"/>
      <c r="I18" s="13"/>
      <c r="J18" s="13"/>
      <c r="K18" s="13"/>
      <c r="L18" s="13"/>
      <c r="M18" s="13"/>
      <c r="N18" s="13"/>
    </row>
    <row r="19" spans="1:16" s="30" customFormat="1" ht="13.8" outlineLevel="1" x14ac:dyDescent="0.25">
      <c r="A19" s="36"/>
      <c r="B19" s="35" t="s">
        <v>1</v>
      </c>
      <c r="C19" s="34"/>
      <c r="D19" s="150" t="s">
        <v>1447</v>
      </c>
      <c r="E19" s="151"/>
      <c r="F19" s="33" t="s">
        <v>34</v>
      </c>
      <c r="G19" s="32"/>
      <c r="H19" s="31"/>
      <c r="I19" s="13"/>
      <c r="J19" s="13"/>
      <c r="K19" s="13"/>
      <c r="L19" s="13"/>
      <c r="M19" s="13"/>
      <c r="N19" s="13"/>
    </row>
    <row r="20" spans="1:16" s="30" customFormat="1" ht="13.8" x14ac:dyDescent="0.25">
      <c r="A20" s="36"/>
      <c r="B20" s="35" t="s">
        <v>35</v>
      </c>
      <c r="C20" s="34"/>
      <c r="D20" s="150" t="s">
        <v>1446</v>
      </c>
      <c r="E20" s="151"/>
      <c r="F20" s="33" t="s">
        <v>34</v>
      </c>
      <c r="G20" s="32"/>
      <c r="H20" s="31"/>
      <c r="I20" s="13"/>
      <c r="J20" s="13"/>
      <c r="K20" s="13"/>
      <c r="L20" s="13"/>
      <c r="M20" s="13"/>
      <c r="N20" s="13"/>
    </row>
    <row r="21" spans="1:16" s="30" customFormat="1" ht="13.8" outlineLevel="1" x14ac:dyDescent="0.25">
      <c r="A21" s="36"/>
      <c r="B21" s="35" t="s">
        <v>20</v>
      </c>
      <c r="C21" s="34"/>
      <c r="D21" s="150" t="s">
        <v>1445</v>
      </c>
      <c r="E21" s="151"/>
      <c r="F21" s="33" t="s">
        <v>21</v>
      </c>
      <c r="G21" s="32"/>
      <c r="H21" s="31"/>
      <c r="I21" s="13"/>
      <c r="J21" s="13"/>
      <c r="K21" s="13"/>
      <c r="L21" s="13"/>
      <c r="M21" s="13"/>
      <c r="N21" s="13"/>
    </row>
    <row r="22" spans="1:16" s="30" customFormat="1" ht="13.8" outlineLevel="2" x14ac:dyDescent="0.25">
      <c r="A22" s="36"/>
      <c r="B22" s="35" t="s">
        <v>52</v>
      </c>
      <c r="C22" s="34"/>
      <c r="D22" s="150" t="s">
        <v>1444</v>
      </c>
      <c r="E22" s="151"/>
      <c r="F22" s="33" t="s">
        <v>21</v>
      </c>
      <c r="G22" s="32"/>
      <c r="H22" s="31"/>
      <c r="I22" s="13"/>
      <c r="J22" s="13"/>
      <c r="K22" s="13"/>
      <c r="L22" s="13"/>
      <c r="M22" s="13"/>
      <c r="N22" s="13"/>
    </row>
    <row r="23" spans="1:16" ht="13.8" x14ac:dyDescent="0.25">
      <c r="B23" s="100" t="s">
        <v>207</v>
      </c>
      <c r="D23" s="3"/>
      <c r="E23" s="3"/>
      <c r="O23" s="4"/>
      <c r="P23" s="4"/>
    </row>
    <row r="24" spans="1:16" x14ac:dyDescent="0.25">
      <c r="B24" s="29"/>
      <c r="C24" s="99"/>
      <c r="D24" s="8"/>
      <c r="E24" s="3"/>
      <c r="P24" s="4"/>
    </row>
    <row r="25" spans="1:16" x14ac:dyDescent="0.25">
      <c r="B25" s="1"/>
      <c r="E25" s="3"/>
    </row>
    <row r="26" spans="1:16" s="27" customFormat="1" ht="48" customHeight="1" x14ac:dyDescent="0.2">
      <c r="A26" s="155" t="s">
        <v>4</v>
      </c>
      <c r="B26" s="157" t="s">
        <v>51</v>
      </c>
      <c r="C26" s="155" t="s">
        <v>50</v>
      </c>
      <c r="D26" s="155" t="s">
        <v>49</v>
      </c>
      <c r="E26" s="155" t="s">
        <v>33</v>
      </c>
      <c r="F26" s="155"/>
      <c r="G26" s="155" t="s">
        <v>32</v>
      </c>
      <c r="H26" s="155"/>
      <c r="I26" s="155"/>
      <c r="J26" s="155" t="s">
        <v>48</v>
      </c>
      <c r="K26" s="155"/>
      <c r="L26" s="28"/>
      <c r="M26" s="28"/>
      <c r="N26" s="28"/>
      <c r="O26" s="28"/>
      <c r="P26" s="28"/>
    </row>
    <row r="27" spans="1:16" s="27" customFormat="1" ht="22.8" x14ac:dyDescent="0.2">
      <c r="A27" s="155"/>
      <c r="B27" s="157"/>
      <c r="C27" s="155"/>
      <c r="D27" s="155"/>
      <c r="E27" s="112" t="s">
        <v>44</v>
      </c>
      <c r="F27" s="112" t="s">
        <v>108</v>
      </c>
      <c r="G27" s="156" t="s">
        <v>5</v>
      </c>
      <c r="H27" s="155" t="s">
        <v>47</v>
      </c>
      <c r="I27" s="112" t="s">
        <v>107</v>
      </c>
      <c r="J27" s="155"/>
      <c r="K27" s="155"/>
      <c r="L27" s="28"/>
      <c r="M27" s="28"/>
      <c r="N27" s="28"/>
      <c r="O27" s="28"/>
      <c r="P27" s="28"/>
    </row>
    <row r="28" spans="1:16" s="27" customFormat="1" ht="34.200000000000003" x14ac:dyDescent="0.2">
      <c r="A28" s="155"/>
      <c r="B28" s="157"/>
      <c r="C28" s="155"/>
      <c r="D28" s="155"/>
      <c r="E28" s="112" t="s">
        <v>47</v>
      </c>
      <c r="F28" s="112" t="s">
        <v>46</v>
      </c>
      <c r="G28" s="156"/>
      <c r="H28" s="155"/>
      <c r="I28" s="112" t="s">
        <v>46</v>
      </c>
      <c r="J28" s="112" t="s">
        <v>45</v>
      </c>
      <c r="K28" s="112" t="s">
        <v>44</v>
      </c>
      <c r="L28" s="28"/>
      <c r="M28" s="28"/>
      <c r="N28" s="28"/>
      <c r="O28" s="28"/>
      <c r="P28" s="28"/>
    </row>
    <row r="29" spans="1:16" x14ac:dyDescent="0.25">
      <c r="A29" s="101">
        <v>1</v>
      </c>
      <c r="B29" s="102">
        <v>2</v>
      </c>
      <c r="C29" s="112">
        <v>3</v>
      </c>
      <c r="D29" s="112">
        <v>4</v>
      </c>
      <c r="E29" s="112">
        <v>5</v>
      </c>
      <c r="F29" s="101">
        <v>6</v>
      </c>
      <c r="G29" s="15">
        <v>7</v>
      </c>
      <c r="H29" s="101">
        <v>8</v>
      </c>
      <c r="I29" s="101">
        <v>9</v>
      </c>
      <c r="J29" s="101">
        <v>10</v>
      </c>
      <c r="K29" s="101">
        <v>11</v>
      </c>
      <c r="L29" s="4"/>
      <c r="M29" s="4"/>
      <c r="N29" s="4"/>
      <c r="O29" s="4"/>
      <c r="P29" s="4"/>
    </row>
    <row r="30" spans="1:16" ht="19.2" customHeight="1" x14ac:dyDescent="0.25">
      <c r="A30" s="154" t="s">
        <v>69</v>
      </c>
      <c r="B30" s="148"/>
      <c r="C30" s="148"/>
      <c r="D30" s="148"/>
      <c r="E30" s="148"/>
      <c r="F30" s="148"/>
      <c r="G30" s="148"/>
      <c r="H30" s="148"/>
      <c r="I30" s="148"/>
      <c r="J30" s="148"/>
      <c r="K30" s="148"/>
    </row>
    <row r="31" spans="1:16" ht="19.2" customHeight="1" x14ac:dyDescent="0.25">
      <c r="A31" s="147" t="s">
        <v>206</v>
      </c>
      <c r="B31" s="148"/>
      <c r="C31" s="148"/>
      <c r="D31" s="148"/>
      <c r="E31" s="148"/>
      <c r="F31" s="148"/>
      <c r="G31" s="148"/>
      <c r="H31" s="148"/>
      <c r="I31" s="148"/>
      <c r="J31" s="148"/>
      <c r="K31" s="148"/>
    </row>
    <row r="32" spans="1:16" ht="19.2" customHeight="1" x14ac:dyDescent="0.25">
      <c r="A32" s="147" t="s">
        <v>205</v>
      </c>
      <c r="B32" s="148"/>
      <c r="C32" s="148"/>
      <c r="D32" s="148"/>
      <c r="E32" s="148"/>
      <c r="F32" s="148"/>
      <c r="G32" s="148"/>
      <c r="H32" s="148"/>
      <c r="I32" s="148"/>
      <c r="J32" s="148"/>
      <c r="K32" s="148"/>
    </row>
    <row r="33" spans="1:11" ht="26.1" customHeight="1" x14ac:dyDescent="0.25">
      <c r="A33" s="147" t="s">
        <v>204</v>
      </c>
      <c r="B33" s="148"/>
      <c r="C33" s="148"/>
      <c r="D33" s="148"/>
      <c r="E33" s="148"/>
      <c r="F33" s="148"/>
      <c r="G33" s="148"/>
      <c r="H33" s="148"/>
      <c r="I33" s="148"/>
      <c r="J33" s="148"/>
      <c r="K33" s="148"/>
    </row>
    <row r="34" spans="1:11" ht="26.1" customHeight="1" x14ac:dyDescent="0.25">
      <c r="A34" s="147" t="s">
        <v>203</v>
      </c>
      <c r="B34" s="148"/>
      <c r="C34" s="148"/>
      <c r="D34" s="148"/>
      <c r="E34" s="148"/>
      <c r="F34" s="148"/>
      <c r="G34" s="148"/>
      <c r="H34" s="148"/>
      <c r="I34" s="148"/>
      <c r="J34" s="148"/>
      <c r="K34" s="148"/>
    </row>
    <row r="35" spans="1:11" ht="18.75" customHeight="1" x14ac:dyDescent="0.25">
      <c r="A35" s="147" t="s">
        <v>408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</row>
    <row r="36" spans="1:11" ht="18.75" customHeight="1" x14ac:dyDescent="0.25">
      <c r="A36" s="147" t="s">
        <v>80</v>
      </c>
      <c r="B36" s="148"/>
      <c r="C36" s="148"/>
      <c r="D36" s="148"/>
      <c r="E36" s="148"/>
      <c r="F36" s="148"/>
      <c r="G36" s="148"/>
      <c r="H36" s="148"/>
      <c r="I36" s="148"/>
      <c r="J36" s="148"/>
      <c r="K36" s="148"/>
    </row>
    <row r="37" spans="1:11" ht="19.2" customHeight="1" x14ac:dyDescent="0.25">
      <c r="A37" s="147" t="s">
        <v>165</v>
      </c>
      <c r="B37" s="148"/>
      <c r="C37" s="148"/>
      <c r="D37" s="148"/>
      <c r="E37" s="148"/>
      <c r="F37" s="148"/>
      <c r="G37" s="148"/>
      <c r="H37" s="148"/>
      <c r="I37" s="148"/>
      <c r="J37" s="148"/>
      <c r="K37" s="148"/>
    </row>
    <row r="38" spans="1:11" ht="45.6" x14ac:dyDescent="0.25">
      <c r="A38" s="6">
        <v>1</v>
      </c>
      <c r="B38" s="26" t="s">
        <v>40</v>
      </c>
      <c r="C38" s="113" t="s">
        <v>318</v>
      </c>
      <c r="D38" s="6">
        <v>7</v>
      </c>
      <c r="E38" s="21" t="s">
        <v>200</v>
      </c>
      <c r="F38" s="21">
        <v>0.54</v>
      </c>
      <c r="G38" s="25">
        <v>250</v>
      </c>
      <c r="H38" s="24">
        <v>204</v>
      </c>
      <c r="I38" s="24">
        <v>4</v>
      </c>
      <c r="J38" s="24">
        <v>1.68</v>
      </c>
      <c r="K38" s="24">
        <v>11.76</v>
      </c>
    </row>
    <row r="39" spans="1:11" ht="57" x14ac:dyDescent="0.25">
      <c r="A39" s="6">
        <v>2</v>
      </c>
      <c r="B39" s="26" t="s">
        <v>482</v>
      </c>
      <c r="C39" s="113" t="s">
        <v>481</v>
      </c>
      <c r="D39" s="6">
        <v>5</v>
      </c>
      <c r="E39" s="21" t="s">
        <v>480</v>
      </c>
      <c r="F39" s="21">
        <v>0.46</v>
      </c>
      <c r="G39" s="25">
        <v>147</v>
      </c>
      <c r="H39" s="24">
        <v>119</v>
      </c>
      <c r="I39" s="24">
        <v>2</v>
      </c>
      <c r="J39" s="24">
        <v>1.68</v>
      </c>
      <c r="K39" s="24">
        <v>8.4</v>
      </c>
    </row>
    <row r="40" spans="1:11" ht="22.8" x14ac:dyDescent="0.25">
      <c r="A40" s="6">
        <v>3</v>
      </c>
      <c r="B40" s="26" t="s">
        <v>193</v>
      </c>
      <c r="C40" s="113" t="s">
        <v>1443</v>
      </c>
      <c r="D40" s="6">
        <v>2</v>
      </c>
      <c r="E40" s="21" t="s">
        <v>191</v>
      </c>
      <c r="F40" s="21"/>
      <c r="G40" s="25">
        <v>29</v>
      </c>
      <c r="H40" s="24">
        <v>27</v>
      </c>
      <c r="I40" s="21"/>
      <c r="J40" s="24">
        <v>1</v>
      </c>
      <c r="K40" s="24">
        <v>2</v>
      </c>
    </row>
    <row r="41" spans="1:11" ht="34.200000000000003" x14ac:dyDescent="0.25">
      <c r="A41" s="6">
        <v>4</v>
      </c>
      <c r="B41" s="26" t="s">
        <v>350</v>
      </c>
      <c r="C41" s="113" t="s">
        <v>1235</v>
      </c>
      <c r="D41" s="6">
        <v>1</v>
      </c>
      <c r="E41" s="21">
        <v>136.99</v>
      </c>
      <c r="F41" s="21"/>
      <c r="G41" s="25">
        <v>137</v>
      </c>
      <c r="H41" s="21"/>
      <c r="I41" s="21"/>
      <c r="J41" s="21"/>
      <c r="K41" s="21"/>
    </row>
    <row r="42" spans="1:11" ht="34.200000000000003" x14ac:dyDescent="0.25">
      <c r="A42" s="6">
        <v>5</v>
      </c>
      <c r="B42" s="26" t="s">
        <v>384</v>
      </c>
      <c r="C42" s="113" t="s">
        <v>383</v>
      </c>
      <c r="D42" s="6">
        <v>1</v>
      </c>
      <c r="E42" s="21" t="s">
        <v>382</v>
      </c>
      <c r="F42" s="21">
        <v>0.37</v>
      </c>
      <c r="G42" s="25">
        <v>95</v>
      </c>
      <c r="H42" s="24">
        <v>87</v>
      </c>
      <c r="I42" s="21"/>
      <c r="J42" s="24">
        <v>5.7</v>
      </c>
      <c r="K42" s="24">
        <v>5.7</v>
      </c>
    </row>
    <row r="43" spans="1:11" ht="59.4" x14ac:dyDescent="0.25">
      <c r="A43" s="6">
        <v>6</v>
      </c>
      <c r="B43" s="26" t="s">
        <v>489</v>
      </c>
      <c r="C43" s="113" t="s">
        <v>1234</v>
      </c>
      <c r="D43" s="6">
        <v>1</v>
      </c>
      <c r="E43" s="21">
        <v>760.04</v>
      </c>
      <c r="F43" s="21"/>
      <c r="G43" s="25">
        <v>760</v>
      </c>
      <c r="H43" s="21"/>
      <c r="I43" s="21"/>
      <c r="J43" s="21"/>
      <c r="K43" s="21"/>
    </row>
    <row r="44" spans="1:11" ht="34.200000000000003" x14ac:dyDescent="0.25">
      <c r="A44" s="6">
        <v>7</v>
      </c>
      <c r="B44" s="26" t="s">
        <v>186</v>
      </c>
      <c r="C44" s="113" t="s">
        <v>185</v>
      </c>
      <c r="D44" s="10" t="s">
        <v>1442</v>
      </c>
      <c r="E44" s="21" t="s">
        <v>183</v>
      </c>
      <c r="F44" s="21" t="s">
        <v>182</v>
      </c>
      <c r="G44" s="25">
        <v>2749</v>
      </c>
      <c r="H44" s="24">
        <v>596</v>
      </c>
      <c r="I44" s="21" t="s">
        <v>1441</v>
      </c>
      <c r="J44" s="24">
        <v>12.4</v>
      </c>
      <c r="K44" s="24">
        <v>42.16</v>
      </c>
    </row>
    <row r="45" spans="1:11" ht="23.4" x14ac:dyDescent="0.25">
      <c r="A45" s="6">
        <v>8</v>
      </c>
      <c r="B45" s="26" t="s">
        <v>1440</v>
      </c>
      <c r="C45" s="113" t="s">
        <v>234</v>
      </c>
      <c r="D45" s="10" t="s">
        <v>1439</v>
      </c>
      <c r="E45" s="21" t="s">
        <v>232</v>
      </c>
      <c r="F45" s="21" t="s">
        <v>231</v>
      </c>
      <c r="G45" s="25">
        <v>29</v>
      </c>
      <c r="H45" s="24">
        <v>1</v>
      </c>
      <c r="I45" s="24">
        <v>1</v>
      </c>
      <c r="J45" s="24">
        <v>62.2</v>
      </c>
      <c r="K45" s="24">
        <v>0.1</v>
      </c>
    </row>
    <row r="46" spans="1:11" ht="45.6" x14ac:dyDescent="0.25">
      <c r="A46" s="6">
        <v>9</v>
      </c>
      <c r="B46" s="26" t="s">
        <v>1438</v>
      </c>
      <c r="C46" s="113" t="s">
        <v>1437</v>
      </c>
      <c r="D46" s="10" t="s">
        <v>1436</v>
      </c>
      <c r="E46" s="21" t="s">
        <v>1435</v>
      </c>
      <c r="F46" s="21" t="s">
        <v>1434</v>
      </c>
      <c r="G46" s="25">
        <v>332</v>
      </c>
      <c r="H46" s="24">
        <v>98</v>
      </c>
      <c r="I46" s="21" t="s">
        <v>1433</v>
      </c>
      <c r="J46" s="24">
        <v>54.5</v>
      </c>
      <c r="K46" s="24">
        <v>7.09</v>
      </c>
    </row>
    <row r="47" spans="1:11" ht="22.8" x14ac:dyDescent="0.25">
      <c r="A47" s="6">
        <v>10</v>
      </c>
      <c r="B47" s="26" t="s">
        <v>360</v>
      </c>
      <c r="C47" s="113" t="s">
        <v>312</v>
      </c>
      <c r="D47" s="6">
        <v>2</v>
      </c>
      <c r="E47" s="21" t="s">
        <v>358</v>
      </c>
      <c r="F47" s="21"/>
      <c r="G47" s="25">
        <v>15</v>
      </c>
      <c r="H47" s="24">
        <v>14</v>
      </c>
      <c r="I47" s="21"/>
      <c r="J47" s="24">
        <v>0.5</v>
      </c>
      <c r="K47" s="24">
        <v>1</v>
      </c>
    </row>
    <row r="48" spans="1:11" ht="45.6" x14ac:dyDescent="0.25">
      <c r="A48" s="6">
        <v>11</v>
      </c>
      <c r="B48" s="26" t="s">
        <v>1432</v>
      </c>
      <c r="C48" s="113" t="s">
        <v>225</v>
      </c>
      <c r="D48" s="10" t="s">
        <v>242</v>
      </c>
      <c r="E48" s="21" t="s">
        <v>223</v>
      </c>
      <c r="F48" s="21" t="s">
        <v>222</v>
      </c>
      <c r="G48" s="25">
        <v>768</v>
      </c>
      <c r="H48" s="24">
        <v>128</v>
      </c>
      <c r="I48" s="21" t="s">
        <v>1207</v>
      </c>
      <c r="J48" s="24">
        <v>30.8</v>
      </c>
      <c r="K48" s="24">
        <v>9.24</v>
      </c>
    </row>
    <row r="49" spans="1:11" ht="34.200000000000003" x14ac:dyDescent="0.25">
      <c r="A49" s="6">
        <v>12</v>
      </c>
      <c r="B49" s="26" t="s">
        <v>374</v>
      </c>
      <c r="C49" s="113" t="s">
        <v>356</v>
      </c>
      <c r="D49" s="10" t="s">
        <v>1431</v>
      </c>
      <c r="E49" s="21" t="s">
        <v>354</v>
      </c>
      <c r="F49" s="21" t="s">
        <v>353</v>
      </c>
      <c r="G49" s="25">
        <v>3741</v>
      </c>
      <c r="H49" s="24">
        <v>1040</v>
      </c>
      <c r="I49" s="21" t="s">
        <v>1430</v>
      </c>
      <c r="J49" s="24">
        <v>37.6</v>
      </c>
      <c r="K49" s="24">
        <v>75.2</v>
      </c>
    </row>
    <row r="50" spans="1:11" ht="23.4" x14ac:dyDescent="0.25">
      <c r="A50" s="6">
        <v>13</v>
      </c>
      <c r="B50" s="26" t="s">
        <v>1429</v>
      </c>
      <c r="C50" s="113" t="s">
        <v>1428</v>
      </c>
      <c r="D50" s="6">
        <v>2</v>
      </c>
      <c r="E50" s="21" t="s">
        <v>358</v>
      </c>
      <c r="F50" s="21"/>
      <c r="G50" s="25">
        <v>15</v>
      </c>
      <c r="H50" s="24">
        <v>14</v>
      </c>
      <c r="I50" s="21"/>
      <c r="J50" s="24">
        <v>0.5</v>
      </c>
      <c r="K50" s="24">
        <v>1</v>
      </c>
    </row>
    <row r="51" spans="1:11" ht="34.200000000000003" x14ac:dyDescent="0.25">
      <c r="A51" s="6">
        <v>14</v>
      </c>
      <c r="B51" s="26" t="s">
        <v>298</v>
      </c>
      <c r="C51" s="113" t="s">
        <v>1123</v>
      </c>
      <c r="D51" s="6">
        <v>3</v>
      </c>
      <c r="E51" s="21" t="s">
        <v>358</v>
      </c>
      <c r="F51" s="21"/>
      <c r="G51" s="25">
        <v>23</v>
      </c>
      <c r="H51" s="24">
        <v>22</v>
      </c>
      <c r="I51" s="21"/>
      <c r="J51" s="24">
        <v>0.5</v>
      </c>
      <c r="K51" s="24">
        <v>1.5</v>
      </c>
    </row>
    <row r="52" spans="1:11" ht="45.6" x14ac:dyDescent="0.25">
      <c r="A52" s="6">
        <v>15</v>
      </c>
      <c r="B52" s="26" t="s">
        <v>169</v>
      </c>
      <c r="C52" s="113" t="s">
        <v>77</v>
      </c>
      <c r="D52" s="6">
        <v>10</v>
      </c>
      <c r="E52" s="21" t="s">
        <v>168</v>
      </c>
      <c r="F52" s="21"/>
      <c r="G52" s="25">
        <v>67</v>
      </c>
      <c r="H52" s="24">
        <v>67</v>
      </c>
      <c r="I52" s="21"/>
      <c r="J52" s="24">
        <v>0.47</v>
      </c>
      <c r="K52" s="24">
        <v>4.7</v>
      </c>
    </row>
    <row r="53" spans="1:11" ht="34.200000000000003" x14ac:dyDescent="0.25">
      <c r="A53" s="6">
        <v>16</v>
      </c>
      <c r="B53" s="26" t="s">
        <v>423</v>
      </c>
      <c r="C53" s="113" t="s">
        <v>915</v>
      </c>
      <c r="D53" s="10" t="s">
        <v>1427</v>
      </c>
      <c r="E53" s="21" t="s">
        <v>177</v>
      </c>
      <c r="F53" s="21" t="s">
        <v>176</v>
      </c>
      <c r="G53" s="25">
        <v>33</v>
      </c>
      <c r="H53" s="24">
        <v>5</v>
      </c>
      <c r="I53" s="24">
        <v>4</v>
      </c>
      <c r="J53" s="24">
        <v>19</v>
      </c>
      <c r="K53" s="24">
        <v>0.38</v>
      </c>
    </row>
    <row r="54" spans="1:11" ht="19.2" customHeight="1" x14ac:dyDescent="0.25">
      <c r="A54" s="147" t="s">
        <v>333</v>
      </c>
      <c r="B54" s="148"/>
      <c r="C54" s="148"/>
      <c r="D54" s="148"/>
      <c r="E54" s="148"/>
      <c r="F54" s="148"/>
      <c r="G54" s="148"/>
      <c r="H54" s="148"/>
      <c r="I54" s="148"/>
      <c r="J54" s="148"/>
      <c r="K54" s="148"/>
    </row>
    <row r="55" spans="1:11" ht="34.200000000000003" x14ac:dyDescent="0.25">
      <c r="A55" s="6">
        <v>17</v>
      </c>
      <c r="B55" s="26" t="s">
        <v>350</v>
      </c>
      <c r="C55" s="113" t="s">
        <v>1230</v>
      </c>
      <c r="D55" s="6">
        <v>1</v>
      </c>
      <c r="E55" s="21">
        <v>299.98</v>
      </c>
      <c r="F55" s="21"/>
      <c r="G55" s="25">
        <v>300</v>
      </c>
      <c r="H55" s="21"/>
      <c r="I55" s="21"/>
      <c r="J55" s="21"/>
      <c r="K55" s="21"/>
    </row>
    <row r="56" spans="1:11" ht="45.6" x14ac:dyDescent="0.25">
      <c r="A56" s="6">
        <v>18</v>
      </c>
      <c r="B56" s="26" t="s">
        <v>624</v>
      </c>
      <c r="C56" s="113" t="s">
        <v>1025</v>
      </c>
      <c r="D56" s="6">
        <v>1</v>
      </c>
      <c r="E56" s="21" t="s">
        <v>194</v>
      </c>
      <c r="F56" s="21"/>
      <c r="G56" s="25">
        <v>9</v>
      </c>
      <c r="H56" s="24">
        <v>8</v>
      </c>
      <c r="I56" s="21"/>
      <c r="J56" s="24">
        <v>0.52</v>
      </c>
      <c r="K56" s="24">
        <v>0.52</v>
      </c>
    </row>
    <row r="57" spans="1:11" ht="23.4" x14ac:dyDescent="0.25">
      <c r="A57" s="6">
        <v>19</v>
      </c>
      <c r="B57" s="26" t="s">
        <v>485</v>
      </c>
      <c r="C57" s="113" t="s">
        <v>546</v>
      </c>
      <c r="D57" s="10" t="s">
        <v>1426</v>
      </c>
      <c r="E57" s="21" t="s">
        <v>191</v>
      </c>
      <c r="F57" s="21"/>
      <c r="G57" s="25">
        <v>72</v>
      </c>
      <c r="H57" s="24">
        <v>67</v>
      </c>
      <c r="I57" s="21"/>
      <c r="J57" s="24">
        <v>1</v>
      </c>
      <c r="K57" s="24">
        <v>5</v>
      </c>
    </row>
    <row r="58" spans="1:11" ht="34.200000000000003" x14ac:dyDescent="0.25">
      <c r="A58" s="6">
        <v>20</v>
      </c>
      <c r="B58" s="26" t="s">
        <v>308</v>
      </c>
      <c r="C58" s="113" t="s">
        <v>185</v>
      </c>
      <c r="D58" s="10" t="s">
        <v>663</v>
      </c>
      <c r="E58" s="21" t="s">
        <v>183</v>
      </c>
      <c r="F58" s="21" t="s">
        <v>182</v>
      </c>
      <c r="G58" s="25">
        <v>323</v>
      </c>
      <c r="H58" s="24">
        <v>70</v>
      </c>
      <c r="I58" s="21" t="s">
        <v>1229</v>
      </c>
      <c r="J58" s="24">
        <v>12.4</v>
      </c>
      <c r="K58" s="24">
        <v>4.96</v>
      </c>
    </row>
    <row r="59" spans="1:11" ht="39.75" customHeight="1" x14ac:dyDescent="0.25">
      <c r="A59" s="6">
        <v>21</v>
      </c>
      <c r="B59" s="26" t="s">
        <v>360</v>
      </c>
      <c r="C59" s="113" t="s">
        <v>359</v>
      </c>
      <c r="D59" s="6">
        <v>4</v>
      </c>
      <c r="E59" s="21" t="s">
        <v>358</v>
      </c>
      <c r="F59" s="21"/>
      <c r="G59" s="25">
        <v>30</v>
      </c>
      <c r="H59" s="24">
        <v>29</v>
      </c>
      <c r="I59" s="21"/>
      <c r="J59" s="24">
        <v>0.5</v>
      </c>
      <c r="K59" s="24">
        <v>2</v>
      </c>
    </row>
    <row r="60" spans="1:11" ht="30.75" customHeight="1" x14ac:dyDescent="0.25">
      <c r="A60" s="147" t="s">
        <v>43</v>
      </c>
      <c r="B60" s="148"/>
      <c r="C60" s="148"/>
      <c r="D60" s="148"/>
      <c r="E60" s="148"/>
      <c r="F60" s="148"/>
      <c r="G60" s="23">
        <v>9924</v>
      </c>
      <c r="H60" s="21">
        <v>2596</v>
      </c>
      <c r="I60" s="21" t="s">
        <v>1425</v>
      </c>
      <c r="J60" s="21"/>
      <c r="K60" s="21">
        <v>182.71</v>
      </c>
    </row>
    <row r="61" spans="1:11" x14ac:dyDescent="0.25">
      <c r="A61" s="147" t="s">
        <v>9</v>
      </c>
      <c r="B61" s="148"/>
      <c r="C61" s="148"/>
      <c r="D61" s="148"/>
      <c r="E61" s="148"/>
      <c r="F61" s="148"/>
      <c r="G61" s="23">
        <v>3109</v>
      </c>
      <c r="H61" s="21"/>
      <c r="I61" s="21"/>
      <c r="J61" s="21"/>
      <c r="K61" s="21"/>
    </row>
    <row r="62" spans="1:11" x14ac:dyDescent="0.25">
      <c r="A62" s="147" t="s">
        <v>10</v>
      </c>
      <c r="B62" s="148"/>
      <c r="C62" s="148"/>
      <c r="D62" s="148"/>
      <c r="E62" s="148"/>
      <c r="F62" s="148"/>
      <c r="G62" s="23">
        <v>2155</v>
      </c>
      <c r="H62" s="21"/>
      <c r="I62" s="21"/>
      <c r="J62" s="21"/>
      <c r="K62" s="21"/>
    </row>
    <row r="63" spans="1:11" x14ac:dyDescent="0.25">
      <c r="A63" s="149" t="s">
        <v>68</v>
      </c>
      <c r="B63" s="148"/>
      <c r="C63" s="148"/>
      <c r="D63" s="148"/>
      <c r="E63" s="148"/>
      <c r="F63" s="148"/>
      <c r="G63" s="23"/>
      <c r="H63" s="21"/>
      <c r="I63" s="21"/>
      <c r="J63" s="21"/>
      <c r="K63" s="21"/>
    </row>
    <row r="64" spans="1:11" x14ac:dyDescent="0.25">
      <c r="A64" s="147" t="s">
        <v>30</v>
      </c>
      <c r="B64" s="148"/>
      <c r="C64" s="148"/>
      <c r="D64" s="148"/>
      <c r="E64" s="148"/>
      <c r="F64" s="148"/>
      <c r="G64" s="23">
        <v>13991</v>
      </c>
      <c r="H64" s="21"/>
      <c r="I64" s="21"/>
      <c r="J64" s="21"/>
      <c r="K64" s="21">
        <v>182.71</v>
      </c>
    </row>
    <row r="65" spans="1:11" x14ac:dyDescent="0.25">
      <c r="A65" s="147" t="s">
        <v>29</v>
      </c>
      <c r="B65" s="148"/>
      <c r="C65" s="148"/>
      <c r="D65" s="148"/>
      <c r="E65" s="148"/>
      <c r="F65" s="148"/>
      <c r="G65" s="23">
        <v>1197</v>
      </c>
      <c r="H65" s="21"/>
      <c r="I65" s="21"/>
      <c r="J65" s="21"/>
      <c r="K65" s="21"/>
    </row>
    <row r="66" spans="1:11" x14ac:dyDescent="0.25">
      <c r="A66" s="147" t="s">
        <v>12</v>
      </c>
      <c r="B66" s="148"/>
      <c r="C66" s="148"/>
      <c r="D66" s="148"/>
      <c r="E66" s="148"/>
      <c r="F66" s="148"/>
      <c r="G66" s="23">
        <v>15188</v>
      </c>
      <c r="H66" s="21"/>
      <c r="I66" s="21"/>
      <c r="J66" s="21"/>
      <c r="K66" s="21">
        <v>182.71</v>
      </c>
    </row>
    <row r="67" spans="1:11" x14ac:dyDescent="0.25">
      <c r="A67" s="147" t="s">
        <v>13</v>
      </c>
      <c r="B67" s="148"/>
      <c r="C67" s="148"/>
      <c r="D67" s="148"/>
      <c r="E67" s="148"/>
      <c r="F67" s="148"/>
      <c r="G67" s="23"/>
      <c r="H67" s="21"/>
      <c r="I67" s="21"/>
      <c r="J67" s="21"/>
      <c r="K67" s="21"/>
    </row>
    <row r="68" spans="1:11" x14ac:dyDescent="0.25">
      <c r="A68" s="147" t="s">
        <v>14</v>
      </c>
      <c r="B68" s="148"/>
      <c r="C68" s="148"/>
      <c r="D68" s="148"/>
      <c r="E68" s="148"/>
      <c r="F68" s="148"/>
      <c r="G68" s="23">
        <v>2095</v>
      </c>
      <c r="H68" s="21"/>
      <c r="I68" s="21"/>
      <c r="J68" s="21"/>
      <c r="K68" s="21"/>
    </row>
    <row r="69" spans="1:11" x14ac:dyDescent="0.25">
      <c r="A69" s="147" t="s">
        <v>15</v>
      </c>
      <c r="B69" s="148"/>
      <c r="C69" s="148"/>
      <c r="D69" s="148"/>
      <c r="E69" s="148"/>
      <c r="F69" s="148"/>
      <c r="G69" s="23">
        <v>4036</v>
      </c>
      <c r="H69" s="21"/>
      <c r="I69" s="21"/>
      <c r="J69" s="21"/>
      <c r="K69" s="21"/>
    </row>
    <row r="70" spans="1:11" x14ac:dyDescent="0.25">
      <c r="A70" s="147" t="s">
        <v>16</v>
      </c>
      <c r="B70" s="148"/>
      <c r="C70" s="148"/>
      <c r="D70" s="148"/>
      <c r="E70" s="148"/>
      <c r="F70" s="148"/>
      <c r="G70" s="23">
        <v>3354</v>
      </c>
      <c r="H70" s="21"/>
      <c r="I70" s="21"/>
      <c r="J70" s="21"/>
      <c r="K70" s="21"/>
    </row>
    <row r="71" spans="1:11" x14ac:dyDescent="0.25">
      <c r="A71" s="147" t="s">
        <v>0</v>
      </c>
      <c r="B71" s="148"/>
      <c r="C71" s="148"/>
      <c r="D71" s="148"/>
      <c r="E71" s="148"/>
      <c r="F71" s="148"/>
      <c r="G71" s="23">
        <v>1197</v>
      </c>
      <c r="H71" s="21"/>
      <c r="I71" s="21"/>
      <c r="J71" s="21"/>
      <c r="K71" s="21"/>
    </row>
    <row r="72" spans="1:11" x14ac:dyDescent="0.25">
      <c r="A72" s="147" t="s">
        <v>17</v>
      </c>
      <c r="B72" s="148"/>
      <c r="C72" s="148"/>
      <c r="D72" s="148"/>
      <c r="E72" s="148"/>
      <c r="F72" s="148"/>
      <c r="G72" s="23">
        <v>3109</v>
      </c>
      <c r="H72" s="21"/>
      <c r="I72" s="21"/>
      <c r="J72" s="21"/>
      <c r="K72" s="21"/>
    </row>
    <row r="73" spans="1:11" x14ac:dyDescent="0.25">
      <c r="A73" s="147" t="s">
        <v>18</v>
      </c>
      <c r="B73" s="148"/>
      <c r="C73" s="148"/>
      <c r="D73" s="148"/>
      <c r="E73" s="148"/>
      <c r="F73" s="148"/>
      <c r="G73" s="23">
        <v>2155</v>
      </c>
      <c r="H73" s="21"/>
      <c r="I73" s="21"/>
      <c r="J73" s="21"/>
      <c r="K73" s="21"/>
    </row>
    <row r="74" spans="1:11" x14ac:dyDescent="0.25">
      <c r="A74" s="149" t="s">
        <v>67</v>
      </c>
      <c r="B74" s="148"/>
      <c r="C74" s="148"/>
      <c r="D74" s="148"/>
      <c r="E74" s="148"/>
      <c r="F74" s="148"/>
      <c r="G74" s="22">
        <v>15188</v>
      </c>
      <c r="H74" s="21"/>
      <c r="I74" s="21"/>
      <c r="J74" s="21"/>
      <c r="K74" s="20">
        <v>182.71</v>
      </c>
    </row>
    <row r="75" spans="1:11" ht="34.5" customHeight="1" x14ac:dyDescent="0.25">
      <c r="A75" s="154" t="s">
        <v>166</v>
      </c>
      <c r="B75" s="148"/>
      <c r="C75" s="148"/>
      <c r="D75" s="148"/>
      <c r="E75" s="148"/>
      <c r="F75" s="148"/>
      <c r="G75" s="148"/>
      <c r="H75" s="148"/>
      <c r="I75" s="148"/>
      <c r="J75" s="148"/>
      <c r="K75" s="148"/>
    </row>
    <row r="76" spans="1:11" ht="19.2" customHeight="1" x14ac:dyDescent="0.25">
      <c r="A76" s="147" t="s">
        <v>165</v>
      </c>
      <c r="B76" s="148"/>
      <c r="C76" s="148"/>
      <c r="D76" s="148"/>
      <c r="E76" s="148"/>
      <c r="F76" s="148"/>
      <c r="G76" s="148"/>
      <c r="H76" s="148"/>
      <c r="I76" s="148"/>
      <c r="J76" s="148"/>
      <c r="K76" s="148"/>
    </row>
    <row r="77" spans="1:11" ht="34.200000000000003" x14ac:dyDescent="0.25">
      <c r="A77" s="6">
        <v>22</v>
      </c>
      <c r="B77" s="26" t="s">
        <v>331</v>
      </c>
      <c r="C77" s="113" t="s">
        <v>1424</v>
      </c>
      <c r="D77" s="6">
        <v>7</v>
      </c>
      <c r="E77" s="21">
        <v>435.45</v>
      </c>
      <c r="F77" s="21"/>
      <c r="G77" s="25">
        <v>3048</v>
      </c>
      <c r="H77" s="21"/>
      <c r="I77" s="21"/>
      <c r="J77" s="21"/>
      <c r="K77" s="21"/>
    </row>
    <row r="78" spans="1:11" ht="34.200000000000003" x14ac:dyDescent="0.25">
      <c r="A78" s="6">
        <v>23</v>
      </c>
      <c r="B78" s="26" t="s">
        <v>331</v>
      </c>
      <c r="C78" s="113" t="s">
        <v>813</v>
      </c>
      <c r="D78" s="6">
        <v>5</v>
      </c>
      <c r="E78" s="21">
        <v>36</v>
      </c>
      <c r="F78" s="21"/>
      <c r="G78" s="25">
        <v>180</v>
      </c>
      <c r="H78" s="21"/>
      <c r="I78" s="21"/>
      <c r="J78" s="21"/>
      <c r="K78" s="21"/>
    </row>
    <row r="79" spans="1:11" ht="35.4" x14ac:dyDescent="0.25">
      <c r="A79" s="6">
        <v>24</v>
      </c>
      <c r="B79" s="26" t="s">
        <v>348</v>
      </c>
      <c r="C79" s="113" t="s">
        <v>1423</v>
      </c>
      <c r="D79" s="6">
        <v>2</v>
      </c>
      <c r="E79" s="21">
        <v>17.25</v>
      </c>
      <c r="F79" s="21"/>
      <c r="G79" s="25">
        <v>35</v>
      </c>
      <c r="H79" s="21"/>
      <c r="I79" s="21"/>
      <c r="J79" s="21"/>
      <c r="K79" s="21"/>
    </row>
    <row r="80" spans="1:11" ht="35.4" x14ac:dyDescent="0.25">
      <c r="A80" s="6">
        <v>25</v>
      </c>
      <c r="B80" s="26" t="s">
        <v>338</v>
      </c>
      <c r="C80" s="113" t="s">
        <v>343</v>
      </c>
      <c r="D80" s="6">
        <v>200</v>
      </c>
      <c r="E80" s="21">
        <v>2.79</v>
      </c>
      <c r="F80" s="21"/>
      <c r="G80" s="25">
        <v>558</v>
      </c>
      <c r="H80" s="21"/>
      <c r="I80" s="21"/>
      <c r="J80" s="21"/>
      <c r="K80" s="21"/>
    </row>
    <row r="81" spans="1:11" ht="35.4" x14ac:dyDescent="0.25">
      <c r="A81" s="6">
        <v>26</v>
      </c>
      <c r="B81" s="26" t="s">
        <v>338</v>
      </c>
      <c r="C81" s="113" t="s">
        <v>1227</v>
      </c>
      <c r="D81" s="10" t="s">
        <v>1422</v>
      </c>
      <c r="E81" s="21">
        <v>6636.45</v>
      </c>
      <c r="F81" s="21"/>
      <c r="G81" s="25">
        <v>465</v>
      </c>
      <c r="H81" s="21"/>
      <c r="I81" s="21"/>
      <c r="J81" s="21"/>
      <c r="K81" s="21"/>
    </row>
    <row r="82" spans="1:11" ht="35.4" x14ac:dyDescent="0.25">
      <c r="A82" s="6">
        <v>27</v>
      </c>
      <c r="B82" s="26" t="s">
        <v>221</v>
      </c>
      <c r="C82" s="113" t="s">
        <v>220</v>
      </c>
      <c r="D82" s="10" t="s">
        <v>336</v>
      </c>
      <c r="E82" s="21">
        <v>12477.52</v>
      </c>
      <c r="F82" s="21"/>
      <c r="G82" s="25">
        <v>125</v>
      </c>
      <c r="H82" s="21"/>
      <c r="I82" s="21"/>
      <c r="J82" s="21"/>
      <c r="K82" s="21"/>
    </row>
    <row r="83" spans="1:11" ht="35.4" x14ac:dyDescent="0.25">
      <c r="A83" s="6">
        <v>28</v>
      </c>
      <c r="B83" s="26" t="s">
        <v>221</v>
      </c>
      <c r="C83" s="113" t="s">
        <v>342</v>
      </c>
      <c r="D83" s="10" t="s">
        <v>336</v>
      </c>
      <c r="E83" s="21">
        <v>10162.06</v>
      </c>
      <c r="F83" s="21"/>
      <c r="G83" s="25">
        <v>102</v>
      </c>
      <c r="H83" s="21"/>
      <c r="I83" s="21"/>
      <c r="J83" s="21"/>
      <c r="K83" s="21"/>
    </row>
    <row r="84" spans="1:11" ht="35.4" x14ac:dyDescent="0.25">
      <c r="A84" s="6">
        <v>29</v>
      </c>
      <c r="B84" s="26" t="s">
        <v>1330</v>
      </c>
      <c r="C84" s="113" t="s">
        <v>1421</v>
      </c>
      <c r="D84" s="10" t="s">
        <v>1419</v>
      </c>
      <c r="E84" s="21">
        <v>15519.37</v>
      </c>
      <c r="F84" s="21"/>
      <c r="G84" s="25">
        <v>388</v>
      </c>
      <c r="H84" s="21"/>
      <c r="I84" s="21"/>
      <c r="J84" s="21"/>
      <c r="K84" s="21"/>
    </row>
    <row r="85" spans="1:11" ht="47.25" customHeight="1" x14ac:dyDescent="0.25">
      <c r="A85" s="6">
        <v>30</v>
      </c>
      <c r="B85" s="26" t="s">
        <v>1330</v>
      </c>
      <c r="C85" s="113" t="s">
        <v>1420</v>
      </c>
      <c r="D85" s="10" t="s">
        <v>1419</v>
      </c>
      <c r="E85" s="21">
        <v>22146.23</v>
      </c>
      <c r="F85" s="21"/>
      <c r="G85" s="25">
        <v>554</v>
      </c>
      <c r="H85" s="21"/>
      <c r="I85" s="21"/>
      <c r="J85" s="21"/>
      <c r="K85" s="21"/>
    </row>
    <row r="86" spans="1:11" ht="35.4" x14ac:dyDescent="0.25">
      <c r="A86" s="6">
        <v>31</v>
      </c>
      <c r="B86" s="26" t="s">
        <v>1330</v>
      </c>
      <c r="C86" s="113" t="s">
        <v>1418</v>
      </c>
      <c r="D86" s="6">
        <v>13</v>
      </c>
      <c r="E86" s="21">
        <v>17.22</v>
      </c>
      <c r="F86" s="21"/>
      <c r="G86" s="25">
        <v>224</v>
      </c>
      <c r="H86" s="21"/>
      <c r="I86" s="21"/>
      <c r="J86" s="21"/>
      <c r="K86" s="21"/>
    </row>
    <row r="87" spans="1:11" ht="22.8" x14ac:dyDescent="0.25">
      <c r="A87" s="6">
        <v>32</v>
      </c>
      <c r="B87" s="26" t="s">
        <v>345</v>
      </c>
      <c r="C87" s="113" t="s">
        <v>344</v>
      </c>
      <c r="D87" s="6">
        <v>2</v>
      </c>
      <c r="E87" s="21">
        <v>6.79</v>
      </c>
      <c r="F87" s="21"/>
      <c r="G87" s="25">
        <v>14</v>
      </c>
      <c r="H87" s="21"/>
      <c r="I87" s="21"/>
      <c r="J87" s="21"/>
      <c r="K87" s="21"/>
    </row>
    <row r="88" spans="1:11" ht="68.400000000000006" x14ac:dyDescent="0.25">
      <c r="A88" s="6">
        <v>33</v>
      </c>
      <c r="B88" s="26" t="s">
        <v>1417</v>
      </c>
      <c r="C88" s="113" t="s">
        <v>1416</v>
      </c>
      <c r="D88" s="6">
        <v>30</v>
      </c>
      <c r="E88" s="21">
        <v>10.16</v>
      </c>
      <c r="F88" s="21"/>
      <c r="G88" s="25">
        <v>305</v>
      </c>
      <c r="H88" s="21"/>
      <c r="I88" s="21"/>
      <c r="J88" s="21"/>
      <c r="K88" s="21"/>
    </row>
    <row r="89" spans="1:11" ht="45.6" x14ac:dyDescent="0.25">
      <c r="A89" s="6">
        <v>34</v>
      </c>
      <c r="B89" s="26" t="s">
        <v>324</v>
      </c>
      <c r="C89" s="113" t="s">
        <v>323</v>
      </c>
      <c r="D89" s="6">
        <v>100</v>
      </c>
      <c r="E89" s="21">
        <v>7.96</v>
      </c>
      <c r="F89" s="21"/>
      <c r="G89" s="25">
        <v>796</v>
      </c>
      <c r="H89" s="21"/>
      <c r="I89" s="21"/>
      <c r="J89" s="21"/>
      <c r="K89" s="21"/>
    </row>
    <row r="90" spans="1:11" ht="35.4" x14ac:dyDescent="0.25">
      <c r="A90" s="6">
        <v>35</v>
      </c>
      <c r="B90" s="26" t="s">
        <v>1415</v>
      </c>
      <c r="C90" s="113" t="s">
        <v>1414</v>
      </c>
      <c r="D90" s="6">
        <v>2</v>
      </c>
      <c r="E90" s="21">
        <v>302.62</v>
      </c>
      <c r="F90" s="21"/>
      <c r="G90" s="25">
        <v>605</v>
      </c>
      <c r="H90" s="21"/>
      <c r="I90" s="21"/>
      <c r="J90" s="21"/>
      <c r="K90" s="21"/>
    </row>
    <row r="91" spans="1:11" ht="35.4" x14ac:dyDescent="0.25">
      <c r="A91" s="6">
        <v>36</v>
      </c>
      <c r="B91" s="26" t="s">
        <v>1102</v>
      </c>
      <c r="C91" s="113" t="s">
        <v>1413</v>
      </c>
      <c r="D91" s="6">
        <v>3</v>
      </c>
      <c r="E91" s="21">
        <v>206.74</v>
      </c>
      <c r="F91" s="21"/>
      <c r="G91" s="25">
        <v>620</v>
      </c>
      <c r="H91" s="21"/>
      <c r="I91" s="21"/>
      <c r="J91" s="21"/>
      <c r="K91" s="21"/>
    </row>
    <row r="92" spans="1:11" ht="34.200000000000003" x14ac:dyDescent="0.25">
      <c r="A92" s="6">
        <v>37</v>
      </c>
      <c r="B92" s="26" t="s">
        <v>153</v>
      </c>
      <c r="C92" s="113" t="s">
        <v>152</v>
      </c>
      <c r="D92" s="6">
        <v>1.5</v>
      </c>
      <c r="E92" s="21">
        <v>159.11000000000001</v>
      </c>
      <c r="F92" s="21"/>
      <c r="G92" s="25">
        <v>239</v>
      </c>
      <c r="H92" s="21"/>
      <c r="I92" s="21"/>
      <c r="J92" s="21"/>
      <c r="K92" s="21"/>
    </row>
    <row r="93" spans="1:11" ht="22.8" x14ac:dyDescent="0.25">
      <c r="A93" s="6">
        <v>38</v>
      </c>
      <c r="B93" s="26" t="s">
        <v>76</v>
      </c>
      <c r="C93" s="113" t="s">
        <v>75</v>
      </c>
      <c r="D93" s="10" t="s">
        <v>151</v>
      </c>
      <c r="E93" s="21">
        <v>7742.98</v>
      </c>
      <c r="F93" s="21"/>
      <c r="G93" s="25">
        <v>8</v>
      </c>
      <c r="H93" s="21"/>
      <c r="I93" s="21"/>
      <c r="J93" s="21"/>
      <c r="K93" s="21"/>
    </row>
    <row r="94" spans="1:11" ht="19.2" customHeight="1" x14ac:dyDescent="0.25">
      <c r="A94" s="147" t="s">
        <v>333</v>
      </c>
      <c r="B94" s="148"/>
      <c r="C94" s="148"/>
      <c r="D94" s="148"/>
      <c r="E94" s="148"/>
      <c r="F94" s="148"/>
      <c r="G94" s="148"/>
      <c r="H94" s="148"/>
      <c r="I94" s="148"/>
      <c r="J94" s="148"/>
      <c r="K94" s="148"/>
    </row>
    <row r="95" spans="1:11" ht="35.4" x14ac:dyDescent="0.25">
      <c r="A95" s="6">
        <v>39</v>
      </c>
      <c r="B95" s="26" t="s">
        <v>162</v>
      </c>
      <c r="C95" s="113" t="s">
        <v>633</v>
      </c>
      <c r="D95" s="6">
        <v>3</v>
      </c>
      <c r="E95" s="21">
        <v>73.569999999999993</v>
      </c>
      <c r="F95" s="21"/>
      <c r="G95" s="25">
        <v>221</v>
      </c>
      <c r="H95" s="21"/>
      <c r="I95" s="21"/>
      <c r="J95" s="21"/>
      <c r="K95" s="21"/>
    </row>
    <row r="96" spans="1:11" ht="35.4" x14ac:dyDescent="0.25">
      <c r="A96" s="6">
        <v>40</v>
      </c>
      <c r="B96" s="26" t="s">
        <v>338</v>
      </c>
      <c r="C96" s="113" t="s">
        <v>631</v>
      </c>
      <c r="D96" s="10" t="s">
        <v>916</v>
      </c>
      <c r="E96" s="21">
        <v>13184.18</v>
      </c>
      <c r="F96" s="21"/>
      <c r="G96" s="25">
        <v>527</v>
      </c>
      <c r="H96" s="21"/>
      <c r="I96" s="21"/>
      <c r="J96" s="21"/>
      <c r="K96" s="21"/>
    </row>
    <row r="97" spans="1:11" ht="35.4" x14ac:dyDescent="0.25">
      <c r="A97" s="6">
        <v>41</v>
      </c>
      <c r="B97" s="26" t="s">
        <v>326</v>
      </c>
      <c r="C97" s="113" t="s">
        <v>325</v>
      </c>
      <c r="D97" s="6">
        <v>4</v>
      </c>
      <c r="E97" s="21">
        <v>51.76</v>
      </c>
      <c r="F97" s="21"/>
      <c r="G97" s="25">
        <v>207</v>
      </c>
      <c r="H97" s="21"/>
      <c r="I97" s="21"/>
      <c r="J97" s="21"/>
      <c r="K97" s="21"/>
    </row>
    <row r="98" spans="1:11" x14ac:dyDescent="0.25">
      <c r="A98" s="147" t="s">
        <v>43</v>
      </c>
      <c r="B98" s="148"/>
      <c r="C98" s="148"/>
      <c r="D98" s="148"/>
      <c r="E98" s="148"/>
      <c r="F98" s="148"/>
      <c r="G98" s="23">
        <v>9221</v>
      </c>
      <c r="H98" s="21"/>
      <c r="I98" s="21"/>
      <c r="J98" s="21"/>
      <c r="K98" s="21"/>
    </row>
    <row r="99" spans="1:11" ht="29.25" customHeight="1" x14ac:dyDescent="0.25">
      <c r="A99" s="149" t="s">
        <v>150</v>
      </c>
      <c r="B99" s="148"/>
      <c r="C99" s="148"/>
      <c r="D99" s="148"/>
      <c r="E99" s="148"/>
      <c r="F99" s="148"/>
      <c r="G99" s="23"/>
      <c r="H99" s="21"/>
      <c r="I99" s="21"/>
      <c r="J99" s="21"/>
      <c r="K99" s="21"/>
    </row>
    <row r="100" spans="1:11" x14ac:dyDescent="0.25">
      <c r="A100" s="147" t="s">
        <v>74</v>
      </c>
      <c r="B100" s="148"/>
      <c r="C100" s="148"/>
      <c r="D100" s="148"/>
      <c r="E100" s="148"/>
      <c r="F100" s="148"/>
      <c r="G100" s="23">
        <v>9221</v>
      </c>
      <c r="H100" s="21"/>
      <c r="I100" s="21"/>
      <c r="J100" s="21"/>
      <c r="K100" s="21"/>
    </row>
    <row r="101" spans="1:11" x14ac:dyDescent="0.25">
      <c r="A101" s="147" t="s">
        <v>12</v>
      </c>
      <c r="B101" s="148"/>
      <c r="C101" s="148"/>
      <c r="D101" s="148"/>
      <c r="E101" s="148"/>
      <c r="F101" s="148"/>
      <c r="G101" s="23">
        <v>9221</v>
      </c>
      <c r="H101" s="21"/>
      <c r="I101" s="21"/>
      <c r="J101" s="21"/>
      <c r="K101" s="21"/>
    </row>
    <row r="102" spans="1:11" x14ac:dyDescent="0.25">
      <c r="A102" s="147" t="s">
        <v>13</v>
      </c>
      <c r="B102" s="148"/>
      <c r="C102" s="148"/>
      <c r="D102" s="148"/>
      <c r="E102" s="148"/>
      <c r="F102" s="148"/>
      <c r="G102" s="23"/>
      <c r="H102" s="21"/>
      <c r="I102" s="21"/>
      <c r="J102" s="21"/>
      <c r="K102" s="21"/>
    </row>
    <row r="103" spans="1:11" x14ac:dyDescent="0.25">
      <c r="A103" s="147" t="s">
        <v>14</v>
      </c>
      <c r="B103" s="148"/>
      <c r="C103" s="148"/>
      <c r="D103" s="148"/>
      <c r="E103" s="148"/>
      <c r="F103" s="148"/>
      <c r="G103" s="23">
        <v>9221</v>
      </c>
      <c r="H103" s="21"/>
      <c r="I103" s="21"/>
      <c r="J103" s="21"/>
      <c r="K103" s="21"/>
    </row>
    <row r="104" spans="1:11" ht="30" customHeight="1" x14ac:dyDescent="0.25">
      <c r="A104" s="149" t="s">
        <v>149</v>
      </c>
      <c r="B104" s="148"/>
      <c r="C104" s="148"/>
      <c r="D104" s="148"/>
      <c r="E104" s="148"/>
      <c r="F104" s="148"/>
      <c r="G104" s="22">
        <v>9221</v>
      </c>
      <c r="H104" s="21"/>
      <c r="I104" s="21"/>
      <c r="J104" s="21"/>
      <c r="K104" s="21"/>
    </row>
    <row r="105" spans="1:11" ht="19.2" customHeight="1" x14ac:dyDescent="0.25">
      <c r="A105" s="154" t="s">
        <v>148</v>
      </c>
      <c r="B105" s="148"/>
      <c r="C105" s="148"/>
      <c r="D105" s="148"/>
      <c r="E105" s="148"/>
      <c r="F105" s="148"/>
      <c r="G105" s="148"/>
      <c r="H105" s="148"/>
      <c r="I105" s="148"/>
      <c r="J105" s="148"/>
      <c r="K105" s="148"/>
    </row>
    <row r="106" spans="1:11" ht="45.6" x14ac:dyDescent="0.25">
      <c r="A106" s="6">
        <v>42</v>
      </c>
      <c r="B106" s="26" t="s">
        <v>1099</v>
      </c>
      <c r="C106" s="113" t="s">
        <v>1098</v>
      </c>
      <c r="D106" s="10" t="s">
        <v>224</v>
      </c>
      <c r="E106" s="21" t="s">
        <v>1097</v>
      </c>
      <c r="F106" s="21" t="s">
        <v>1096</v>
      </c>
      <c r="G106" s="25">
        <v>269</v>
      </c>
      <c r="H106" s="24">
        <v>62</v>
      </c>
      <c r="I106" s="21" t="s">
        <v>1391</v>
      </c>
      <c r="J106" s="24">
        <v>45.77</v>
      </c>
      <c r="K106" s="24">
        <v>4.58</v>
      </c>
    </row>
    <row r="107" spans="1:11" ht="20.399999999999999" x14ac:dyDescent="0.25">
      <c r="A107" s="147" t="s">
        <v>43</v>
      </c>
      <c r="B107" s="148"/>
      <c r="C107" s="148"/>
      <c r="D107" s="148"/>
      <c r="E107" s="148"/>
      <c r="F107" s="148"/>
      <c r="G107" s="23">
        <v>269</v>
      </c>
      <c r="H107" s="21">
        <v>62</v>
      </c>
      <c r="I107" s="21" t="s">
        <v>1391</v>
      </c>
      <c r="J107" s="21"/>
      <c r="K107" s="21">
        <v>4.58</v>
      </c>
    </row>
    <row r="108" spans="1:11" x14ac:dyDescent="0.25">
      <c r="A108" s="147" t="s">
        <v>9</v>
      </c>
      <c r="B108" s="148"/>
      <c r="C108" s="148"/>
      <c r="D108" s="148"/>
      <c r="E108" s="148"/>
      <c r="F108" s="148"/>
      <c r="G108" s="23">
        <v>95</v>
      </c>
      <c r="H108" s="21"/>
      <c r="I108" s="21"/>
      <c r="J108" s="21"/>
      <c r="K108" s="21"/>
    </row>
    <row r="109" spans="1:11" x14ac:dyDescent="0.25">
      <c r="A109" s="147" t="s">
        <v>10</v>
      </c>
      <c r="B109" s="148"/>
      <c r="C109" s="148"/>
      <c r="D109" s="148"/>
      <c r="E109" s="148"/>
      <c r="F109" s="148"/>
      <c r="G109" s="23">
        <v>60</v>
      </c>
      <c r="H109" s="21"/>
      <c r="I109" s="21"/>
      <c r="J109" s="21"/>
      <c r="K109" s="21"/>
    </row>
    <row r="110" spans="1:11" x14ac:dyDescent="0.25">
      <c r="A110" s="149" t="s">
        <v>142</v>
      </c>
      <c r="B110" s="148"/>
      <c r="C110" s="148"/>
      <c r="D110" s="148"/>
      <c r="E110" s="148"/>
      <c r="F110" s="148"/>
      <c r="G110" s="23"/>
      <c r="H110" s="21"/>
      <c r="I110" s="21"/>
      <c r="J110" s="21"/>
      <c r="K110" s="21"/>
    </row>
    <row r="111" spans="1:11" ht="26.1" customHeight="1" x14ac:dyDescent="0.25">
      <c r="A111" s="147" t="s">
        <v>73</v>
      </c>
      <c r="B111" s="148"/>
      <c r="C111" s="148"/>
      <c r="D111" s="148"/>
      <c r="E111" s="148"/>
      <c r="F111" s="148"/>
      <c r="G111" s="23">
        <v>424</v>
      </c>
      <c r="H111" s="21"/>
      <c r="I111" s="21"/>
      <c r="J111" s="21"/>
      <c r="K111" s="21">
        <v>4.58</v>
      </c>
    </row>
    <row r="112" spans="1:11" x14ac:dyDescent="0.25">
      <c r="A112" s="147" t="s">
        <v>12</v>
      </c>
      <c r="B112" s="148"/>
      <c r="C112" s="148"/>
      <c r="D112" s="148"/>
      <c r="E112" s="148"/>
      <c r="F112" s="148"/>
      <c r="G112" s="23">
        <v>424</v>
      </c>
      <c r="H112" s="21"/>
      <c r="I112" s="21"/>
      <c r="J112" s="21"/>
      <c r="K112" s="21">
        <v>4.58</v>
      </c>
    </row>
    <row r="113" spans="1:11" x14ac:dyDescent="0.25">
      <c r="A113" s="147" t="s">
        <v>13</v>
      </c>
      <c r="B113" s="148"/>
      <c r="C113" s="148"/>
      <c r="D113" s="148"/>
      <c r="E113" s="148"/>
      <c r="F113" s="148"/>
      <c r="G113" s="23"/>
      <c r="H113" s="21"/>
      <c r="I113" s="21"/>
      <c r="J113" s="21"/>
      <c r="K113" s="21"/>
    </row>
    <row r="114" spans="1:11" x14ac:dyDescent="0.25">
      <c r="A114" s="147" t="s">
        <v>15</v>
      </c>
      <c r="B114" s="148"/>
      <c r="C114" s="148"/>
      <c r="D114" s="148"/>
      <c r="E114" s="148"/>
      <c r="F114" s="148"/>
      <c r="G114" s="23">
        <v>207</v>
      </c>
      <c r="H114" s="21"/>
      <c r="I114" s="21"/>
      <c r="J114" s="21"/>
      <c r="K114" s="21"/>
    </row>
    <row r="115" spans="1:11" x14ac:dyDescent="0.25">
      <c r="A115" s="147" t="s">
        <v>16</v>
      </c>
      <c r="B115" s="148"/>
      <c r="C115" s="148"/>
      <c r="D115" s="148"/>
      <c r="E115" s="148"/>
      <c r="F115" s="148"/>
      <c r="G115" s="23">
        <v>86</v>
      </c>
      <c r="H115" s="21"/>
      <c r="I115" s="21"/>
      <c r="J115" s="21"/>
      <c r="K115" s="21"/>
    </row>
    <row r="116" spans="1:11" x14ac:dyDescent="0.25">
      <c r="A116" s="147" t="s">
        <v>17</v>
      </c>
      <c r="B116" s="148"/>
      <c r="C116" s="148"/>
      <c r="D116" s="148"/>
      <c r="E116" s="148"/>
      <c r="F116" s="148"/>
      <c r="G116" s="23">
        <v>95</v>
      </c>
      <c r="H116" s="21"/>
      <c r="I116" s="21"/>
      <c r="J116" s="21"/>
      <c r="K116" s="21"/>
    </row>
    <row r="117" spans="1:11" x14ac:dyDescent="0.25">
      <c r="A117" s="147" t="s">
        <v>18</v>
      </c>
      <c r="B117" s="148"/>
      <c r="C117" s="148"/>
      <c r="D117" s="148"/>
      <c r="E117" s="148"/>
      <c r="F117" s="148"/>
      <c r="G117" s="23">
        <v>60</v>
      </c>
      <c r="H117" s="21"/>
      <c r="I117" s="21"/>
      <c r="J117" s="21"/>
      <c r="K117" s="21"/>
    </row>
    <row r="118" spans="1:11" x14ac:dyDescent="0.25">
      <c r="A118" s="149" t="s">
        <v>141</v>
      </c>
      <c r="B118" s="148"/>
      <c r="C118" s="148"/>
      <c r="D118" s="148"/>
      <c r="E118" s="148"/>
      <c r="F118" s="148"/>
      <c r="G118" s="22">
        <v>424</v>
      </c>
      <c r="H118" s="21"/>
      <c r="I118" s="21"/>
      <c r="J118" s="21"/>
      <c r="K118" s="20">
        <v>4.58</v>
      </c>
    </row>
    <row r="119" spans="1:11" x14ac:dyDescent="0.25">
      <c r="A119" s="152" t="s">
        <v>42</v>
      </c>
      <c r="B119" s="153"/>
      <c r="C119" s="153"/>
      <c r="D119" s="153"/>
      <c r="E119" s="153"/>
      <c r="F119" s="153"/>
      <c r="G119" s="153"/>
      <c r="H119" s="153"/>
      <c r="I119" s="153"/>
      <c r="J119" s="153"/>
      <c r="K119" s="153"/>
    </row>
    <row r="120" spans="1:11" ht="20.399999999999999" x14ac:dyDescent="0.25">
      <c r="A120" s="147" t="s">
        <v>8</v>
      </c>
      <c r="B120" s="148"/>
      <c r="C120" s="148"/>
      <c r="D120" s="148"/>
      <c r="E120" s="148"/>
      <c r="F120" s="148"/>
      <c r="G120" s="23">
        <v>19414</v>
      </c>
      <c r="H120" s="21">
        <v>2658</v>
      </c>
      <c r="I120" s="21" t="s">
        <v>1412</v>
      </c>
      <c r="J120" s="21"/>
      <c r="K120" s="21">
        <v>187.29</v>
      </c>
    </row>
    <row r="121" spans="1:11" x14ac:dyDescent="0.25">
      <c r="A121" s="147" t="s">
        <v>9</v>
      </c>
      <c r="B121" s="148"/>
      <c r="C121" s="148"/>
      <c r="D121" s="148"/>
      <c r="E121" s="148"/>
      <c r="F121" s="148"/>
      <c r="G121" s="23">
        <v>3204</v>
      </c>
      <c r="H121" s="21"/>
      <c r="I121" s="21"/>
      <c r="J121" s="21"/>
      <c r="K121" s="21"/>
    </row>
    <row r="122" spans="1:11" x14ac:dyDescent="0.25">
      <c r="A122" s="147" t="s">
        <v>31</v>
      </c>
      <c r="B122" s="148"/>
      <c r="C122" s="148"/>
      <c r="D122" s="148"/>
      <c r="E122" s="148"/>
      <c r="F122" s="148"/>
      <c r="G122" s="23"/>
      <c r="H122" s="21"/>
      <c r="I122" s="21"/>
      <c r="J122" s="21"/>
      <c r="K122" s="21"/>
    </row>
    <row r="123" spans="1:11" x14ac:dyDescent="0.25">
      <c r="A123" s="147" t="s">
        <v>1411</v>
      </c>
      <c r="B123" s="148"/>
      <c r="C123" s="148"/>
      <c r="D123" s="148"/>
      <c r="E123" s="148"/>
      <c r="F123" s="148"/>
      <c r="G123" s="23">
        <v>398</v>
      </c>
      <c r="H123" s="21"/>
      <c r="I123" s="21"/>
      <c r="J123" s="21"/>
      <c r="K123" s="21"/>
    </row>
    <row r="124" spans="1:11" x14ac:dyDescent="0.25">
      <c r="A124" s="147" t="s">
        <v>1410</v>
      </c>
      <c r="B124" s="148"/>
      <c r="C124" s="148"/>
      <c r="D124" s="148"/>
      <c r="E124" s="148"/>
      <c r="F124" s="148"/>
      <c r="G124" s="23">
        <v>86</v>
      </c>
      <c r="H124" s="21"/>
      <c r="I124" s="21"/>
      <c r="J124" s="21"/>
      <c r="K124" s="21"/>
    </row>
    <row r="125" spans="1:11" x14ac:dyDescent="0.25">
      <c r="A125" s="147" t="s">
        <v>1409</v>
      </c>
      <c r="B125" s="148"/>
      <c r="C125" s="148"/>
      <c r="D125" s="148"/>
      <c r="E125" s="148"/>
      <c r="F125" s="148"/>
      <c r="G125" s="23">
        <v>2625</v>
      </c>
      <c r="H125" s="21"/>
      <c r="I125" s="21"/>
      <c r="J125" s="21"/>
      <c r="K125" s="21"/>
    </row>
    <row r="126" spans="1:11" x14ac:dyDescent="0.25">
      <c r="A126" s="147" t="s">
        <v>1408</v>
      </c>
      <c r="B126" s="148"/>
      <c r="C126" s="148"/>
      <c r="D126" s="148"/>
      <c r="E126" s="148"/>
      <c r="F126" s="148"/>
      <c r="G126" s="23">
        <v>95</v>
      </c>
      <c r="H126" s="21"/>
      <c r="I126" s="21"/>
      <c r="J126" s="21"/>
      <c r="K126" s="21"/>
    </row>
    <row r="127" spans="1:11" x14ac:dyDescent="0.25">
      <c r="A127" s="147" t="s">
        <v>10</v>
      </c>
      <c r="B127" s="148"/>
      <c r="C127" s="148"/>
      <c r="D127" s="148"/>
      <c r="E127" s="148"/>
      <c r="F127" s="148"/>
      <c r="G127" s="23">
        <v>2215</v>
      </c>
      <c r="H127" s="21"/>
      <c r="I127" s="21"/>
      <c r="J127" s="21"/>
      <c r="K127" s="21"/>
    </row>
    <row r="128" spans="1:11" x14ac:dyDescent="0.25">
      <c r="A128" s="147" t="s">
        <v>31</v>
      </c>
      <c r="B128" s="148"/>
      <c r="C128" s="148"/>
      <c r="D128" s="148"/>
      <c r="E128" s="148"/>
      <c r="F128" s="148"/>
      <c r="G128" s="23"/>
      <c r="H128" s="21"/>
      <c r="I128" s="21"/>
      <c r="J128" s="21"/>
      <c r="K128" s="21"/>
    </row>
    <row r="129" spans="1:11" x14ac:dyDescent="0.25">
      <c r="A129" s="147" t="s">
        <v>1407</v>
      </c>
      <c r="B129" s="148"/>
      <c r="C129" s="148"/>
      <c r="D129" s="148"/>
      <c r="E129" s="148"/>
      <c r="F129" s="148"/>
      <c r="G129" s="23">
        <v>298</v>
      </c>
      <c r="H129" s="21"/>
      <c r="I129" s="21"/>
      <c r="J129" s="21"/>
      <c r="K129" s="21"/>
    </row>
    <row r="130" spans="1:11" x14ac:dyDescent="0.25">
      <c r="A130" s="147" t="s">
        <v>1406</v>
      </c>
      <c r="B130" s="148"/>
      <c r="C130" s="148"/>
      <c r="D130" s="148"/>
      <c r="E130" s="148"/>
      <c r="F130" s="148"/>
      <c r="G130" s="23">
        <v>1857</v>
      </c>
      <c r="H130" s="21"/>
      <c r="I130" s="21"/>
      <c r="J130" s="21"/>
      <c r="K130" s="21"/>
    </row>
    <row r="131" spans="1:11" x14ac:dyDescent="0.25">
      <c r="A131" s="147" t="s">
        <v>1405</v>
      </c>
      <c r="B131" s="148"/>
      <c r="C131" s="148"/>
      <c r="D131" s="148"/>
      <c r="E131" s="148"/>
      <c r="F131" s="148"/>
      <c r="G131" s="23">
        <v>60</v>
      </c>
      <c r="H131" s="21"/>
      <c r="I131" s="21"/>
      <c r="J131" s="21"/>
      <c r="K131" s="21"/>
    </row>
    <row r="132" spans="1:11" x14ac:dyDescent="0.25">
      <c r="A132" s="149" t="s">
        <v>11</v>
      </c>
      <c r="B132" s="148"/>
      <c r="C132" s="148"/>
      <c r="D132" s="148"/>
      <c r="E132" s="148"/>
      <c r="F132" s="148"/>
      <c r="G132" s="23"/>
      <c r="H132" s="21"/>
      <c r="I132" s="21"/>
      <c r="J132" s="21"/>
      <c r="K132" s="21"/>
    </row>
    <row r="133" spans="1:11" x14ac:dyDescent="0.25">
      <c r="A133" s="147" t="s">
        <v>66</v>
      </c>
      <c r="B133" s="148"/>
      <c r="C133" s="148"/>
      <c r="D133" s="148"/>
      <c r="E133" s="148"/>
      <c r="F133" s="148"/>
      <c r="G133" s="23"/>
      <c r="H133" s="21"/>
      <c r="I133" s="21"/>
      <c r="J133" s="21"/>
      <c r="K133" s="21"/>
    </row>
    <row r="134" spans="1:11" x14ac:dyDescent="0.25">
      <c r="A134" s="147" t="s">
        <v>65</v>
      </c>
      <c r="B134" s="148"/>
      <c r="C134" s="148"/>
      <c r="D134" s="148"/>
      <c r="E134" s="148"/>
      <c r="F134" s="148"/>
      <c r="G134" s="23"/>
      <c r="H134" s="21"/>
      <c r="I134" s="21"/>
      <c r="J134" s="21"/>
      <c r="K134" s="21"/>
    </row>
    <row r="135" spans="1:11" x14ac:dyDescent="0.25">
      <c r="A135" s="147" t="s">
        <v>72</v>
      </c>
      <c r="B135" s="148"/>
      <c r="C135" s="148"/>
      <c r="D135" s="148"/>
      <c r="E135" s="148"/>
      <c r="F135" s="148"/>
      <c r="G135" s="23"/>
      <c r="H135" s="21"/>
      <c r="I135" s="21"/>
      <c r="J135" s="21"/>
      <c r="K135" s="21"/>
    </row>
    <row r="136" spans="1:11" x14ac:dyDescent="0.25">
      <c r="A136" s="147" t="s">
        <v>1404</v>
      </c>
      <c r="B136" s="148"/>
      <c r="C136" s="148"/>
      <c r="D136" s="148"/>
      <c r="E136" s="148"/>
      <c r="F136" s="148"/>
      <c r="G136" s="23">
        <v>584</v>
      </c>
      <c r="H136" s="21">
        <v>497</v>
      </c>
      <c r="I136" s="21">
        <v>6</v>
      </c>
      <c r="J136" s="21"/>
      <c r="K136" s="21">
        <v>31.88</v>
      </c>
    </row>
    <row r="137" spans="1:11" x14ac:dyDescent="0.25">
      <c r="A137" s="147" t="s">
        <v>1403</v>
      </c>
      <c r="B137" s="148"/>
      <c r="C137" s="148"/>
      <c r="D137" s="148"/>
      <c r="E137" s="148"/>
      <c r="F137" s="148"/>
      <c r="G137" s="23">
        <v>398</v>
      </c>
      <c r="H137" s="21"/>
      <c r="I137" s="21"/>
      <c r="J137" s="21"/>
      <c r="K137" s="21"/>
    </row>
    <row r="138" spans="1:11" x14ac:dyDescent="0.25">
      <c r="A138" s="147" t="s">
        <v>1402</v>
      </c>
      <c r="B138" s="148"/>
      <c r="C138" s="148"/>
      <c r="D138" s="148"/>
      <c r="E138" s="148"/>
      <c r="F138" s="148"/>
      <c r="G138" s="23">
        <v>298</v>
      </c>
      <c r="H138" s="21"/>
      <c r="I138" s="21"/>
      <c r="J138" s="21"/>
      <c r="K138" s="21"/>
    </row>
    <row r="139" spans="1:11" x14ac:dyDescent="0.25">
      <c r="A139" s="147" t="s">
        <v>63</v>
      </c>
      <c r="B139" s="148"/>
      <c r="C139" s="148"/>
      <c r="D139" s="148"/>
      <c r="E139" s="148"/>
      <c r="F139" s="148"/>
      <c r="G139" s="23">
        <v>1280</v>
      </c>
      <c r="H139" s="21"/>
      <c r="I139" s="21"/>
      <c r="J139" s="21"/>
      <c r="K139" s="21">
        <v>31.88</v>
      </c>
    </row>
    <row r="140" spans="1:11" x14ac:dyDescent="0.25">
      <c r="A140" s="147" t="s">
        <v>71</v>
      </c>
      <c r="B140" s="148"/>
      <c r="C140" s="148"/>
      <c r="D140" s="148"/>
      <c r="E140" s="148"/>
      <c r="F140" s="148"/>
      <c r="G140" s="23"/>
      <c r="H140" s="21"/>
      <c r="I140" s="21"/>
      <c r="J140" s="21"/>
      <c r="K140" s="21"/>
    </row>
    <row r="141" spans="1:11" x14ac:dyDescent="0.25">
      <c r="A141" s="147" t="s">
        <v>1401</v>
      </c>
      <c r="B141" s="148"/>
      <c r="C141" s="148"/>
      <c r="D141" s="148"/>
      <c r="E141" s="148"/>
      <c r="F141" s="148"/>
      <c r="G141" s="23">
        <v>101</v>
      </c>
      <c r="H141" s="21">
        <v>94</v>
      </c>
      <c r="I141" s="21"/>
      <c r="J141" s="21"/>
      <c r="K141" s="21">
        <v>7</v>
      </c>
    </row>
    <row r="142" spans="1:11" x14ac:dyDescent="0.25">
      <c r="A142" s="147" t="s">
        <v>1400</v>
      </c>
      <c r="B142" s="148"/>
      <c r="C142" s="148"/>
      <c r="D142" s="148"/>
      <c r="E142" s="148"/>
      <c r="F142" s="148"/>
      <c r="G142" s="23">
        <v>86</v>
      </c>
      <c r="H142" s="21"/>
      <c r="I142" s="21"/>
      <c r="J142" s="21"/>
      <c r="K142" s="21"/>
    </row>
    <row r="143" spans="1:11" x14ac:dyDescent="0.25">
      <c r="A143" s="147" t="s">
        <v>1399</v>
      </c>
      <c r="B143" s="148"/>
      <c r="C143" s="148"/>
      <c r="D143" s="148"/>
      <c r="E143" s="148"/>
      <c r="F143" s="148"/>
      <c r="G143" s="23">
        <v>61</v>
      </c>
      <c r="H143" s="21"/>
      <c r="I143" s="21"/>
      <c r="J143" s="21"/>
      <c r="K143" s="21"/>
    </row>
    <row r="144" spans="1:11" x14ac:dyDescent="0.25">
      <c r="A144" s="147" t="s">
        <v>63</v>
      </c>
      <c r="B144" s="148"/>
      <c r="C144" s="148"/>
      <c r="D144" s="148"/>
      <c r="E144" s="148"/>
      <c r="F144" s="148"/>
      <c r="G144" s="23">
        <v>248</v>
      </c>
      <c r="H144" s="21"/>
      <c r="I144" s="21"/>
      <c r="J144" s="21"/>
      <c r="K144" s="21">
        <v>7</v>
      </c>
    </row>
    <row r="145" spans="1:11" x14ac:dyDescent="0.25">
      <c r="A145" s="147" t="s">
        <v>64</v>
      </c>
      <c r="B145" s="148"/>
      <c r="C145" s="148"/>
      <c r="D145" s="148"/>
      <c r="E145" s="148"/>
      <c r="F145" s="148"/>
      <c r="G145" s="23"/>
      <c r="H145" s="21"/>
      <c r="I145" s="21"/>
      <c r="J145" s="21"/>
      <c r="K145" s="21"/>
    </row>
    <row r="146" spans="1:11" ht="20.399999999999999" x14ac:dyDescent="0.25">
      <c r="A146" s="147" t="s">
        <v>1398</v>
      </c>
      <c r="B146" s="148"/>
      <c r="C146" s="148"/>
      <c r="D146" s="148"/>
      <c r="E146" s="148"/>
      <c r="F146" s="148"/>
      <c r="G146" s="23">
        <v>8042</v>
      </c>
      <c r="H146" s="21">
        <v>2005</v>
      </c>
      <c r="I146" s="21" t="s">
        <v>1397</v>
      </c>
      <c r="J146" s="21"/>
      <c r="K146" s="21">
        <v>143.83000000000001</v>
      </c>
    </row>
    <row r="147" spans="1:11" x14ac:dyDescent="0.25">
      <c r="A147" s="147" t="s">
        <v>1396</v>
      </c>
      <c r="B147" s="148"/>
      <c r="C147" s="148"/>
      <c r="D147" s="148"/>
      <c r="E147" s="148"/>
      <c r="F147" s="148"/>
      <c r="G147" s="23">
        <v>2625</v>
      </c>
      <c r="H147" s="21"/>
      <c r="I147" s="21"/>
      <c r="J147" s="21"/>
      <c r="K147" s="21"/>
    </row>
    <row r="148" spans="1:11" x14ac:dyDescent="0.25">
      <c r="A148" s="147" t="s">
        <v>1395</v>
      </c>
      <c r="B148" s="148"/>
      <c r="C148" s="148"/>
      <c r="D148" s="148"/>
      <c r="E148" s="148"/>
      <c r="F148" s="148"/>
      <c r="G148" s="23">
        <v>1796</v>
      </c>
      <c r="H148" s="21"/>
      <c r="I148" s="21"/>
      <c r="J148" s="21"/>
      <c r="K148" s="21"/>
    </row>
    <row r="149" spans="1:11" x14ac:dyDescent="0.25">
      <c r="A149" s="147" t="s">
        <v>63</v>
      </c>
      <c r="B149" s="148"/>
      <c r="C149" s="148"/>
      <c r="D149" s="148"/>
      <c r="E149" s="148"/>
      <c r="F149" s="148"/>
      <c r="G149" s="23">
        <v>12463</v>
      </c>
      <c r="H149" s="21"/>
      <c r="I149" s="21"/>
      <c r="J149" s="21"/>
      <c r="K149" s="21">
        <v>143.83000000000001</v>
      </c>
    </row>
    <row r="150" spans="1:11" x14ac:dyDescent="0.25">
      <c r="A150" s="147" t="s">
        <v>60</v>
      </c>
      <c r="B150" s="148"/>
      <c r="C150" s="148"/>
      <c r="D150" s="148"/>
      <c r="E150" s="148"/>
      <c r="F150" s="148"/>
      <c r="G150" s="23">
        <v>13991</v>
      </c>
      <c r="H150" s="21"/>
      <c r="I150" s="21"/>
      <c r="J150" s="21"/>
      <c r="K150" s="21">
        <v>182.71</v>
      </c>
    </row>
    <row r="151" spans="1:11" x14ac:dyDescent="0.25">
      <c r="A151" s="147" t="s">
        <v>62</v>
      </c>
      <c r="B151" s="148"/>
      <c r="C151" s="148"/>
      <c r="D151" s="148"/>
      <c r="E151" s="148"/>
      <c r="F151" s="148"/>
      <c r="G151" s="23"/>
      <c r="H151" s="21"/>
      <c r="I151" s="21"/>
      <c r="J151" s="21"/>
      <c r="K151" s="21"/>
    </row>
    <row r="152" spans="1:11" x14ac:dyDescent="0.25">
      <c r="A152" s="147" t="s">
        <v>61</v>
      </c>
      <c r="B152" s="148"/>
      <c r="C152" s="148"/>
      <c r="D152" s="148"/>
      <c r="E152" s="148"/>
      <c r="F152" s="148"/>
      <c r="G152" s="23"/>
      <c r="H152" s="21"/>
      <c r="I152" s="21"/>
      <c r="J152" s="21"/>
      <c r="K152" s="21"/>
    </row>
    <row r="153" spans="1:11" x14ac:dyDescent="0.25">
      <c r="A153" s="147" t="s">
        <v>1394</v>
      </c>
      <c r="B153" s="148"/>
      <c r="C153" s="148"/>
      <c r="D153" s="148"/>
      <c r="E153" s="148"/>
      <c r="F153" s="148"/>
      <c r="G153" s="23">
        <v>1197</v>
      </c>
      <c r="H153" s="21"/>
      <c r="I153" s="21"/>
      <c r="J153" s="21"/>
      <c r="K153" s="21"/>
    </row>
    <row r="154" spans="1:11" x14ac:dyDescent="0.25">
      <c r="A154" s="147" t="s">
        <v>60</v>
      </c>
      <c r="B154" s="148"/>
      <c r="C154" s="148"/>
      <c r="D154" s="148"/>
      <c r="E154" s="148"/>
      <c r="F154" s="148"/>
      <c r="G154" s="23">
        <v>1197</v>
      </c>
      <c r="H154" s="21"/>
      <c r="I154" s="21"/>
      <c r="J154" s="21"/>
      <c r="K154" s="21"/>
    </row>
    <row r="155" spans="1:11" x14ac:dyDescent="0.25">
      <c r="A155" s="147" t="s">
        <v>56</v>
      </c>
      <c r="B155" s="148"/>
      <c r="C155" s="148"/>
      <c r="D155" s="148"/>
      <c r="E155" s="148"/>
      <c r="F155" s="148"/>
      <c r="G155" s="23">
        <v>15188</v>
      </c>
      <c r="H155" s="21"/>
      <c r="I155" s="21"/>
      <c r="J155" s="21"/>
      <c r="K155" s="21">
        <v>182.71</v>
      </c>
    </row>
    <row r="156" spans="1:11" x14ac:dyDescent="0.25">
      <c r="A156" s="149" t="s">
        <v>59</v>
      </c>
      <c r="B156" s="148"/>
      <c r="C156" s="148"/>
      <c r="D156" s="148"/>
      <c r="E156" s="148"/>
      <c r="F156" s="148"/>
      <c r="G156" s="22">
        <v>15188</v>
      </c>
      <c r="H156" s="21"/>
      <c r="I156" s="21"/>
      <c r="J156" s="21"/>
      <c r="K156" s="20">
        <v>182.71</v>
      </c>
    </row>
    <row r="157" spans="1:11" x14ac:dyDescent="0.25">
      <c r="A157" s="147" t="s">
        <v>121</v>
      </c>
      <c r="B157" s="148"/>
      <c r="C157" s="148"/>
      <c r="D157" s="148"/>
      <c r="E157" s="148"/>
      <c r="F157" s="148"/>
      <c r="G157" s="23"/>
      <c r="H157" s="21"/>
      <c r="I157" s="21"/>
      <c r="J157" s="21"/>
      <c r="K157" s="21"/>
    </row>
    <row r="158" spans="1:11" x14ac:dyDescent="0.25">
      <c r="A158" s="147" t="s">
        <v>57</v>
      </c>
      <c r="B158" s="148"/>
      <c r="C158" s="148"/>
      <c r="D158" s="148"/>
      <c r="E158" s="148"/>
      <c r="F158" s="148"/>
      <c r="G158" s="23"/>
      <c r="H158" s="21"/>
      <c r="I158" s="21"/>
      <c r="J158" s="21"/>
      <c r="K158" s="21"/>
    </row>
    <row r="159" spans="1:11" x14ac:dyDescent="0.25">
      <c r="A159" s="147" t="s">
        <v>1393</v>
      </c>
      <c r="B159" s="148"/>
      <c r="C159" s="148"/>
      <c r="D159" s="148"/>
      <c r="E159" s="148"/>
      <c r="F159" s="148"/>
      <c r="G159" s="23">
        <v>9221</v>
      </c>
      <c r="H159" s="21"/>
      <c r="I159" s="21"/>
      <c r="J159" s="21"/>
      <c r="K159" s="21"/>
    </row>
    <row r="160" spans="1:11" x14ac:dyDescent="0.25">
      <c r="A160" s="147" t="s">
        <v>56</v>
      </c>
      <c r="B160" s="148"/>
      <c r="C160" s="148"/>
      <c r="D160" s="148"/>
      <c r="E160" s="148"/>
      <c r="F160" s="148"/>
      <c r="G160" s="23">
        <v>9221</v>
      </c>
      <c r="H160" s="21"/>
      <c r="I160" s="21"/>
      <c r="J160" s="21"/>
      <c r="K160" s="21"/>
    </row>
    <row r="161" spans="1:11" x14ac:dyDescent="0.25">
      <c r="A161" s="149" t="s">
        <v>119</v>
      </c>
      <c r="B161" s="148"/>
      <c r="C161" s="148"/>
      <c r="D161" s="148"/>
      <c r="E161" s="148"/>
      <c r="F161" s="148"/>
      <c r="G161" s="22">
        <v>9221</v>
      </c>
      <c r="H161" s="21"/>
      <c r="I161" s="21"/>
      <c r="J161" s="21"/>
      <c r="K161" s="21"/>
    </row>
    <row r="162" spans="1:11" x14ac:dyDescent="0.25">
      <c r="A162" s="147" t="s">
        <v>118</v>
      </c>
      <c r="B162" s="148"/>
      <c r="C162" s="148"/>
      <c r="D162" s="148"/>
      <c r="E162" s="148"/>
      <c r="F162" s="148"/>
      <c r="G162" s="23"/>
      <c r="H162" s="21"/>
      <c r="I162" s="21"/>
      <c r="J162" s="21"/>
      <c r="K162" s="21"/>
    </row>
    <row r="163" spans="1:11" ht="26.1" customHeight="1" x14ac:dyDescent="0.25">
      <c r="A163" s="147" t="s">
        <v>70</v>
      </c>
      <c r="B163" s="148"/>
      <c r="C163" s="148"/>
      <c r="D163" s="148"/>
      <c r="E163" s="148"/>
      <c r="F163" s="148"/>
      <c r="G163" s="23"/>
      <c r="H163" s="21"/>
      <c r="I163" s="21"/>
      <c r="J163" s="21"/>
      <c r="K163" s="21"/>
    </row>
    <row r="164" spans="1:11" ht="20.399999999999999" x14ac:dyDescent="0.25">
      <c r="A164" s="147" t="s">
        <v>1392</v>
      </c>
      <c r="B164" s="148"/>
      <c r="C164" s="148"/>
      <c r="D164" s="148"/>
      <c r="E164" s="148"/>
      <c r="F164" s="148"/>
      <c r="G164" s="23">
        <v>269</v>
      </c>
      <c r="H164" s="21">
        <v>62</v>
      </c>
      <c r="I164" s="21" t="s">
        <v>1391</v>
      </c>
      <c r="J164" s="21"/>
      <c r="K164" s="21">
        <v>4.58</v>
      </c>
    </row>
    <row r="165" spans="1:11" x14ac:dyDescent="0.25">
      <c r="A165" s="147" t="s">
        <v>1390</v>
      </c>
      <c r="B165" s="148"/>
      <c r="C165" s="148"/>
      <c r="D165" s="148"/>
      <c r="E165" s="148"/>
      <c r="F165" s="148"/>
      <c r="G165" s="23">
        <v>95</v>
      </c>
      <c r="H165" s="21"/>
      <c r="I165" s="21"/>
      <c r="J165" s="21"/>
      <c r="K165" s="21"/>
    </row>
    <row r="166" spans="1:11" x14ac:dyDescent="0.25">
      <c r="A166" s="147" t="s">
        <v>1389</v>
      </c>
      <c r="B166" s="148"/>
      <c r="C166" s="148"/>
      <c r="D166" s="148"/>
      <c r="E166" s="148"/>
      <c r="F166" s="148"/>
      <c r="G166" s="23">
        <v>60</v>
      </c>
      <c r="H166" s="21"/>
      <c r="I166" s="21"/>
      <c r="J166" s="21"/>
      <c r="K166" s="21"/>
    </row>
    <row r="167" spans="1:11" x14ac:dyDescent="0.25">
      <c r="A167" s="147" t="s">
        <v>58</v>
      </c>
      <c r="B167" s="148"/>
      <c r="C167" s="148"/>
      <c r="D167" s="148"/>
      <c r="E167" s="148"/>
      <c r="F167" s="148"/>
      <c r="G167" s="23">
        <v>424</v>
      </c>
      <c r="H167" s="21"/>
      <c r="I167" s="21"/>
      <c r="J167" s="21"/>
      <c r="K167" s="21">
        <v>4.58</v>
      </c>
    </row>
    <row r="168" spans="1:11" x14ac:dyDescent="0.25">
      <c r="A168" s="147" t="s">
        <v>56</v>
      </c>
      <c r="B168" s="148"/>
      <c r="C168" s="148"/>
      <c r="D168" s="148"/>
      <c r="E168" s="148"/>
      <c r="F168" s="148"/>
      <c r="G168" s="23">
        <v>424</v>
      </c>
      <c r="H168" s="21"/>
      <c r="I168" s="21"/>
      <c r="J168" s="21"/>
      <c r="K168" s="21">
        <v>4.58</v>
      </c>
    </row>
    <row r="169" spans="1:11" x14ac:dyDescent="0.25">
      <c r="A169" s="149" t="s">
        <v>113</v>
      </c>
      <c r="B169" s="148"/>
      <c r="C169" s="148"/>
      <c r="D169" s="148"/>
      <c r="E169" s="148"/>
      <c r="F169" s="148"/>
      <c r="G169" s="22">
        <v>424</v>
      </c>
      <c r="H169" s="21"/>
      <c r="I169" s="21"/>
      <c r="J169" s="21"/>
      <c r="K169" s="20">
        <v>4.58</v>
      </c>
    </row>
    <row r="170" spans="1:11" x14ac:dyDescent="0.25">
      <c r="A170" s="147" t="s">
        <v>12</v>
      </c>
      <c r="B170" s="148"/>
      <c r="C170" s="148"/>
      <c r="D170" s="148"/>
      <c r="E170" s="148"/>
      <c r="F170" s="148"/>
      <c r="G170" s="23">
        <v>24833</v>
      </c>
      <c r="H170" s="21"/>
      <c r="I170" s="21"/>
      <c r="J170" s="21"/>
      <c r="K170" s="21">
        <v>187.29</v>
      </c>
    </row>
    <row r="171" spans="1:11" x14ac:dyDescent="0.25">
      <c r="A171" s="147" t="s">
        <v>13</v>
      </c>
      <c r="B171" s="148"/>
      <c r="C171" s="148"/>
      <c r="D171" s="148"/>
      <c r="E171" s="148"/>
      <c r="F171" s="148"/>
      <c r="G171" s="23"/>
      <c r="H171" s="21"/>
      <c r="I171" s="21"/>
      <c r="J171" s="21"/>
      <c r="K171" s="21"/>
    </row>
    <row r="172" spans="1:11" x14ac:dyDescent="0.25">
      <c r="A172" s="147" t="s">
        <v>14</v>
      </c>
      <c r="B172" s="148"/>
      <c r="C172" s="148"/>
      <c r="D172" s="148"/>
      <c r="E172" s="148"/>
      <c r="F172" s="148"/>
      <c r="G172" s="23">
        <v>11316</v>
      </c>
      <c r="H172" s="21"/>
      <c r="I172" s="21"/>
      <c r="J172" s="21"/>
      <c r="K172" s="21"/>
    </row>
    <row r="173" spans="1:11" x14ac:dyDescent="0.25">
      <c r="A173" s="147" t="s">
        <v>15</v>
      </c>
      <c r="B173" s="148"/>
      <c r="C173" s="148"/>
      <c r="D173" s="148"/>
      <c r="E173" s="148"/>
      <c r="F173" s="148"/>
      <c r="G173" s="23">
        <v>4243</v>
      </c>
      <c r="H173" s="21"/>
      <c r="I173" s="21"/>
      <c r="J173" s="21"/>
      <c r="K173" s="21"/>
    </row>
    <row r="174" spans="1:11" x14ac:dyDescent="0.25">
      <c r="A174" s="147" t="s">
        <v>16</v>
      </c>
      <c r="B174" s="148"/>
      <c r="C174" s="148"/>
      <c r="D174" s="148"/>
      <c r="E174" s="148"/>
      <c r="F174" s="148"/>
      <c r="G174" s="23">
        <v>3440</v>
      </c>
      <c r="H174" s="21"/>
      <c r="I174" s="21"/>
      <c r="J174" s="21"/>
      <c r="K174" s="21"/>
    </row>
    <row r="175" spans="1:11" x14ac:dyDescent="0.25">
      <c r="A175" s="147" t="s">
        <v>0</v>
      </c>
      <c r="B175" s="148"/>
      <c r="C175" s="148"/>
      <c r="D175" s="148"/>
      <c r="E175" s="148"/>
      <c r="F175" s="148"/>
      <c r="G175" s="23">
        <v>1197</v>
      </c>
      <c r="H175" s="21"/>
      <c r="I175" s="21"/>
      <c r="J175" s="21"/>
      <c r="K175" s="21"/>
    </row>
    <row r="176" spans="1:11" x14ac:dyDescent="0.25">
      <c r="A176" s="147" t="s">
        <v>17</v>
      </c>
      <c r="B176" s="148"/>
      <c r="C176" s="148"/>
      <c r="D176" s="148"/>
      <c r="E176" s="148"/>
      <c r="F176" s="148"/>
      <c r="G176" s="23">
        <v>3204</v>
      </c>
      <c r="H176" s="21"/>
      <c r="I176" s="21"/>
      <c r="J176" s="21"/>
      <c r="K176" s="21"/>
    </row>
    <row r="177" spans="1:11" x14ac:dyDescent="0.25">
      <c r="A177" s="147" t="s">
        <v>18</v>
      </c>
      <c r="B177" s="148"/>
      <c r="C177" s="148"/>
      <c r="D177" s="148"/>
      <c r="E177" s="148"/>
      <c r="F177" s="148"/>
      <c r="G177" s="23">
        <v>2215</v>
      </c>
      <c r="H177" s="21"/>
      <c r="I177" s="21"/>
      <c r="J177" s="21"/>
      <c r="K177" s="21"/>
    </row>
    <row r="178" spans="1:11" x14ac:dyDescent="0.25">
      <c r="A178" s="149" t="s">
        <v>19</v>
      </c>
      <c r="B178" s="148"/>
      <c r="C178" s="148"/>
      <c r="D178" s="148"/>
      <c r="E178" s="148"/>
      <c r="F178" s="148"/>
      <c r="G178" s="22">
        <v>24833</v>
      </c>
      <c r="H178" s="21"/>
      <c r="I178" s="21"/>
      <c r="J178" s="21"/>
      <c r="K178" s="20">
        <v>187.29</v>
      </c>
    </row>
    <row r="179" spans="1:11" x14ac:dyDescent="0.25">
      <c r="A179" s="99"/>
      <c r="B179" s="19"/>
      <c r="F179" s="16"/>
      <c r="G179" s="18"/>
      <c r="H179" s="16"/>
      <c r="I179" s="16"/>
      <c r="J179" s="16"/>
      <c r="K179" s="16"/>
    </row>
    <row r="180" spans="1:11" x14ac:dyDescent="0.25">
      <c r="A180" s="99"/>
      <c r="B180" s="19"/>
      <c r="F180" s="16"/>
      <c r="G180" s="18"/>
      <c r="H180" s="16"/>
      <c r="I180" s="16"/>
      <c r="J180" s="16"/>
      <c r="K180" s="16"/>
    </row>
  </sheetData>
  <mergeCells count="123">
    <mergeCell ref="A138:F138"/>
    <mergeCell ref="A139:F139"/>
    <mergeCell ref="A155:F155"/>
    <mergeCell ref="A144:F144"/>
    <mergeCell ref="A145:F145"/>
    <mergeCell ref="A146:F146"/>
    <mergeCell ref="A147:F147"/>
    <mergeCell ref="A148:F148"/>
    <mergeCell ref="A149:F149"/>
    <mergeCell ref="D21:E21"/>
    <mergeCell ref="D22:E22"/>
    <mergeCell ref="A174:F174"/>
    <mergeCell ref="A175:F175"/>
    <mergeCell ref="A176:F176"/>
    <mergeCell ref="A177:F177"/>
    <mergeCell ref="A178:F178"/>
    <mergeCell ref="A160:F160"/>
    <mergeCell ref="A161:F161"/>
    <mergeCell ref="A150:F150"/>
    <mergeCell ref="A151:F151"/>
    <mergeCell ref="A152:F152"/>
    <mergeCell ref="A172:F172"/>
    <mergeCell ref="A173:F173"/>
    <mergeCell ref="A153:F153"/>
    <mergeCell ref="A154:F154"/>
    <mergeCell ref="A169:F169"/>
    <mergeCell ref="A170:F170"/>
    <mergeCell ref="A171:F171"/>
    <mergeCell ref="A162:F162"/>
    <mergeCell ref="A163:F163"/>
    <mergeCell ref="A164:F164"/>
    <mergeCell ref="A165:F165"/>
    <mergeCell ref="A166:F166"/>
    <mergeCell ref="A167:F167"/>
    <mergeCell ref="D16:E16"/>
    <mergeCell ref="D20:E20"/>
    <mergeCell ref="D19:E19"/>
    <mergeCell ref="D18:E18"/>
    <mergeCell ref="D17:E17"/>
    <mergeCell ref="A168:F168"/>
    <mergeCell ref="A156:F156"/>
    <mergeCell ref="A157:F157"/>
    <mergeCell ref="A158:F158"/>
    <mergeCell ref="A159:F159"/>
    <mergeCell ref="A140:F140"/>
    <mergeCell ref="A141:F141"/>
    <mergeCell ref="A142:F142"/>
    <mergeCell ref="A143:F143"/>
    <mergeCell ref="A132:F132"/>
    <mergeCell ref="A133:F133"/>
    <mergeCell ref="A134:F134"/>
    <mergeCell ref="A135:F135"/>
    <mergeCell ref="A136:F136"/>
    <mergeCell ref="A137:F137"/>
    <mergeCell ref="A120:F120"/>
    <mergeCell ref="A121:F121"/>
    <mergeCell ref="A122:F122"/>
    <mergeCell ref="A123:F123"/>
    <mergeCell ref="A124:F124"/>
    <mergeCell ref="A125:F125"/>
    <mergeCell ref="A126:F126"/>
    <mergeCell ref="A127:F127"/>
    <mergeCell ref="A128:F128"/>
    <mergeCell ref="A129:F129"/>
    <mergeCell ref="A130:F130"/>
    <mergeCell ref="A131:F131"/>
    <mergeCell ref="A117:F117"/>
    <mergeCell ref="A118:F118"/>
    <mergeCell ref="A119:K119"/>
    <mergeCell ref="A75:K75"/>
    <mergeCell ref="A76:K76"/>
    <mergeCell ref="A94:K94"/>
    <mergeCell ref="A98:F98"/>
    <mergeCell ref="A99:F99"/>
    <mergeCell ref="A100:F100"/>
    <mergeCell ref="A101:F101"/>
    <mergeCell ref="A102:F102"/>
    <mergeCell ref="A103:F103"/>
    <mergeCell ref="A104:F104"/>
    <mergeCell ref="A105:K105"/>
    <mergeCell ref="A107:F107"/>
    <mergeCell ref="A108:F108"/>
    <mergeCell ref="A109:F109"/>
    <mergeCell ref="A110:F110"/>
    <mergeCell ref="A111:F111"/>
    <mergeCell ref="A112:F112"/>
    <mergeCell ref="A113:F113"/>
    <mergeCell ref="A114:F114"/>
    <mergeCell ref="A115:F115"/>
    <mergeCell ref="A116:F116"/>
    <mergeCell ref="A72:F72"/>
    <mergeCell ref="A73:F73"/>
    <mergeCell ref="A74:F74"/>
    <mergeCell ref="A30:K30"/>
    <mergeCell ref="A31:K31"/>
    <mergeCell ref="A32:K32"/>
    <mergeCell ref="A33:K33"/>
    <mergeCell ref="A34:K34"/>
    <mergeCell ref="A35:K35"/>
    <mergeCell ref="A36:K36"/>
    <mergeCell ref="A37:K37"/>
    <mergeCell ref="A54:K54"/>
    <mergeCell ref="A60:F60"/>
    <mergeCell ref="A61:F61"/>
    <mergeCell ref="A62:F62"/>
    <mergeCell ref="A63:F63"/>
    <mergeCell ref="A64:F64"/>
    <mergeCell ref="A65:F65"/>
    <mergeCell ref="A66:F66"/>
    <mergeCell ref="A67:F67"/>
    <mergeCell ref="A68:F68"/>
    <mergeCell ref="A69:F69"/>
    <mergeCell ref="A70:F70"/>
    <mergeCell ref="A71:F71"/>
    <mergeCell ref="J26:K27"/>
    <mergeCell ref="H27:H28"/>
    <mergeCell ref="G27:G28"/>
    <mergeCell ref="A26:A28"/>
    <mergeCell ref="C26:C28"/>
    <mergeCell ref="B26:B28"/>
    <mergeCell ref="D26:D28"/>
    <mergeCell ref="E26:F26"/>
    <mergeCell ref="G26:I26"/>
  </mergeCells>
  <pageMargins left="0.23622047244094491" right="0.19685039370078741" top="0.51181102362204722" bottom="0.62992125984251968" header="0.31496062992125984" footer="0.23622047244094491"/>
  <pageSetup paperSize="9" scale="97" fitToHeight="10000" orientation="landscape" r:id="rId1"/>
  <headerFooter alignWithMargins="0">
    <oddFooter>&amp;L0503.001.0000 - СМ.ЛС
314-1931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P234"/>
  <sheetViews>
    <sheetView showGridLines="0" zoomScaleNormal="100" zoomScaleSheetLayoutView="100" workbookViewId="0">
      <selection activeCell="D9" sqref="D9"/>
    </sheetView>
  </sheetViews>
  <sheetFormatPr defaultColWidth="9.109375" defaultRowHeight="13.2" outlineLevelRow="2" x14ac:dyDescent="0.25"/>
  <cols>
    <col min="1" max="1" width="4.6640625" style="9" customWidth="1"/>
    <col min="2" max="2" width="20.33203125" style="17" customWidth="1"/>
    <col min="3" max="3" width="37.109375" style="7" customWidth="1"/>
    <col min="4" max="4" width="17.109375" style="99" customWidth="1"/>
    <col min="5" max="5" width="11.6640625" style="16" customWidth="1"/>
    <col min="6" max="6" width="10.5546875" style="3" customWidth="1"/>
    <col min="7" max="7" width="10.5546875" style="14" customWidth="1"/>
    <col min="8" max="8" width="11" style="3" customWidth="1"/>
    <col min="9" max="9" width="10.6640625" style="3" customWidth="1"/>
    <col min="10" max="10" width="8.33203125" style="3" customWidth="1"/>
    <col min="11" max="11" width="8.109375" style="3" customWidth="1"/>
    <col min="12" max="14" width="7.109375" style="3" customWidth="1"/>
    <col min="15" max="16" width="6.33203125" style="3" customWidth="1"/>
    <col min="17" max="16384" width="9.109375" style="4"/>
  </cols>
  <sheetData>
    <row r="1" spans="1:16" outlineLevel="2" x14ac:dyDescent="0.25">
      <c r="A1" s="2" t="s">
        <v>6</v>
      </c>
      <c r="B1" s="1"/>
      <c r="I1" s="2" t="s">
        <v>7</v>
      </c>
    </row>
    <row r="2" spans="1:16" outlineLevel="1" x14ac:dyDescent="0.25">
      <c r="A2" s="5"/>
      <c r="B2" s="1"/>
      <c r="I2" s="5"/>
    </row>
    <row r="3" spans="1:16" outlineLevel="1" x14ac:dyDescent="0.25">
      <c r="A3" s="5"/>
      <c r="B3" s="1"/>
      <c r="I3" s="5"/>
    </row>
    <row r="4" spans="1:16" outlineLevel="1" x14ac:dyDescent="0.25">
      <c r="A4" s="5" t="s">
        <v>54</v>
      </c>
      <c r="B4" s="1"/>
      <c r="I4" s="5" t="s">
        <v>53</v>
      </c>
    </row>
    <row r="5" spans="1:16" outlineLevel="1" x14ac:dyDescent="0.25">
      <c r="A5" s="60" t="s">
        <v>110</v>
      </c>
      <c r="B5" s="1"/>
      <c r="I5" s="60" t="s">
        <v>109</v>
      </c>
    </row>
    <row r="6" spans="1:16" ht="13.8" x14ac:dyDescent="0.25">
      <c r="A6" s="99"/>
      <c r="B6" s="1"/>
      <c r="C6" s="3"/>
      <c r="D6" s="36" t="s">
        <v>1580</v>
      </c>
      <c r="E6" s="3"/>
      <c r="F6" s="58"/>
      <c r="G6" s="59"/>
      <c r="H6" s="58"/>
      <c r="N6" s="4"/>
      <c r="O6" s="4"/>
      <c r="P6" s="4"/>
    </row>
    <row r="7" spans="1:16" x14ac:dyDescent="0.25">
      <c r="A7" s="99"/>
      <c r="B7" s="57"/>
      <c r="C7" s="42"/>
      <c r="D7" s="12" t="s">
        <v>2</v>
      </c>
      <c r="E7" s="56"/>
      <c r="F7" s="55"/>
      <c r="G7" s="54"/>
      <c r="N7" s="4"/>
      <c r="O7" s="4"/>
      <c r="P7" s="4"/>
    </row>
    <row r="8" spans="1:16" x14ac:dyDescent="0.25">
      <c r="A8" s="99"/>
      <c r="B8" s="49"/>
      <c r="C8" s="3"/>
      <c r="D8" s="3"/>
      <c r="E8" s="3"/>
      <c r="O8" s="4"/>
      <c r="P8" s="4"/>
    </row>
    <row r="9" spans="1:16" ht="15.6" x14ac:dyDescent="0.25">
      <c r="A9" s="99"/>
      <c r="B9" s="49"/>
      <c r="C9" s="3"/>
      <c r="D9" s="114" t="s">
        <v>1579</v>
      </c>
      <c r="F9" s="52"/>
      <c r="G9" s="51"/>
      <c r="O9" s="4"/>
      <c r="P9" s="4"/>
    </row>
    <row r="10" spans="1:16" x14ac:dyDescent="0.25">
      <c r="A10" s="99"/>
      <c r="B10" s="49"/>
      <c r="C10" s="3"/>
      <c r="D10" s="11" t="s">
        <v>38</v>
      </c>
      <c r="F10" s="8"/>
      <c r="G10" s="50"/>
      <c r="O10" s="4"/>
      <c r="P10" s="4"/>
    </row>
    <row r="11" spans="1:16" x14ac:dyDescent="0.25">
      <c r="A11" s="99"/>
      <c r="B11" s="49"/>
      <c r="C11" s="3"/>
      <c r="D11" s="3"/>
      <c r="E11" s="3"/>
      <c r="O11" s="4"/>
      <c r="P11" s="4"/>
    </row>
    <row r="12" spans="1:16" ht="13.8" x14ac:dyDescent="0.25">
      <c r="A12" s="48" t="s">
        <v>3</v>
      </c>
      <c r="B12" s="35" t="s">
        <v>1578</v>
      </c>
      <c r="C12" s="13"/>
      <c r="D12" s="36"/>
      <c r="E12" s="47"/>
      <c r="F12" s="13"/>
      <c r="G12" s="46"/>
      <c r="N12" s="4"/>
      <c r="O12" s="4"/>
      <c r="P12" s="4"/>
    </row>
    <row r="13" spans="1:16" x14ac:dyDescent="0.25">
      <c r="A13" s="99"/>
      <c r="B13" s="45"/>
      <c r="C13" s="42"/>
      <c r="D13" s="12" t="s">
        <v>36</v>
      </c>
      <c r="F13" s="44"/>
      <c r="G13" s="43"/>
      <c r="H13" s="42"/>
      <c r="I13" s="38"/>
      <c r="O13" s="4"/>
      <c r="P13" s="4"/>
    </row>
    <row r="14" spans="1:16" x14ac:dyDescent="0.25">
      <c r="A14" s="41"/>
      <c r="B14" s="40"/>
      <c r="C14" s="3"/>
      <c r="D14" s="3"/>
      <c r="E14" s="3"/>
      <c r="N14" s="4"/>
      <c r="O14" s="4"/>
      <c r="P14" s="4"/>
    </row>
    <row r="15" spans="1:16" ht="13.8" x14ac:dyDescent="0.25">
      <c r="B15" s="35" t="s">
        <v>1577</v>
      </c>
      <c r="C15" s="39"/>
      <c r="D15" s="38"/>
      <c r="E15" s="38"/>
      <c r="F15" s="37"/>
      <c r="G15" s="32"/>
      <c r="H15" s="31"/>
      <c r="O15" s="13"/>
      <c r="P15" s="4"/>
    </row>
    <row r="16" spans="1:16" s="30" customFormat="1" ht="13.8" x14ac:dyDescent="0.25">
      <c r="A16" s="36"/>
      <c r="B16" s="35" t="s">
        <v>22</v>
      </c>
      <c r="C16" s="34"/>
      <c r="D16" s="150" t="s">
        <v>1576</v>
      </c>
      <c r="E16" s="151"/>
      <c r="F16" s="33" t="s">
        <v>34</v>
      </c>
      <c r="G16" s="32"/>
      <c r="H16" s="31"/>
      <c r="I16" s="13"/>
      <c r="J16" s="13"/>
      <c r="K16" s="13"/>
      <c r="L16" s="13"/>
      <c r="M16" s="13"/>
      <c r="N16" s="13"/>
    </row>
    <row r="17" spans="1:16" s="30" customFormat="1" ht="13.8" outlineLevel="1" x14ac:dyDescent="0.25">
      <c r="A17" s="36"/>
      <c r="B17" s="35" t="s">
        <v>41</v>
      </c>
      <c r="C17" s="34"/>
      <c r="D17" s="150" t="s">
        <v>1575</v>
      </c>
      <c r="E17" s="151"/>
      <c r="F17" s="33" t="s">
        <v>34</v>
      </c>
      <c r="G17" s="32"/>
      <c r="H17" s="31"/>
      <c r="I17" s="13"/>
      <c r="J17" s="13"/>
      <c r="K17" s="13"/>
      <c r="L17" s="13"/>
      <c r="M17" s="13"/>
      <c r="N17" s="13"/>
    </row>
    <row r="18" spans="1:16" s="30" customFormat="1" ht="13.8" outlineLevel="1" x14ac:dyDescent="0.25">
      <c r="A18" s="36"/>
      <c r="B18" s="35" t="s">
        <v>23</v>
      </c>
      <c r="C18" s="34"/>
      <c r="D18" s="150" t="s">
        <v>1574</v>
      </c>
      <c r="E18" s="151"/>
      <c r="F18" s="33" t="s">
        <v>34</v>
      </c>
      <c r="G18" s="32"/>
      <c r="H18" s="31"/>
      <c r="I18" s="13"/>
      <c r="J18" s="13"/>
      <c r="K18" s="13"/>
      <c r="L18" s="13"/>
      <c r="M18" s="13"/>
      <c r="N18" s="13"/>
    </row>
    <row r="19" spans="1:16" s="30" customFormat="1" ht="13.8" outlineLevel="1" x14ac:dyDescent="0.25">
      <c r="A19" s="36"/>
      <c r="B19" s="35" t="s">
        <v>1</v>
      </c>
      <c r="C19" s="34"/>
      <c r="D19" s="150" t="s">
        <v>1573</v>
      </c>
      <c r="E19" s="151"/>
      <c r="F19" s="33" t="s">
        <v>34</v>
      </c>
      <c r="G19" s="32"/>
      <c r="H19" s="31"/>
      <c r="I19" s="13"/>
      <c r="J19" s="13"/>
      <c r="K19" s="13"/>
      <c r="L19" s="13"/>
      <c r="M19" s="13"/>
      <c r="N19" s="13"/>
    </row>
    <row r="20" spans="1:16" s="30" customFormat="1" ht="13.8" x14ac:dyDescent="0.25">
      <c r="A20" s="36"/>
      <c r="B20" s="35" t="s">
        <v>35</v>
      </c>
      <c r="C20" s="34"/>
      <c r="D20" s="150" t="s">
        <v>1572</v>
      </c>
      <c r="E20" s="151"/>
      <c r="F20" s="33" t="s">
        <v>34</v>
      </c>
      <c r="G20" s="32"/>
      <c r="H20" s="31"/>
      <c r="I20" s="13"/>
      <c r="J20" s="13"/>
      <c r="K20" s="13"/>
      <c r="L20" s="13"/>
      <c r="M20" s="13"/>
      <c r="N20" s="13"/>
    </row>
    <row r="21" spans="1:16" s="30" customFormat="1" ht="13.8" outlineLevel="1" x14ac:dyDescent="0.25">
      <c r="A21" s="36"/>
      <c r="B21" s="35" t="s">
        <v>20</v>
      </c>
      <c r="C21" s="34"/>
      <c r="D21" s="150" t="s">
        <v>1571</v>
      </c>
      <c r="E21" s="151"/>
      <c r="F21" s="33" t="s">
        <v>21</v>
      </c>
      <c r="G21" s="32"/>
      <c r="H21" s="31"/>
      <c r="I21" s="13"/>
      <c r="J21" s="13"/>
      <c r="K21" s="13"/>
      <c r="L21" s="13"/>
      <c r="M21" s="13"/>
      <c r="N21" s="13"/>
    </row>
    <row r="22" spans="1:16" s="30" customFormat="1" ht="13.8" outlineLevel="2" x14ac:dyDescent="0.25">
      <c r="A22" s="36"/>
      <c r="B22" s="35" t="s">
        <v>52</v>
      </c>
      <c r="C22" s="34"/>
      <c r="D22" s="150" t="s">
        <v>1570</v>
      </c>
      <c r="E22" s="151"/>
      <c r="F22" s="33" t="s">
        <v>21</v>
      </c>
      <c r="G22" s="32"/>
      <c r="H22" s="31"/>
      <c r="I22" s="13"/>
      <c r="J22" s="13"/>
      <c r="K22" s="13"/>
      <c r="L22" s="13"/>
      <c r="M22" s="13"/>
      <c r="N22" s="13"/>
    </row>
    <row r="23" spans="1:16" ht="13.8" x14ac:dyDescent="0.25">
      <c r="B23" s="100" t="s">
        <v>409</v>
      </c>
      <c r="D23" s="3"/>
      <c r="E23" s="3"/>
      <c r="O23" s="4"/>
      <c r="P23" s="4"/>
    </row>
    <row r="24" spans="1:16" x14ac:dyDescent="0.25">
      <c r="B24" s="29"/>
      <c r="C24" s="99"/>
      <c r="D24" s="8"/>
      <c r="E24" s="3"/>
      <c r="P24" s="4"/>
    </row>
    <row r="25" spans="1:16" x14ac:dyDescent="0.25">
      <c r="B25" s="1"/>
      <c r="E25" s="3"/>
    </row>
    <row r="26" spans="1:16" s="27" customFormat="1" ht="48" customHeight="1" x14ac:dyDescent="0.2">
      <c r="A26" s="155" t="s">
        <v>4</v>
      </c>
      <c r="B26" s="157" t="s">
        <v>51</v>
      </c>
      <c r="C26" s="155" t="s">
        <v>50</v>
      </c>
      <c r="D26" s="155" t="s">
        <v>49</v>
      </c>
      <c r="E26" s="155" t="s">
        <v>33</v>
      </c>
      <c r="F26" s="155"/>
      <c r="G26" s="155" t="s">
        <v>32</v>
      </c>
      <c r="H26" s="155"/>
      <c r="I26" s="155"/>
      <c r="J26" s="155" t="s">
        <v>48</v>
      </c>
      <c r="K26" s="155"/>
      <c r="L26" s="28"/>
      <c r="M26" s="28"/>
      <c r="N26" s="28"/>
      <c r="O26" s="28"/>
      <c r="P26" s="28"/>
    </row>
    <row r="27" spans="1:16" s="27" customFormat="1" ht="22.8" x14ac:dyDescent="0.2">
      <c r="A27" s="155"/>
      <c r="B27" s="157"/>
      <c r="C27" s="155"/>
      <c r="D27" s="155"/>
      <c r="E27" s="112" t="s">
        <v>44</v>
      </c>
      <c r="F27" s="112" t="s">
        <v>108</v>
      </c>
      <c r="G27" s="156" t="s">
        <v>5</v>
      </c>
      <c r="H27" s="155" t="s">
        <v>47</v>
      </c>
      <c r="I27" s="112" t="s">
        <v>107</v>
      </c>
      <c r="J27" s="155"/>
      <c r="K27" s="155"/>
      <c r="L27" s="28"/>
      <c r="M27" s="28"/>
      <c r="N27" s="28"/>
      <c r="O27" s="28"/>
      <c r="P27" s="28"/>
    </row>
    <row r="28" spans="1:16" s="27" customFormat="1" ht="34.200000000000003" x14ac:dyDescent="0.2">
      <c r="A28" s="155"/>
      <c r="B28" s="157"/>
      <c r="C28" s="155"/>
      <c r="D28" s="155"/>
      <c r="E28" s="112" t="s">
        <v>47</v>
      </c>
      <c r="F28" s="112" t="s">
        <v>46</v>
      </c>
      <c r="G28" s="156"/>
      <c r="H28" s="155"/>
      <c r="I28" s="112" t="s">
        <v>46</v>
      </c>
      <c r="J28" s="112" t="s">
        <v>45</v>
      </c>
      <c r="K28" s="112" t="s">
        <v>44</v>
      </c>
      <c r="L28" s="28"/>
      <c r="M28" s="28"/>
      <c r="N28" s="28"/>
      <c r="O28" s="28"/>
      <c r="P28" s="28"/>
    </row>
    <row r="29" spans="1:16" x14ac:dyDescent="0.25">
      <c r="A29" s="101">
        <v>1</v>
      </c>
      <c r="B29" s="102">
        <v>2</v>
      </c>
      <c r="C29" s="112">
        <v>3</v>
      </c>
      <c r="D29" s="112">
        <v>4</v>
      </c>
      <c r="E29" s="112">
        <v>5</v>
      </c>
      <c r="F29" s="101">
        <v>6</v>
      </c>
      <c r="G29" s="15">
        <v>7</v>
      </c>
      <c r="H29" s="101">
        <v>8</v>
      </c>
      <c r="I29" s="101">
        <v>9</v>
      </c>
      <c r="J29" s="101">
        <v>10</v>
      </c>
      <c r="K29" s="101">
        <v>11</v>
      </c>
      <c r="L29" s="4"/>
      <c r="M29" s="4"/>
      <c r="N29" s="4"/>
      <c r="O29" s="4"/>
      <c r="P29" s="4"/>
    </row>
    <row r="30" spans="1:16" ht="19.2" customHeight="1" x14ac:dyDescent="0.25">
      <c r="A30" s="154" t="s">
        <v>69</v>
      </c>
      <c r="B30" s="148"/>
      <c r="C30" s="148"/>
      <c r="D30" s="148"/>
      <c r="E30" s="148"/>
      <c r="F30" s="148"/>
      <c r="G30" s="148"/>
      <c r="H30" s="148"/>
      <c r="I30" s="148"/>
      <c r="J30" s="148"/>
      <c r="K30" s="148"/>
    </row>
    <row r="31" spans="1:16" ht="19.2" customHeight="1" x14ac:dyDescent="0.25">
      <c r="A31" s="147" t="s">
        <v>206</v>
      </c>
      <c r="B31" s="148"/>
      <c r="C31" s="148"/>
      <c r="D31" s="148"/>
      <c r="E31" s="148"/>
      <c r="F31" s="148"/>
      <c r="G31" s="148"/>
      <c r="H31" s="148"/>
      <c r="I31" s="148"/>
      <c r="J31" s="148"/>
      <c r="K31" s="148"/>
    </row>
    <row r="32" spans="1:16" ht="19.2" customHeight="1" x14ac:dyDescent="0.25">
      <c r="A32" s="147" t="s">
        <v>205</v>
      </c>
      <c r="B32" s="148"/>
      <c r="C32" s="148"/>
      <c r="D32" s="148"/>
      <c r="E32" s="148"/>
      <c r="F32" s="148"/>
      <c r="G32" s="148"/>
      <c r="H32" s="148"/>
      <c r="I32" s="148"/>
      <c r="J32" s="148"/>
      <c r="K32" s="148"/>
    </row>
    <row r="33" spans="1:11" ht="26.1" customHeight="1" x14ac:dyDescent="0.25">
      <c r="A33" s="147" t="s">
        <v>204</v>
      </c>
      <c r="B33" s="148"/>
      <c r="C33" s="148"/>
      <c r="D33" s="148"/>
      <c r="E33" s="148"/>
      <c r="F33" s="148"/>
      <c r="G33" s="148"/>
      <c r="H33" s="148"/>
      <c r="I33" s="148"/>
      <c r="J33" s="148"/>
      <c r="K33" s="148"/>
    </row>
    <row r="34" spans="1:11" ht="26.1" customHeight="1" x14ac:dyDescent="0.25">
      <c r="A34" s="147" t="s">
        <v>203</v>
      </c>
      <c r="B34" s="148"/>
      <c r="C34" s="148"/>
      <c r="D34" s="148"/>
      <c r="E34" s="148"/>
      <c r="F34" s="148"/>
      <c r="G34" s="148"/>
      <c r="H34" s="148"/>
      <c r="I34" s="148"/>
      <c r="J34" s="148"/>
      <c r="K34" s="148"/>
    </row>
    <row r="35" spans="1:11" ht="19.2" customHeight="1" x14ac:dyDescent="0.25">
      <c r="A35" s="147" t="s">
        <v>202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</row>
    <row r="36" spans="1:11" ht="19.2" customHeight="1" x14ac:dyDescent="0.25">
      <c r="A36" s="147" t="s">
        <v>80</v>
      </c>
      <c r="B36" s="148"/>
      <c r="C36" s="148"/>
      <c r="D36" s="148"/>
      <c r="E36" s="148"/>
      <c r="F36" s="148"/>
      <c r="G36" s="148"/>
      <c r="H36" s="148"/>
      <c r="I36" s="148"/>
      <c r="J36" s="148"/>
      <c r="K36" s="148"/>
    </row>
    <row r="37" spans="1:11" ht="19.2" customHeight="1" x14ac:dyDescent="0.25">
      <c r="A37" s="147" t="s">
        <v>165</v>
      </c>
      <c r="B37" s="148"/>
      <c r="C37" s="148"/>
      <c r="D37" s="148"/>
      <c r="E37" s="148"/>
      <c r="F37" s="148"/>
      <c r="G37" s="148"/>
      <c r="H37" s="148"/>
      <c r="I37" s="148"/>
      <c r="J37" s="148"/>
      <c r="K37" s="148"/>
    </row>
    <row r="38" spans="1:11" ht="45.6" x14ac:dyDescent="0.25">
      <c r="A38" s="6">
        <v>1</v>
      </c>
      <c r="B38" s="26" t="s">
        <v>331</v>
      </c>
      <c r="C38" s="113" t="s">
        <v>1137</v>
      </c>
      <c r="D38" s="6">
        <v>2</v>
      </c>
      <c r="E38" s="21">
        <v>767.22</v>
      </c>
      <c r="F38" s="21"/>
      <c r="G38" s="25">
        <v>1534</v>
      </c>
      <c r="H38" s="21"/>
      <c r="I38" s="21"/>
      <c r="J38" s="21"/>
      <c r="K38" s="21"/>
    </row>
    <row r="39" spans="1:11" ht="34.200000000000003" x14ac:dyDescent="0.25">
      <c r="A39" s="6">
        <v>2</v>
      </c>
      <c r="B39" s="26" t="s">
        <v>556</v>
      </c>
      <c r="C39" s="113" t="s">
        <v>1136</v>
      </c>
      <c r="D39" s="6">
        <v>2</v>
      </c>
      <c r="E39" s="21" t="s">
        <v>554</v>
      </c>
      <c r="F39" s="21">
        <v>0.46</v>
      </c>
      <c r="G39" s="25">
        <v>390</v>
      </c>
      <c r="H39" s="24">
        <v>346</v>
      </c>
      <c r="I39" s="24">
        <v>1</v>
      </c>
      <c r="J39" s="24">
        <v>11.7</v>
      </c>
      <c r="K39" s="24">
        <v>23.4</v>
      </c>
    </row>
    <row r="40" spans="1:11" ht="34.200000000000003" x14ac:dyDescent="0.25">
      <c r="A40" s="6">
        <v>3</v>
      </c>
      <c r="B40" s="26" t="s">
        <v>331</v>
      </c>
      <c r="C40" s="113" t="s">
        <v>689</v>
      </c>
      <c r="D40" s="6">
        <v>1</v>
      </c>
      <c r="E40" s="21">
        <v>552.42999999999995</v>
      </c>
      <c r="F40" s="21"/>
      <c r="G40" s="25">
        <v>552</v>
      </c>
      <c r="H40" s="21"/>
      <c r="I40" s="21"/>
      <c r="J40" s="21"/>
      <c r="K40" s="21"/>
    </row>
    <row r="41" spans="1:11" ht="35.4" x14ac:dyDescent="0.25">
      <c r="A41" s="6">
        <v>4</v>
      </c>
      <c r="B41" s="26" t="s">
        <v>162</v>
      </c>
      <c r="C41" s="113" t="s">
        <v>688</v>
      </c>
      <c r="D41" s="6">
        <v>1</v>
      </c>
      <c r="E41" s="21">
        <v>89.68</v>
      </c>
      <c r="F41" s="21"/>
      <c r="G41" s="25">
        <v>90</v>
      </c>
      <c r="H41" s="21"/>
      <c r="I41" s="21"/>
      <c r="J41" s="21"/>
      <c r="K41" s="21"/>
    </row>
    <row r="42" spans="1:11" ht="35.4" x14ac:dyDescent="0.25">
      <c r="A42" s="6">
        <v>5</v>
      </c>
      <c r="B42" s="26" t="s">
        <v>162</v>
      </c>
      <c r="C42" s="113" t="s">
        <v>1569</v>
      </c>
      <c r="D42" s="6">
        <v>2</v>
      </c>
      <c r="E42" s="21">
        <v>95.73</v>
      </c>
      <c r="F42" s="21"/>
      <c r="G42" s="25">
        <v>191</v>
      </c>
      <c r="H42" s="21"/>
      <c r="I42" s="21"/>
      <c r="J42" s="21"/>
      <c r="K42" s="21"/>
    </row>
    <row r="43" spans="1:11" ht="22.8" x14ac:dyDescent="0.25">
      <c r="A43" s="6">
        <v>6</v>
      </c>
      <c r="B43" s="26" t="s">
        <v>315</v>
      </c>
      <c r="C43" s="113" t="s">
        <v>314</v>
      </c>
      <c r="D43" s="6">
        <v>1</v>
      </c>
      <c r="E43" s="21" t="s">
        <v>386</v>
      </c>
      <c r="F43" s="21">
        <v>0.37</v>
      </c>
      <c r="G43" s="25">
        <v>62</v>
      </c>
      <c r="H43" s="24">
        <v>54</v>
      </c>
      <c r="I43" s="21"/>
      <c r="J43" s="24">
        <v>3.6</v>
      </c>
      <c r="K43" s="24">
        <v>3.6</v>
      </c>
    </row>
    <row r="44" spans="1:11" ht="23.4" x14ac:dyDescent="0.25">
      <c r="A44" s="6">
        <v>7</v>
      </c>
      <c r="B44" s="26" t="s">
        <v>196</v>
      </c>
      <c r="C44" s="113" t="s">
        <v>79</v>
      </c>
      <c r="D44" s="10" t="s">
        <v>1135</v>
      </c>
      <c r="E44" s="21">
        <v>9.99</v>
      </c>
      <c r="F44" s="21"/>
      <c r="G44" s="25">
        <v>30</v>
      </c>
      <c r="H44" s="21"/>
      <c r="I44" s="21"/>
      <c r="J44" s="21"/>
      <c r="K44" s="21"/>
    </row>
    <row r="45" spans="1:11" ht="22.8" x14ac:dyDescent="0.25">
      <c r="A45" s="6">
        <v>8</v>
      </c>
      <c r="B45" s="26" t="s">
        <v>37</v>
      </c>
      <c r="C45" s="113" t="s">
        <v>195</v>
      </c>
      <c r="D45" s="10" t="s">
        <v>1135</v>
      </c>
      <c r="E45" s="21" t="s">
        <v>194</v>
      </c>
      <c r="F45" s="21"/>
      <c r="G45" s="25">
        <v>26</v>
      </c>
      <c r="H45" s="24">
        <v>23</v>
      </c>
      <c r="I45" s="21"/>
      <c r="J45" s="24">
        <v>0.52</v>
      </c>
      <c r="K45" s="24">
        <v>1.56</v>
      </c>
    </row>
    <row r="46" spans="1:11" ht="45.6" x14ac:dyDescent="0.25">
      <c r="A46" s="6">
        <v>9</v>
      </c>
      <c r="B46" s="26" t="s">
        <v>40</v>
      </c>
      <c r="C46" s="113" t="s">
        <v>1568</v>
      </c>
      <c r="D46" s="6">
        <v>3</v>
      </c>
      <c r="E46" s="21" t="s">
        <v>200</v>
      </c>
      <c r="F46" s="21">
        <v>0.54</v>
      </c>
      <c r="G46" s="25">
        <v>107</v>
      </c>
      <c r="H46" s="24">
        <v>88</v>
      </c>
      <c r="I46" s="24">
        <v>2</v>
      </c>
      <c r="J46" s="24">
        <v>1.68</v>
      </c>
      <c r="K46" s="24">
        <v>5.04</v>
      </c>
    </row>
    <row r="47" spans="1:11" ht="57" x14ac:dyDescent="0.25">
      <c r="A47" s="6">
        <v>10</v>
      </c>
      <c r="B47" s="26" t="s">
        <v>482</v>
      </c>
      <c r="C47" s="113" t="s">
        <v>481</v>
      </c>
      <c r="D47" s="6">
        <v>3</v>
      </c>
      <c r="E47" s="21" t="s">
        <v>480</v>
      </c>
      <c r="F47" s="21">
        <v>0.46</v>
      </c>
      <c r="G47" s="25">
        <v>88</v>
      </c>
      <c r="H47" s="24">
        <v>71</v>
      </c>
      <c r="I47" s="24">
        <v>1</v>
      </c>
      <c r="J47" s="24">
        <v>1.68</v>
      </c>
      <c r="K47" s="24">
        <v>5.04</v>
      </c>
    </row>
    <row r="48" spans="1:11" ht="22.8" x14ac:dyDescent="0.25">
      <c r="A48" s="6">
        <v>11</v>
      </c>
      <c r="B48" s="26" t="s">
        <v>1143</v>
      </c>
      <c r="C48" s="113" t="s">
        <v>1142</v>
      </c>
      <c r="D48" s="6">
        <v>3</v>
      </c>
      <c r="E48" s="21" t="s">
        <v>471</v>
      </c>
      <c r="F48" s="21">
        <v>1.08</v>
      </c>
      <c r="G48" s="25">
        <v>27</v>
      </c>
      <c r="H48" s="24">
        <v>15</v>
      </c>
      <c r="I48" s="24">
        <v>3</v>
      </c>
      <c r="J48" s="24">
        <v>0.35</v>
      </c>
      <c r="K48" s="24">
        <v>1.05</v>
      </c>
    </row>
    <row r="49" spans="1:11" ht="22.8" x14ac:dyDescent="0.25">
      <c r="A49" s="6">
        <v>12</v>
      </c>
      <c r="B49" s="26" t="s">
        <v>193</v>
      </c>
      <c r="C49" s="113" t="s">
        <v>192</v>
      </c>
      <c r="D49" s="6">
        <v>4</v>
      </c>
      <c r="E49" s="21" t="s">
        <v>191</v>
      </c>
      <c r="F49" s="21"/>
      <c r="G49" s="25">
        <v>58</v>
      </c>
      <c r="H49" s="24">
        <v>53</v>
      </c>
      <c r="I49" s="21"/>
      <c r="J49" s="24">
        <v>1</v>
      </c>
      <c r="K49" s="24">
        <v>4</v>
      </c>
    </row>
    <row r="50" spans="1:11" ht="23.4" x14ac:dyDescent="0.25">
      <c r="A50" s="6">
        <v>13</v>
      </c>
      <c r="B50" s="26" t="s">
        <v>196</v>
      </c>
      <c r="C50" s="113" t="s">
        <v>79</v>
      </c>
      <c r="D50" s="10" t="s">
        <v>1348</v>
      </c>
      <c r="E50" s="21">
        <v>9.99</v>
      </c>
      <c r="F50" s="21"/>
      <c r="G50" s="25">
        <v>40</v>
      </c>
      <c r="H50" s="21"/>
      <c r="I50" s="21"/>
      <c r="J50" s="21"/>
      <c r="K50" s="21"/>
    </row>
    <row r="51" spans="1:11" ht="22.8" x14ac:dyDescent="0.25">
      <c r="A51" s="6">
        <v>14</v>
      </c>
      <c r="B51" s="26" t="s">
        <v>37</v>
      </c>
      <c r="C51" s="113" t="s">
        <v>195</v>
      </c>
      <c r="D51" s="10" t="s">
        <v>1348</v>
      </c>
      <c r="E51" s="21" t="s">
        <v>194</v>
      </c>
      <c r="F51" s="21"/>
      <c r="G51" s="25">
        <v>35</v>
      </c>
      <c r="H51" s="24">
        <v>30</v>
      </c>
      <c r="I51" s="21"/>
      <c r="J51" s="24">
        <v>0.52</v>
      </c>
      <c r="K51" s="24">
        <v>2.08</v>
      </c>
    </row>
    <row r="52" spans="1:11" ht="23.4" x14ac:dyDescent="0.25">
      <c r="A52" s="6">
        <v>15</v>
      </c>
      <c r="B52" s="26" t="s">
        <v>1145</v>
      </c>
      <c r="C52" s="113" t="s">
        <v>484</v>
      </c>
      <c r="D52" s="6">
        <v>1</v>
      </c>
      <c r="E52" s="21" t="s">
        <v>1144</v>
      </c>
      <c r="F52" s="21"/>
      <c r="G52" s="25">
        <v>102</v>
      </c>
      <c r="H52" s="24">
        <v>78</v>
      </c>
      <c r="I52" s="21"/>
      <c r="J52" s="24">
        <v>6</v>
      </c>
      <c r="K52" s="24">
        <v>6</v>
      </c>
    </row>
    <row r="53" spans="1:11" ht="34.200000000000003" x14ac:dyDescent="0.25">
      <c r="A53" s="6">
        <v>16</v>
      </c>
      <c r="B53" s="26" t="s">
        <v>186</v>
      </c>
      <c r="C53" s="113" t="s">
        <v>185</v>
      </c>
      <c r="D53" s="10" t="s">
        <v>1567</v>
      </c>
      <c r="E53" s="21" t="s">
        <v>183</v>
      </c>
      <c r="F53" s="21" t="s">
        <v>182</v>
      </c>
      <c r="G53" s="25">
        <v>841</v>
      </c>
      <c r="H53" s="24">
        <v>182</v>
      </c>
      <c r="I53" s="21" t="s">
        <v>1566</v>
      </c>
      <c r="J53" s="24">
        <v>12.4</v>
      </c>
      <c r="K53" s="24">
        <v>12.9</v>
      </c>
    </row>
    <row r="54" spans="1:11" ht="34.200000000000003" x14ac:dyDescent="0.25">
      <c r="A54" s="6">
        <v>17</v>
      </c>
      <c r="B54" s="26" t="s">
        <v>1565</v>
      </c>
      <c r="C54" s="113" t="s">
        <v>1564</v>
      </c>
      <c r="D54" s="10" t="s">
        <v>1563</v>
      </c>
      <c r="E54" s="21" t="s">
        <v>1562</v>
      </c>
      <c r="F54" s="21" t="s">
        <v>1561</v>
      </c>
      <c r="G54" s="25">
        <v>107</v>
      </c>
      <c r="H54" s="24">
        <v>22</v>
      </c>
      <c r="I54" s="21" t="s">
        <v>1560</v>
      </c>
      <c r="J54" s="24">
        <v>27</v>
      </c>
      <c r="K54" s="24">
        <v>1.65</v>
      </c>
    </row>
    <row r="55" spans="1:11" ht="23.4" x14ac:dyDescent="0.25">
      <c r="A55" s="6">
        <v>18</v>
      </c>
      <c r="B55" s="26" t="s">
        <v>1040</v>
      </c>
      <c r="C55" s="113" t="s">
        <v>1039</v>
      </c>
      <c r="D55" s="6">
        <v>1</v>
      </c>
      <c r="E55" s="21" t="s">
        <v>1038</v>
      </c>
      <c r="F55" s="21"/>
      <c r="G55" s="25">
        <v>187</v>
      </c>
      <c r="H55" s="24">
        <v>184</v>
      </c>
      <c r="I55" s="21"/>
      <c r="J55" s="24">
        <v>13</v>
      </c>
      <c r="K55" s="24">
        <v>13</v>
      </c>
    </row>
    <row r="56" spans="1:11" ht="34.200000000000003" x14ac:dyDescent="0.25">
      <c r="A56" s="6">
        <v>19</v>
      </c>
      <c r="B56" s="26" t="s">
        <v>1037</v>
      </c>
      <c r="C56" s="113" t="s">
        <v>1036</v>
      </c>
      <c r="D56" s="6">
        <v>1</v>
      </c>
      <c r="E56" s="21" t="s">
        <v>1035</v>
      </c>
      <c r="F56" s="21" t="s">
        <v>1034</v>
      </c>
      <c r="G56" s="25">
        <v>102</v>
      </c>
      <c r="H56" s="24">
        <v>80</v>
      </c>
      <c r="I56" s="21" t="s">
        <v>1033</v>
      </c>
      <c r="J56" s="24">
        <v>5.67</v>
      </c>
      <c r="K56" s="24">
        <v>5.67</v>
      </c>
    </row>
    <row r="57" spans="1:11" ht="34.200000000000003" x14ac:dyDescent="0.25">
      <c r="A57" s="6">
        <v>20</v>
      </c>
      <c r="B57" s="26" t="s">
        <v>837</v>
      </c>
      <c r="C57" s="113" t="s">
        <v>1139</v>
      </c>
      <c r="D57" s="6">
        <v>1</v>
      </c>
      <c r="E57" s="21" t="s">
        <v>835</v>
      </c>
      <c r="F57" s="21" t="s">
        <v>834</v>
      </c>
      <c r="G57" s="25">
        <v>87</v>
      </c>
      <c r="H57" s="24">
        <v>28</v>
      </c>
      <c r="I57" s="21" t="s">
        <v>833</v>
      </c>
      <c r="J57" s="24">
        <v>2</v>
      </c>
      <c r="K57" s="24">
        <v>2</v>
      </c>
    </row>
    <row r="58" spans="1:11" ht="23.4" x14ac:dyDescent="0.25">
      <c r="A58" s="6">
        <v>21</v>
      </c>
      <c r="B58" s="26" t="s">
        <v>1559</v>
      </c>
      <c r="C58" s="113" t="s">
        <v>1558</v>
      </c>
      <c r="D58" s="6">
        <v>2</v>
      </c>
      <c r="E58" s="21" t="s">
        <v>1557</v>
      </c>
      <c r="F58" s="21">
        <v>0.31</v>
      </c>
      <c r="G58" s="25">
        <v>31</v>
      </c>
      <c r="H58" s="24">
        <v>27</v>
      </c>
      <c r="I58" s="24">
        <v>1</v>
      </c>
      <c r="J58" s="24">
        <v>1.0900000000000001</v>
      </c>
      <c r="K58" s="24">
        <v>2.1800000000000002</v>
      </c>
    </row>
    <row r="59" spans="1:11" ht="22.8" x14ac:dyDescent="0.25">
      <c r="A59" s="6">
        <v>22</v>
      </c>
      <c r="B59" s="26" t="s">
        <v>360</v>
      </c>
      <c r="C59" s="113" t="s">
        <v>1556</v>
      </c>
      <c r="D59" s="6">
        <v>25</v>
      </c>
      <c r="E59" s="21" t="s">
        <v>358</v>
      </c>
      <c r="F59" s="21"/>
      <c r="G59" s="25">
        <v>191</v>
      </c>
      <c r="H59" s="24">
        <v>180</v>
      </c>
      <c r="I59" s="21"/>
      <c r="J59" s="24">
        <v>0.5</v>
      </c>
      <c r="K59" s="24">
        <v>12.5</v>
      </c>
    </row>
    <row r="60" spans="1:11" ht="23.4" x14ac:dyDescent="0.25">
      <c r="A60" s="6">
        <v>23</v>
      </c>
      <c r="B60" s="26" t="s">
        <v>374</v>
      </c>
      <c r="C60" s="113" t="s">
        <v>551</v>
      </c>
      <c r="D60" s="10" t="s">
        <v>1555</v>
      </c>
      <c r="E60" s="21" t="s">
        <v>354</v>
      </c>
      <c r="F60" s="21" t="s">
        <v>353</v>
      </c>
      <c r="G60" s="25">
        <v>393</v>
      </c>
      <c r="H60" s="24">
        <v>109</v>
      </c>
      <c r="I60" s="21" t="s">
        <v>1554</v>
      </c>
      <c r="J60" s="24">
        <v>37.6</v>
      </c>
      <c r="K60" s="24">
        <v>7.9</v>
      </c>
    </row>
    <row r="61" spans="1:11" ht="23.4" x14ac:dyDescent="0.25">
      <c r="A61" s="6">
        <v>24</v>
      </c>
      <c r="B61" s="26" t="s">
        <v>1553</v>
      </c>
      <c r="C61" s="113" t="s">
        <v>1552</v>
      </c>
      <c r="D61" s="6">
        <v>2</v>
      </c>
      <c r="E61" s="21" t="s">
        <v>1551</v>
      </c>
      <c r="F61" s="21" t="s">
        <v>1550</v>
      </c>
      <c r="G61" s="25">
        <v>300</v>
      </c>
      <c r="H61" s="24">
        <v>75</v>
      </c>
      <c r="I61" s="21" t="s">
        <v>1549</v>
      </c>
      <c r="J61" s="24">
        <v>3</v>
      </c>
      <c r="K61" s="24">
        <v>6</v>
      </c>
    </row>
    <row r="62" spans="1:11" ht="45.6" x14ac:dyDescent="0.25">
      <c r="A62" s="6">
        <v>25</v>
      </c>
      <c r="B62" s="26" t="s">
        <v>1548</v>
      </c>
      <c r="C62" s="113" t="s">
        <v>961</v>
      </c>
      <c r="D62" s="10" t="s">
        <v>224</v>
      </c>
      <c r="E62" s="21" t="s">
        <v>960</v>
      </c>
      <c r="F62" s="21" t="s">
        <v>959</v>
      </c>
      <c r="G62" s="25">
        <v>360</v>
      </c>
      <c r="H62" s="24">
        <v>66</v>
      </c>
      <c r="I62" s="21" t="s">
        <v>1547</v>
      </c>
      <c r="J62" s="24">
        <v>47.4</v>
      </c>
      <c r="K62" s="24">
        <v>4.74</v>
      </c>
    </row>
    <row r="63" spans="1:11" ht="34.200000000000003" x14ac:dyDescent="0.25">
      <c r="A63" s="6">
        <v>26</v>
      </c>
      <c r="B63" s="26" t="s">
        <v>1546</v>
      </c>
      <c r="C63" s="113" t="s">
        <v>1545</v>
      </c>
      <c r="D63" s="6">
        <v>1</v>
      </c>
      <c r="E63" s="21" t="s">
        <v>1544</v>
      </c>
      <c r="F63" s="21" t="s">
        <v>1543</v>
      </c>
      <c r="G63" s="25">
        <v>317</v>
      </c>
      <c r="H63" s="24">
        <v>24</v>
      </c>
      <c r="I63" s="21" t="s">
        <v>1542</v>
      </c>
      <c r="J63" s="24">
        <v>2</v>
      </c>
      <c r="K63" s="24">
        <v>2</v>
      </c>
    </row>
    <row r="64" spans="1:11" ht="23.4" x14ac:dyDescent="0.25">
      <c r="A64" s="6">
        <v>27</v>
      </c>
      <c r="B64" s="26" t="s">
        <v>1340</v>
      </c>
      <c r="C64" s="113" t="s">
        <v>1339</v>
      </c>
      <c r="D64" s="10" t="s">
        <v>1338</v>
      </c>
      <c r="E64" s="21" t="s">
        <v>1337</v>
      </c>
      <c r="F64" s="21" t="s">
        <v>1336</v>
      </c>
      <c r="G64" s="25">
        <v>54</v>
      </c>
      <c r="H64" s="24">
        <v>10</v>
      </c>
      <c r="I64" s="24">
        <v>8</v>
      </c>
      <c r="J64" s="24">
        <v>23.7</v>
      </c>
      <c r="K64" s="24">
        <v>0.71</v>
      </c>
    </row>
    <row r="65" spans="1:11" ht="45.6" x14ac:dyDescent="0.25">
      <c r="A65" s="6">
        <v>28</v>
      </c>
      <c r="B65" s="26" t="s">
        <v>169</v>
      </c>
      <c r="C65" s="113" t="s">
        <v>77</v>
      </c>
      <c r="D65" s="10" t="s">
        <v>1541</v>
      </c>
      <c r="E65" s="21" t="s">
        <v>168</v>
      </c>
      <c r="F65" s="21"/>
      <c r="G65" s="25">
        <v>113</v>
      </c>
      <c r="H65" s="24">
        <v>113</v>
      </c>
      <c r="I65" s="21"/>
      <c r="J65" s="24">
        <v>0.47</v>
      </c>
      <c r="K65" s="24">
        <v>7.99</v>
      </c>
    </row>
    <row r="66" spans="1:11" ht="45.6" x14ac:dyDescent="0.25">
      <c r="A66" s="6">
        <v>29</v>
      </c>
      <c r="B66" s="26" t="s">
        <v>1540</v>
      </c>
      <c r="C66" s="113" t="s">
        <v>1539</v>
      </c>
      <c r="D66" s="6">
        <v>2</v>
      </c>
      <c r="E66" s="21" t="s">
        <v>1538</v>
      </c>
      <c r="F66" s="21"/>
      <c r="G66" s="25">
        <v>41804</v>
      </c>
      <c r="H66" s="24">
        <v>14138</v>
      </c>
      <c r="I66" s="21"/>
      <c r="J66" s="24">
        <v>500</v>
      </c>
      <c r="K66" s="24">
        <v>1000</v>
      </c>
    </row>
    <row r="67" spans="1:11" ht="20.399999999999999" x14ac:dyDescent="0.25">
      <c r="A67" s="147" t="s">
        <v>43</v>
      </c>
      <c r="B67" s="148"/>
      <c r="C67" s="148"/>
      <c r="D67" s="148"/>
      <c r="E67" s="148"/>
      <c r="F67" s="148"/>
      <c r="G67" s="23">
        <v>48219</v>
      </c>
      <c r="H67" s="21">
        <v>15996</v>
      </c>
      <c r="I67" s="21" t="s">
        <v>1537</v>
      </c>
      <c r="J67" s="21"/>
      <c r="K67" s="21">
        <v>1131.01</v>
      </c>
    </row>
    <row r="68" spans="1:11" x14ac:dyDescent="0.25">
      <c r="A68" s="147" t="s">
        <v>9</v>
      </c>
      <c r="B68" s="148"/>
      <c r="C68" s="148"/>
      <c r="D68" s="148"/>
      <c r="E68" s="148"/>
      <c r="F68" s="148"/>
      <c r="G68" s="23">
        <v>15969</v>
      </c>
      <c r="H68" s="21"/>
      <c r="I68" s="21"/>
      <c r="J68" s="21"/>
      <c r="K68" s="21"/>
    </row>
    <row r="69" spans="1:11" x14ac:dyDescent="0.25">
      <c r="A69" s="147" t="s">
        <v>10</v>
      </c>
      <c r="B69" s="148"/>
      <c r="C69" s="148"/>
      <c r="D69" s="148"/>
      <c r="E69" s="148"/>
      <c r="F69" s="148"/>
      <c r="G69" s="23">
        <v>10484</v>
      </c>
      <c r="H69" s="21"/>
      <c r="I69" s="21"/>
      <c r="J69" s="21"/>
      <c r="K69" s="21"/>
    </row>
    <row r="70" spans="1:11" x14ac:dyDescent="0.25">
      <c r="A70" s="149" t="s">
        <v>68</v>
      </c>
      <c r="B70" s="148"/>
      <c r="C70" s="148"/>
      <c r="D70" s="148"/>
      <c r="E70" s="148"/>
      <c r="F70" s="148"/>
      <c r="G70" s="23"/>
      <c r="H70" s="21"/>
      <c r="I70" s="21"/>
      <c r="J70" s="21"/>
      <c r="K70" s="21"/>
    </row>
    <row r="71" spans="1:11" x14ac:dyDescent="0.25">
      <c r="A71" s="147" t="s">
        <v>30</v>
      </c>
      <c r="B71" s="148"/>
      <c r="C71" s="148"/>
      <c r="D71" s="148"/>
      <c r="E71" s="148"/>
      <c r="F71" s="148"/>
      <c r="G71" s="23">
        <v>72235</v>
      </c>
      <c r="H71" s="21"/>
      <c r="I71" s="21"/>
      <c r="J71" s="21"/>
      <c r="K71" s="21">
        <v>1131.01</v>
      </c>
    </row>
    <row r="72" spans="1:11" x14ac:dyDescent="0.25">
      <c r="A72" s="147" t="s">
        <v>29</v>
      </c>
      <c r="B72" s="148"/>
      <c r="C72" s="148"/>
      <c r="D72" s="148"/>
      <c r="E72" s="148"/>
      <c r="F72" s="148"/>
      <c r="G72" s="23">
        <v>2437</v>
      </c>
      <c r="H72" s="21"/>
      <c r="I72" s="21"/>
      <c r="J72" s="21"/>
      <c r="K72" s="21"/>
    </row>
    <row r="73" spans="1:11" x14ac:dyDescent="0.25">
      <c r="A73" s="147" t="s">
        <v>12</v>
      </c>
      <c r="B73" s="148"/>
      <c r="C73" s="148"/>
      <c r="D73" s="148"/>
      <c r="E73" s="148"/>
      <c r="F73" s="148"/>
      <c r="G73" s="23">
        <v>74672</v>
      </c>
      <c r="H73" s="21"/>
      <c r="I73" s="21"/>
      <c r="J73" s="21"/>
      <c r="K73" s="21">
        <v>1131.01</v>
      </c>
    </row>
    <row r="74" spans="1:11" x14ac:dyDescent="0.25">
      <c r="A74" s="147" t="s">
        <v>13</v>
      </c>
      <c r="B74" s="148"/>
      <c r="C74" s="148"/>
      <c r="D74" s="148"/>
      <c r="E74" s="148"/>
      <c r="F74" s="148"/>
      <c r="G74" s="23"/>
      <c r="H74" s="21"/>
      <c r="I74" s="21"/>
      <c r="J74" s="21"/>
      <c r="K74" s="21"/>
    </row>
    <row r="75" spans="1:11" x14ac:dyDescent="0.25">
      <c r="A75" s="147" t="s">
        <v>14</v>
      </c>
      <c r="B75" s="148"/>
      <c r="C75" s="148"/>
      <c r="D75" s="148"/>
      <c r="E75" s="148"/>
      <c r="F75" s="148"/>
      <c r="G75" s="23">
        <v>28595</v>
      </c>
      <c r="H75" s="21"/>
      <c r="I75" s="21"/>
      <c r="J75" s="21"/>
      <c r="K75" s="21"/>
    </row>
    <row r="76" spans="1:11" x14ac:dyDescent="0.25">
      <c r="A76" s="147" t="s">
        <v>15</v>
      </c>
      <c r="B76" s="148"/>
      <c r="C76" s="148"/>
      <c r="D76" s="148"/>
      <c r="E76" s="148"/>
      <c r="F76" s="148"/>
      <c r="G76" s="23">
        <v>1191</v>
      </c>
      <c r="H76" s="21"/>
      <c r="I76" s="21"/>
      <c r="J76" s="21"/>
      <c r="K76" s="21"/>
    </row>
    <row r="77" spans="1:11" x14ac:dyDescent="0.25">
      <c r="A77" s="147" t="s">
        <v>16</v>
      </c>
      <c r="B77" s="148"/>
      <c r="C77" s="148"/>
      <c r="D77" s="148"/>
      <c r="E77" s="148"/>
      <c r="F77" s="148"/>
      <c r="G77" s="23">
        <v>16192</v>
      </c>
      <c r="H77" s="21"/>
      <c r="I77" s="21"/>
      <c r="J77" s="21"/>
      <c r="K77" s="21"/>
    </row>
    <row r="78" spans="1:11" x14ac:dyDescent="0.25">
      <c r="A78" s="147" t="s">
        <v>0</v>
      </c>
      <c r="B78" s="148"/>
      <c r="C78" s="148"/>
      <c r="D78" s="148"/>
      <c r="E78" s="148"/>
      <c r="F78" s="148"/>
      <c r="G78" s="23">
        <v>2437</v>
      </c>
      <c r="H78" s="21"/>
      <c r="I78" s="21"/>
      <c r="J78" s="21"/>
      <c r="K78" s="21"/>
    </row>
    <row r="79" spans="1:11" x14ac:dyDescent="0.25">
      <c r="A79" s="147" t="s">
        <v>17</v>
      </c>
      <c r="B79" s="148"/>
      <c r="C79" s="148"/>
      <c r="D79" s="148"/>
      <c r="E79" s="148"/>
      <c r="F79" s="148"/>
      <c r="G79" s="23">
        <v>15969</v>
      </c>
      <c r="H79" s="21"/>
      <c r="I79" s="21"/>
      <c r="J79" s="21"/>
      <c r="K79" s="21"/>
    </row>
    <row r="80" spans="1:11" x14ac:dyDescent="0.25">
      <c r="A80" s="147" t="s">
        <v>18</v>
      </c>
      <c r="B80" s="148"/>
      <c r="C80" s="148"/>
      <c r="D80" s="148"/>
      <c r="E80" s="148"/>
      <c r="F80" s="148"/>
      <c r="G80" s="23">
        <v>10484</v>
      </c>
      <c r="H80" s="21"/>
      <c r="I80" s="21"/>
      <c r="J80" s="21"/>
      <c r="K80" s="21"/>
    </row>
    <row r="81" spans="1:11" x14ac:dyDescent="0.25">
      <c r="A81" s="149" t="s">
        <v>67</v>
      </c>
      <c r="B81" s="148"/>
      <c r="C81" s="148"/>
      <c r="D81" s="148"/>
      <c r="E81" s="148"/>
      <c r="F81" s="148"/>
      <c r="G81" s="22">
        <v>74672</v>
      </c>
      <c r="H81" s="21"/>
      <c r="I81" s="21"/>
      <c r="J81" s="21"/>
      <c r="K81" s="20">
        <v>1131.01</v>
      </c>
    </row>
    <row r="82" spans="1:11" ht="19.2" customHeight="1" x14ac:dyDescent="0.25">
      <c r="A82" s="154" t="s">
        <v>166</v>
      </c>
      <c r="B82" s="148"/>
      <c r="C82" s="148"/>
      <c r="D82" s="148"/>
      <c r="E82" s="148"/>
      <c r="F82" s="148"/>
      <c r="G82" s="148"/>
      <c r="H82" s="148"/>
      <c r="I82" s="148"/>
      <c r="J82" s="148"/>
      <c r="K82" s="148"/>
    </row>
    <row r="83" spans="1:11" ht="19.2" customHeight="1" x14ac:dyDescent="0.25">
      <c r="A83" s="147" t="s">
        <v>165</v>
      </c>
      <c r="B83" s="148"/>
      <c r="C83" s="148"/>
      <c r="D83" s="148"/>
      <c r="E83" s="148"/>
      <c r="F83" s="148"/>
      <c r="G83" s="148"/>
      <c r="H83" s="148"/>
      <c r="I83" s="148"/>
      <c r="J83" s="148"/>
      <c r="K83" s="148"/>
    </row>
    <row r="84" spans="1:11" ht="34.200000000000003" x14ac:dyDescent="0.25">
      <c r="A84" s="6">
        <v>30</v>
      </c>
      <c r="B84" s="26" t="s">
        <v>331</v>
      </c>
      <c r="C84" s="113" t="s">
        <v>1536</v>
      </c>
      <c r="D84" s="6">
        <v>3</v>
      </c>
      <c r="E84" s="21">
        <v>1369.75</v>
      </c>
      <c r="F84" s="21"/>
      <c r="G84" s="25">
        <v>4109</v>
      </c>
      <c r="H84" s="21"/>
      <c r="I84" s="21"/>
      <c r="J84" s="21"/>
      <c r="K84" s="21"/>
    </row>
    <row r="85" spans="1:11" ht="34.200000000000003" x14ac:dyDescent="0.25">
      <c r="A85" s="6">
        <v>31</v>
      </c>
      <c r="B85" s="26" t="s">
        <v>331</v>
      </c>
      <c r="C85" s="113" t="s">
        <v>949</v>
      </c>
      <c r="D85" s="6">
        <v>3</v>
      </c>
      <c r="E85" s="21">
        <v>36</v>
      </c>
      <c r="F85" s="21"/>
      <c r="G85" s="25">
        <v>108</v>
      </c>
      <c r="H85" s="21"/>
      <c r="I85" s="21"/>
      <c r="J85" s="21"/>
      <c r="K85" s="21"/>
    </row>
    <row r="86" spans="1:11" ht="35.4" x14ac:dyDescent="0.25">
      <c r="A86" s="6">
        <v>32</v>
      </c>
      <c r="B86" s="26" t="s">
        <v>162</v>
      </c>
      <c r="C86" s="113" t="s">
        <v>161</v>
      </c>
      <c r="D86" s="6">
        <v>4</v>
      </c>
      <c r="E86" s="21">
        <v>34.69</v>
      </c>
      <c r="F86" s="21"/>
      <c r="G86" s="25">
        <v>139</v>
      </c>
      <c r="H86" s="21"/>
      <c r="I86" s="21"/>
      <c r="J86" s="21"/>
      <c r="K86" s="21"/>
    </row>
    <row r="87" spans="1:11" ht="35.4" x14ac:dyDescent="0.25">
      <c r="A87" s="6">
        <v>33</v>
      </c>
      <c r="B87" s="26" t="s">
        <v>162</v>
      </c>
      <c r="C87" s="113" t="s">
        <v>1535</v>
      </c>
      <c r="D87" s="6">
        <v>1</v>
      </c>
      <c r="E87" s="21">
        <v>46.19</v>
      </c>
      <c r="F87" s="21"/>
      <c r="G87" s="25">
        <v>46</v>
      </c>
      <c r="H87" s="21"/>
      <c r="I87" s="21"/>
      <c r="J87" s="21"/>
      <c r="K87" s="21"/>
    </row>
    <row r="88" spans="1:11" ht="35.4" x14ac:dyDescent="0.25">
      <c r="A88" s="6">
        <v>34</v>
      </c>
      <c r="B88" s="26" t="s">
        <v>1330</v>
      </c>
      <c r="C88" s="113" t="s">
        <v>1534</v>
      </c>
      <c r="D88" s="10" t="s">
        <v>578</v>
      </c>
      <c r="E88" s="21">
        <v>3501.98</v>
      </c>
      <c r="F88" s="21"/>
      <c r="G88" s="25">
        <v>210</v>
      </c>
      <c r="H88" s="21"/>
      <c r="I88" s="21"/>
      <c r="J88" s="21"/>
      <c r="K88" s="21"/>
    </row>
    <row r="89" spans="1:11" ht="35.4" x14ac:dyDescent="0.25">
      <c r="A89" s="6">
        <v>35</v>
      </c>
      <c r="B89" s="26" t="s">
        <v>1330</v>
      </c>
      <c r="C89" s="113" t="s">
        <v>1533</v>
      </c>
      <c r="D89" s="10" t="s">
        <v>1532</v>
      </c>
      <c r="E89" s="21">
        <v>2471.8200000000002</v>
      </c>
      <c r="F89" s="21"/>
      <c r="G89" s="25">
        <v>198</v>
      </c>
      <c r="H89" s="21"/>
      <c r="I89" s="21"/>
      <c r="J89" s="21"/>
      <c r="K89" s="21"/>
    </row>
    <row r="90" spans="1:11" ht="35.4" x14ac:dyDescent="0.25">
      <c r="A90" s="6">
        <v>36</v>
      </c>
      <c r="B90" s="26" t="s">
        <v>221</v>
      </c>
      <c r="C90" s="113" t="s">
        <v>342</v>
      </c>
      <c r="D90" s="10" t="s">
        <v>336</v>
      </c>
      <c r="E90" s="21">
        <v>10162.06</v>
      </c>
      <c r="F90" s="21"/>
      <c r="G90" s="25">
        <v>102</v>
      </c>
      <c r="H90" s="21"/>
      <c r="I90" s="21"/>
      <c r="J90" s="21"/>
      <c r="K90" s="21"/>
    </row>
    <row r="91" spans="1:11" ht="35.4" x14ac:dyDescent="0.25">
      <c r="A91" s="6">
        <v>37</v>
      </c>
      <c r="B91" s="26" t="s">
        <v>221</v>
      </c>
      <c r="C91" s="113" t="s">
        <v>220</v>
      </c>
      <c r="D91" s="10" t="s">
        <v>336</v>
      </c>
      <c r="E91" s="21">
        <v>12477.52</v>
      </c>
      <c r="F91" s="21"/>
      <c r="G91" s="25">
        <v>125</v>
      </c>
      <c r="H91" s="21"/>
      <c r="I91" s="21"/>
      <c r="J91" s="21"/>
      <c r="K91" s="21"/>
    </row>
    <row r="92" spans="1:11" ht="91.2" x14ac:dyDescent="0.25">
      <c r="A92" s="6">
        <v>38</v>
      </c>
      <c r="B92" s="26" t="s">
        <v>1010</v>
      </c>
      <c r="C92" s="113" t="s">
        <v>1009</v>
      </c>
      <c r="D92" s="6">
        <v>1</v>
      </c>
      <c r="E92" s="21">
        <v>1644.74</v>
      </c>
      <c r="F92" s="21"/>
      <c r="G92" s="25">
        <v>1645</v>
      </c>
      <c r="H92" s="21"/>
      <c r="I92" s="21"/>
      <c r="J92" s="21"/>
      <c r="K92" s="21"/>
    </row>
    <row r="93" spans="1:11" ht="35.4" x14ac:dyDescent="0.25">
      <c r="A93" s="6">
        <v>39</v>
      </c>
      <c r="B93" s="26" t="s">
        <v>1102</v>
      </c>
      <c r="C93" s="113" t="s">
        <v>1113</v>
      </c>
      <c r="D93" s="6">
        <v>1</v>
      </c>
      <c r="E93" s="21">
        <v>206.74</v>
      </c>
      <c r="F93" s="21"/>
      <c r="G93" s="25">
        <v>207</v>
      </c>
      <c r="H93" s="21"/>
      <c r="I93" s="21"/>
      <c r="J93" s="21"/>
      <c r="K93" s="21"/>
    </row>
    <row r="94" spans="1:11" ht="34.200000000000003" x14ac:dyDescent="0.25">
      <c r="A94" s="6">
        <v>40</v>
      </c>
      <c r="B94" s="26" t="s">
        <v>811</v>
      </c>
      <c r="C94" s="113" t="s">
        <v>1531</v>
      </c>
      <c r="D94" s="6">
        <v>1</v>
      </c>
      <c r="E94" s="21">
        <v>65</v>
      </c>
      <c r="F94" s="21"/>
      <c r="G94" s="25">
        <v>65</v>
      </c>
      <c r="H94" s="21"/>
      <c r="I94" s="21"/>
      <c r="J94" s="21"/>
      <c r="K94" s="21"/>
    </row>
    <row r="95" spans="1:11" ht="23.4" x14ac:dyDescent="0.25">
      <c r="A95" s="6">
        <v>41</v>
      </c>
      <c r="B95" s="26" t="s">
        <v>1530</v>
      </c>
      <c r="C95" s="113" t="s">
        <v>1529</v>
      </c>
      <c r="D95" s="6">
        <v>2</v>
      </c>
      <c r="E95" s="21">
        <v>59.5</v>
      </c>
      <c r="F95" s="21"/>
      <c r="G95" s="25">
        <v>119</v>
      </c>
      <c r="H95" s="21"/>
      <c r="I95" s="21"/>
      <c r="J95" s="21"/>
      <c r="K95" s="21"/>
    </row>
    <row r="96" spans="1:11" ht="22.8" x14ac:dyDescent="0.25">
      <c r="A96" s="6">
        <v>42</v>
      </c>
      <c r="B96" s="26" t="s">
        <v>345</v>
      </c>
      <c r="C96" s="113" t="s">
        <v>1528</v>
      </c>
      <c r="D96" s="6">
        <v>25</v>
      </c>
      <c r="E96" s="21">
        <v>6.79</v>
      </c>
      <c r="F96" s="21"/>
      <c r="G96" s="25">
        <v>170</v>
      </c>
      <c r="H96" s="21"/>
      <c r="I96" s="21"/>
      <c r="J96" s="21"/>
      <c r="K96" s="21"/>
    </row>
    <row r="97" spans="1:11" ht="35.4" x14ac:dyDescent="0.25">
      <c r="A97" s="6">
        <v>43</v>
      </c>
      <c r="B97" s="26" t="s">
        <v>531</v>
      </c>
      <c r="C97" s="113" t="s">
        <v>1112</v>
      </c>
      <c r="D97" s="6">
        <v>10</v>
      </c>
      <c r="E97" s="21">
        <v>13.11</v>
      </c>
      <c r="F97" s="21"/>
      <c r="G97" s="25">
        <v>131</v>
      </c>
      <c r="H97" s="21"/>
      <c r="I97" s="21"/>
      <c r="J97" s="21"/>
      <c r="K97" s="21"/>
    </row>
    <row r="98" spans="1:11" ht="35.4" x14ac:dyDescent="0.25">
      <c r="A98" s="6">
        <v>44</v>
      </c>
      <c r="B98" s="26" t="s">
        <v>531</v>
      </c>
      <c r="C98" s="113" t="s">
        <v>1272</v>
      </c>
      <c r="D98" s="6">
        <v>5</v>
      </c>
      <c r="E98" s="21">
        <v>3.97</v>
      </c>
      <c r="F98" s="21"/>
      <c r="G98" s="25">
        <v>20</v>
      </c>
      <c r="H98" s="21"/>
      <c r="I98" s="21"/>
      <c r="J98" s="21"/>
      <c r="K98" s="21"/>
    </row>
    <row r="99" spans="1:11" ht="35.4" x14ac:dyDescent="0.25">
      <c r="A99" s="6">
        <v>45</v>
      </c>
      <c r="B99" s="26" t="s">
        <v>1010</v>
      </c>
      <c r="C99" s="113" t="s">
        <v>1527</v>
      </c>
      <c r="D99" s="6">
        <v>8</v>
      </c>
      <c r="E99" s="21">
        <v>8.64</v>
      </c>
      <c r="F99" s="21"/>
      <c r="G99" s="25">
        <v>69</v>
      </c>
      <c r="H99" s="21"/>
      <c r="I99" s="21"/>
      <c r="J99" s="21"/>
      <c r="K99" s="21"/>
    </row>
    <row r="100" spans="1:11" ht="35.4" x14ac:dyDescent="0.25">
      <c r="A100" s="6">
        <v>46</v>
      </c>
      <c r="B100" s="26" t="s">
        <v>531</v>
      </c>
      <c r="C100" s="113" t="s">
        <v>1526</v>
      </c>
      <c r="D100" s="6">
        <v>10</v>
      </c>
      <c r="E100" s="21">
        <v>3.03</v>
      </c>
      <c r="F100" s="21"/>
      <c r="G100" s="25">
        <v>30</v>
      </c>
      <c r="H100" s="21"/>
      <c r="I100" s="21"/>
      <c r="J100" s="21"/>
      <c r="K100" s="21"/>
    </row>
    <row r="101" spans="1:11" ht="34.200000000000003" x14ac:dyDescent="0.25">
      <c r="A101" s="6">
        <v>47</v>
      </c>
      <c r="B101" s="26" t="s">
        <v>1525</v>
      </c>
      <c r="C101" s="113" t="s">
        <v>1524</v>
      </c>
      <c r="D101" s="6">
        <v>3</v>
      </c>
      <c r="E101" s="21">
        <v>177.76</v>
      </c>
      <c r="F101" s="21"/>
      <c r="G101" s="25">
        <v>533</v>
      </c>
      <c r="H101" s="21"/>
      <c r="I101" s="21"/>
      <c r="J101" s="21"/>
      <c r="K101" s="21"/>
    </row>
    <row r="102" spans="1:11" ht="57" x14ac:dyDescent="0.25">
      <c r="A102" s="6">
        <v>48</v>
      </c>
      <c r="B102" s="26" t="s">
        <v>1523</v>
      </c>
      <c r="C102" s="113" t="s">
        <v>1522</v>
      </c>
      <c r="D102" s="6">
        <v>10</v>
      </c>
      <c r="E102" s="21">
        <v>40.83</v>
      </c>
      <c r="F102" s="21"/>
      <c r="G102" s="25">
        <v>408</v>
      </c>
      <c r="H102" s="21"/>
      <c r="I102" s="21"/>
      <c r="J102" s="21"/>
      <c r="K102" s="21"/>
    </row>
    <row r="103" spans="1:11" ht="34.200000000000003" x14ac:dyDescent="0.25">
      <c r="A103" s="6">
        <v>49</v>
      </c>
      <c r="B103" s="26" t="s">
        <v>153</v>
      </c>
      <c r="C103" s="113" t="s">
        <v>152</v>
      </c>
      <c r="D103" s="6">
        <v>1</v>
      </c>
      <c r="E103" s="21">
        <v>159.11000000000001</v>
      </c>
      <c r="F103" s="21"/>
      <c r="G103" s="25">
        <v>159</v>
      </c>
      <c r="H103" s="21"/>
      <c r="I103" s="21"/>
      <c r="J103" s="21"/>
      <c r="K103" s="21"/>
    </row>
    <row r="104" spans="1:11" ht="22.8" x14ac:dyDescent="0.25">
      <c r="A104" s="6">
        <v>50</v>
      </c>
      <c r="B104" s="26" t="s">
        <v>76</v>
      </c>
      <c r="C104" s="113" t="s">
        <v>75</v>
      </c>
      <c r="D104" s="10" t="s">
        <v>1100</v>
      </c>
      <c r="E104" s="21">
        <v>48614.35</v>
      </c>
      <c r="F104" s="21"/>
      <c r="G104" s="25">
        <v>24</v>
      </c>
      <c r="H104" s="21"/>
      <c r="I104" s="21"/>
      <c r="J104" s="21"/>
      <c r="K104" s="21"/>
    </row>
    <row r="105" spans="1:11" ht="68.400000000000006" x14ac:dyDescent="0.25">
      <c r="A105" s="6">
        <v>51</v>
      </c>
      <c r="B105" s="26" t="s">
        <v>1521</v>
      </c>
      <c r="C105" s="113" t="s">
        <v>1520</v>
      </c>
      <c r="D105" s="10" t="s">
        <v>1325</v>
      </c>
      <c r="E105" s="21">
        <v>28.8</v>
      </c>
      <c r="F105" s="21"/>
      <c r="G105" s="25">
        <v>86</v>
      </c>
      <c r="H105" s="21"/>
      <c r="I105" s="21"/>
      <c r="J105" s="21"/>
      <c r="K105" s="21"/>
    </row>
    <row r="106" spans="1:11" x14ac:dyDescent="0.25">
      <c r="A106" s="147" t="s">
        <v>43</v>
      </c>
      <c r="B106" s="148"/>
      <c r="C106" s="148"/>
      <c r="D106" s="148"/>
      <c r="E106" s="148"/>
      <c r="F106" s="148"/>
      <c r="G106" s="23">
        <v>8703</v>
      </c>
      <c r="H106" s="21"/>
      <c r="I106" s="21"/>
      <c r="J106" s="21"/>
      <c r="K106" s="21"/>
    </row>
    <row r="107" spans="1:11" x14ac:dyDescent="0.25">
      <c r="A107" s="149" t="s">
        <v>150</v>
      </c>
      <c r="B107" s="148"/>
      <c r="C107" s="148"/>
      <c r="D107" s="148"/>
      <c r="E107" s="148"/>
      <c r="F107" s="148"/>
      <c r="G107" s="23"/>
      <c r="H107" s="21"/>
      <c r="I107" s="21"/>
      <c r="J107" s="21"/>
      <c r="K107" s="21"/>
    </row>
    <row r="108" spans="1:11" x14ac:dyDescent="0.25">
      <c r="A108" s="147" t="s">
        <v>74</v>
      </c>
      <c r="B108" s="148"/>
      <c r="C108" s="148"/>
      <c r="D108" s="148"/>
      <c r="E108" s="148"/>
      <c r="F108" s="148"/>
      <c r="G108" s="23">
        <v>8703</v>
      </c>
      <c r="H108" s="21"/>
      <c r="I108" s="21"/>
      <c r="J108" s="21"/>
      <c r="K108" s="21"/>
    </row>
    <row r="109" spans="1:11" x14ac:dyDescent="0.25">
      <c r="A109" s="147" t="s">
        <v>12</v>
      </c>
      <c r="B109" s="148"/>
      <c r="C109" s="148"/>
      <c r="D109" s="148"/>
      <c r="E109" s="148"/>
      <c r="F109" s="148"/>
      <c r="G109" s="23">
        <v>8703</v>
      </c>
      <c r="H109" s="21"/>
      <c r="I109" s="21"/>
      <c r="J109" s="21"/>
      <c r="K109" s="21"/>
    </row>
    <row r="110" spans="1:11" x14ac:dyDescent="0.25">
      <c r="A110" s="147" t="s">
        <v>13</v>
      </c>
      <c r="B110" s="148"/>
      <c r="C110" s="148"/>
      <c r="D110" s="148"/>
      <c r="E110" s="148"/>
      <c r="F110" s="148"/>
      <c r="G110" s="23"/>
      <c r="H110" s="21"/>
      <c r="I110" s="21"/>
      <c r="J110" s="21"/>
      <c r="K110" s="21"/>
    </row>
    <row r="111" spans="1:11" x14ac:dyDescent="0.25">
      <c r="A111" s="147" t="s">
        <v>14</v>
      </c>
      <c r="B111" s="148"/>
      <c r="C111" s="148"/>
      <c r="D111" s="148"/>
      <c r="E111" s="148"/>
      <c r="F111" s="148"/>
      <c r="G111" s="23">
        <v>8703</v>
      </c>
      <c r="H111" s="21"/>
      <c r="I111" s="21"/>
      <c r="J111" s="21"/>
      <c r="K111" s="21"/>
    </row>
    <row r="112" spans="1:11" x14ac:dyDescent="0.25">
      <c r="A112" s="149" t="s">
        <v>149</v>
      </c>
      <c r="B112" s="148"/>
      <c r="C112" s="148"/>
      <c r="D112" s="148"/>
      <c r="E112" s="148"/>
      <c r="F112" s="148"/>
      <c r="G112" s="22">
        <v>8703</v>
      </c>
      <c r="H112" s="21"/>
      <c r="I112" s="21"/>
      <c r="J112" s="21"/>
      <c r="K112" s="21"/>
    </row>
    <row r="113" spans="1:11" ht="19.2" customHeight="1" x14ac:dyDescent="0.25">
      <c r="A113" s="154" t="s">
        <v>148</v>
      </c>
      <c r="B113" s="148"/>
      <c r="C113" s="148"/>
      <c r="D113" s="148"/>
      <c r="E113" s="148"/>
      <c r="F113" s="148"/>
      <c r="G113" s="148"/>
      <c r="H113" s="148"/>
      <c r="I113" s="148"/>
      <c r="J113" s="148"/>
      <c r="K113" s="148"/>
    </row>
    <row r="114" spans="1:11" ht="45.6" x14ac:dyDescent="0.25">
      <c r="A114" s="6">
        <v>52</v>
      </c>
      <c r="B114" s="26" t="s">
        <v>1099</v>
      </c>
      <c r="C114" s="113" t="s">
        <v>1098</v>
      </c>
      <c r="D114" s="10" t="s">
        <v>145</v>
      </c>
      <c r="E114" s="21" t="s">
        <v>1097</v>
      </c>
      <c r="F114" s="21" t="s">
        <v>1096</v>
      </c>
      <c r="G114" s="25">
        <v>403</v>
      </c>
      <c r="H114" s="24">
        <v>93</v>
      </c>
      <c r="I114" s="21" t="s">
        <v>1074</v>
      </c>
      <c r="J114" s="24">
        <v>45.77</v>
      </c>
      <c r="K114" s="24">
        <v>6.87</v>
      </c>
    </row>
    <row r="115" spans="1:11" ht="45.6" x14ac:dyDescent="0.25">
      <c r="A115" s="6">
        <v>53</v>
      </c>
      <c r="B115" s="26" t="s">
        <v>1381</v>
      </c>
      <c r="C115" s="113" t="s">
        <v>1380</v>
      </c>
      <c r="D115" s="10" t="s">
        <v>1519</v>
      </c>
      <c r="E115" s="21">
        <v>5339.74</v>
      </c>
      <c r="F115" s="21" t="s">
        <v>1379</v>
      </c>
      <c r="G115" s="25">
        <v>224</v>
      </c>
      <c r="H115" s="21"/>
      <c r="I115" s="21" t="s">
        <v>1518</v>
      </c>
      <c r="J115" s="21"/>
      <c r="K115" s="21"/>
    </row>
    <row r="116" spans="1:11" ht="45.6" x14ac:dyDescent="0.25">
      <c r="A116" s="6">
        <v>54</v>
      </c>
      <c r="B116" s="26" t="s">
        <v>1384</v>
      </c>
      <c r="C116" s="113" t="s">
        <v>1383</v>
      </c>
      <c r="D116" s="10" t="s">
        <v>1517</v>
      </c>
      <c r="E116" s="21" t="s">
        <v>1382</v>
      </c>
      <c r="F116" s="21"/>
      <c r="G116" s="25">
        <v>512</v>
      </c>
      <c r="H116" s="24">
        <v>512</v>
      </c>
      <c r="I116" s="21"/>
      <c r="J116" s="24">
        <v>248</v>
      </c>
      <c r="K116" s="24">
        <v>44.64</v>
      </c>
    </row>
    <row r="117" spans="1:11" ht="34.200000000000003" x14ac:dyDescent="0.25">
      <c r="A117" s="6">
        <v>55</v>
      </c>
      <c r="B117" s="26" t="s">
        <v>1378</v>
      </c>
      <c r="C117" s="113" t="s">
        <v>1377</v>
      </c>
      <c r="D117" s="6">
        <v>0.18</v>
      </c>
      <c r="E117" s="21" t="s">
        <v>1376</v>
      </c>
      <c r="F117" s="21"/>
      <c r="G117" s="25">
        <v>240</v>
      </c>
      <c r="H117" s="24">
        <v>240</v>
      </c>
      <c r="I117" s="21"/>
      <c r="J117" s="24">
        <v>121</v>
      </c>
      <c r="K117" s="24">
        <v>21.78</v>
      </c>
    </row>
    <row r="118" spans="1:11" ht="45.6" x14ac:dyDescent="0.25">
      <c r="A118" s="6">
        <v>56</v>
      </c>
      <c r="B118" s="26" t="s">
        <v>1375</v>
      </c>
      <c r="C118" s="113" t="s">
        <v>1374</v>
      </c>
      <c r="D118" s="6">
        <v>4.2000000000000003E-2</v>
      </c>
      <c r="E118" s="21">
        <v>1193.53</v>
      </c>
      <c r="F118" s="21" t="s">
        <v>1373</v>
      </c>
      <c r="G118" s="25">
        <v>50</v>
      </c>
      <c r="H118" s="21"/>
      <c r="I118" s="21" t="s">
        <v>1516</v>
      </c>
      <c r="J118" s="21"/>
      <c r="K118" s="21"/>
    </row>
    <row r="119" spans="1:11" ht="34.200000000000003" x14ac:dyDescent="0.25">
      <c r="A119" s="6">
        <v>57</v>
      </c>
      <c r="B119" s="26" t="s">
        <v>1515</v>
      </c>
      <c r="C119" s="113" t="s">
        <v>1514</v>
      </c>
      <c r="D119" s="10" t="s">
        <v>1513</v>
      </c>
      <c r="E119" s="21" t="s">
        <v>1512</v>
      </c>
      <c r="F119" s="21" t="s">
        <v>1511</v>
      </c>
      <c r="G119" s="25">
        <v>689</v>
      </c>
      <c r="H119" s="24">
        <v>51</v>
      </c>
      <c r="I119" s="21" t="s">
        <v>1460</v>
      </c>
      <c r="J119" s="24">
        <v>10.199999999999999</v>
      </c>
      <c r="K119" s="24">
        <v>4.28</v>
      </c>
    </row>
    <row r="120" spans="1:11" ht="34.200000000000003" x14ac:dyDescent="0.25">
      <c r="A120" s="6">
        <v>58</v>
      </c>
      <c r="B120" s="26" t="s">
        <v>1387</v>
      </c>
      <c r="C120" s="113" t="s">
        <v>1386</v>
      </c>
      <c r="D120" s="10" t="s">
        <v>1510</v>
      </c>
      <c r="E120" s="21" t="s">
        <v>1509</v>
      </c>
      <c r="F120" s="21"/>
      <c r="G120" s="25">
        <v>278</v>
      </c>
      <c r="H120" s="24">
        <v>7</v>
      </c>
      <c r="I120" s="21"/>
      <c r="J120" s="24">
        <v>133</v>
      </c>
      <c r="K120" s="24">
        <v>0.53</v>
      </c>
    </row>
    <row r="121" spans="1:11" ht="20.399999999999999" x14ac:dyDescent="0.25">
      <c r="A121" s="147" t="s">
        <v>43</v>
      </c>
      <c r="B121" s="148"/>
      <c r="C121" s="148"/>
      <c r="D121" s="148"/>
      <c r="E121" s="148"/>
      <c r="F121" s="148"/>
      <c r="G121" s="23">
        <v>2396</v>
      </c>
      <c r="H121" s="21">
        <v>903</v>
      </c>
      <c r="I121" s="21" t="s">
        <v>1508</v>
      </c>
      <c r="J121" s="21"/>
      <c r="K121" s="21">
        <v>78.099999999999994</v>
      </c>
    </row>
    <row r="122" spans="1:11" x14ac:dyDescent="0.25">
      <c r="A122" s="147" t="s">
        <v>9</v>
      </c>
      <c r="B122" s="148"/>
      <c r="C122" s="148"/>
      <c r="D122" s="148"/>
      <c r="E122" s="148"/>
      <c r="F122" s="148"/>
      <c r="G122" s="23">
        <v>848</v>
      </c>
      <c r="H122" s="21"/>
      <c r="I122" s="21"/>
      <c r="J122" s="21"/>
      <c r="K122" s="21"/>
    </row>
    <row r="123" spans="1:11" x14ac:dyDescent="0.25">
      <c r="A123" s="147" t="s">
        <v>10</v>
      </c>
      <c r="B123" s="148"/>
      <c r="C123" s="148"/>
      <c r="D123" s="148"/>
      <c r="E123" s="148"/>
      <c r="F123" s="148"/>
      <c r="G123" s="23">
        <v>495</v>
      </c>
      <c r="H123" s="21"/>
      <c r="I123" s="21"/>
      <c r="J123" s="21"/>
      <c r="K123" s="21"/>
    </row>
    <row r="124" spans="1:11" x14ac:dyDescent="0.25">
      <c r="A124" s="149" t="s">
        <v>142</v>
      </c>
      <c r="B124" s="148"/>
      <c r="C124" s="148"/>
      <c r="D124" s="148"/>
      <c r="E124" s="148"/>
      <c r="F124" s="148"/>
      <c r="G124" s="23"/>
      <c r="H124" s="21"/>
      <c r="I124" s="21"/>
      <c r="J124" s="21"/>
      <c r="K124" s="21"/>
    </row>
    <row r="125" spans="1:11" ht="26.1" customHeight="1" x14ac:dyDescent="0.25">
      <c r="A125" s="147" t="s">
        <v>73</v>
      </c>
      <c r="B125" s="148"/>
      <c r="C125" s="148"/>
      <c r="D125" s="148"/>
      <c r="E125" s="148"/>
      <c r="F125" s="148"/>
      <c r="G125" s="23">
        <v>635</v>
      </c>
      <c r="H125" s="21"/>
      <c r="I125" s="21"/>
      <c r="J125" s="21"/>
      <c r="K125" s="21">
        <v>6.87</v>
      </c>
    </row>
    <row r="126" spans="1:11" x14ac:dyDescent="0.25">
      <c r="A126" s="147" t="s">
        <v>1369</v>
      </c>
      <c r="B126" s="148"/>
      <c r="C126" s="148"/>
      <c r="D126" s="148"/>
      <c r="E126" s="148"/>
      <c r="F126" s="148"/>
      <c r="G126" s="23">
        <v>317</v>
      </c>
      <c r="H126" s="21"/>
      <c r="I126" s="21"/>
      <c r="J126" s="21"/>
      <c r="K126" s="21"/>
    </row>
    <row r="127" spans="1:11" x14ac:dyDescent="0.25">
      <c r="A127" s="147" t="s">
        <v>1370</v>
      </c>
      <c r="B127" s="148"/>
      <c r="C127" s="148"/>
      <c r="D127" s="148"/>
      <c r="E127" s="148"/>
      <c r="F127" s="148"/>
      <c r="G127" s="23">
        <v>1692</v>
      </c>
      <c r="H127" s="21"/>
      <c r="I127" s="21"/>
      <c r="J127" s="21"/>
      <c r="K127" s="21">
        <v>66.42</v>
      </c>
    </row>
    <row r="128" spans="1:11" x14ac:dyDescent="0.25">
      <c r="A128" s="147" t="s">
        <v>1507</v>
      </c>
      <c r="B128" s="148"/>
      <c r="C128" s="148"/>
      <c r="D128" s="148"/>
      <c r="E128" s="148"/>
      <c r="F128" s="148"/>
      <c r="G128" s="23">
        <v>805</v>
      </c>
      <c r="H128" s="21"/>
      <c r="I128" s="21"/>
      <c r="J128" s="21"/>
      <c r="K128" s="21">
        <v>4.28</v>
      </c>
    </row>
    <row r="129" spans="1:11" x14ac:dyDescent="0.25">
      <c r="A129" s="147" t="s">
        <v>1371</v>
      </c>
      <c r="B129" s="148"/>
      <c r="C129" s="148"/>
      <c r="D129" s="148"/>
      <c r="E129" s="148"/>
      <c r="F129" s="148"/>
      <c r="G129" s="23">
        <v>290</v>
      </c>
      <c r="H129" s="21"/>
      <c r="I129" s="21"/>
      <c r="J129" s="21"/>
      <c r="K129" s="21">
        <v>0.53</v>
      </c>
    </row>
    <row r="130" spans="1:11" x14ac:dyDescent="0.25">
      <c r="A130" s="147" t="s">
        <v>12</v>
      </c>
      <c r="B130" s="148"/>
      <c r="C130" s="148"/>
      <c r="D130" s="148"/>
      <c r="E130" s="148"/>
      <c r="F130" s="148"/>
      <c r="G130" s="23">
        <v>3739</v>
      </c>
      <c r="H130" s="21"/>
      <c r="I130" s="21"/>
      <c r="J130" s="21"/>
      <c r="K130" s="21">
        <v>78.099999999999994</v>
      </c>
    </row>
    <row r="131" spans="1:11" x14ac:dyDescent="0.25">
      <c r="A131" s="147" t="s">
        <v>13</v>
      </c>
      <c r="B131" s="148"/>
      <c r="C131" s="148"/>
      <c r="D131" s="148"/>
      <c r="E131" s="148"/>
      <c r="F131" s="148"/>
      <c r="G131" s="23"/>
      <c r="H131" s="21"/>
      <c r="I131" s="21"/>
      <c r="J131" s="21"/>
      <c r="K131" s="21"/>
    </row>
    <row r="132" spans="1:11" x14ac:dyDescent="0.25">
      <c r="A132" s="147" t="s">
        <v>14</v>
      </c>
      <c r="B132" s="148"/>
      <c r="C132" s="148"/>
      <c r="D132" s="148"/>
      <c r="E132" s="148"/>
      <c r="F132" s="148"/>
      <c r="G132" s="23">
        <v>898</v>
      </c>
      <c r="H132" s="21"/>
      <c r="I132" s="21"/>
      <c r="J132" s="21"/>
      <c r="K132" s="21"/>
    </row>
    <row r="133" spans="1:11" x14ac:dyDescent="0.25">
      <c r="A133" s="147" t="s">
        <v>15</v>
      </c>
      <c r="B133" s="148"/>
      <c r="C133" s="148"/>
      <c r="D133" s="148"/>
      <c r="E133" s="148"/>
      <c r="F133" s="148"/>
      <c r="G133" s="23">
        <v>595</v>
      </c>
      <c r="H133" s="21"/>
      <c r="I133" s="21"/>
      <c r="J133" s="21"/>
      <c r="K133" s="21"/>
    </row>
    <row r="134" spans="1:11" x14ac:dyDescent="0.25">
      <c r="A134" s="147" t="s">
        <v>16</v>
      </c>
      <c r="B134" s="148"/>
      <c r="C134" s="148"/>
      <c r="D134" s="148"/>
      <c r="E134" s="148"/>
      <c r="F134" s="148"/>
      <c r="G134" s="23">
        <v>970</v>
      </c>
      <c r="H134" s="21"/>
      <c r="I134" s="21"/>
      <c r="J134" s="21"/>
      <c r="K134" s="21"/>
    </row>
    <row r="135" spans="1:11" x14ac:dyDescent="0.25">
      <c r="A135" s="147" t="s">
        <v>17</v>
      </c>
      <c r="B135" s="148"/>
      <c r="C135" s="148"/>
      <c r="D135" s="148"/>
      <c r="E135" s="148"/>
      <c r="F135" s="148"/>
      <c r="G135" s="23">
        <v>848</v>
      </c>
      <c r="H135" s="21"/>
      <c r="I135" s="21"/>
      <c r="J135" s="21"/>
      <c r="K135" s="21"/>
    </row>
    <row r="136" spans="1:11" x14ac:dyDescent="0.25">
      <c r="A136" s="147" t="s">
        <v>18</v>
      </c>
      <c r="B136" s="148"/>
      <c r="C136" s="148"/>
      <c r="D136" s="148"/>
      <c r="E136" s="148"/>
      <c r="F136" s="148"/>
      <c r="G136" s="23">
        <v>495</v>
      </c>
      <c r="H136" s="21"/>
      <c r="I136" s="21"/>
      <c r="J136" s="21"/>
      <c r="K136" s="21"/>
    </row>
    <row r="137" spans="1:11" x14ac:dyDescent="0.25">
      <c r="A137" s="149" t="s">
        <v>141</v>
      </c>
      <c r="B137" s="148"/>
      <c r="C137" s="148"/>
      <c r="D137" s="148"/>
      <c r="E137" s="148"/>
      <c r="F137" s="148"/>
      <c r="G137" s="22">
        <v>3739</v>
      </c>
      <c r="H137" s="21"/>
      <c r="I137" s="21"/>
      <c r="J137" s="21"/>
      <c r="K137" s="20">
        <v>78.099999999999994</v>
      </c>
    </row>
    <row r="138" spans="1:11" x14ac:dyDescent="0.25">
      <c r="A138" s="152" t="s">
        <v>42</v>
      </c>
      <c r="B138" s="153"/>
      <c r="C138" s="153"/>
      <c r="D138" s="153"/>
      <c r="E138" s="153"/>
      <c r="F138" s="153"/>
      <c r="G138" s="153"/>
      <c r="H138" s="153"/>
      <c r="I138" s="153"/>
      <c r="J138" s="153"/>
      <c r="K138" s="153"/>
    </row>
    <row r="139" spans="1:11" ht="20.399999999999999" x14ac:dyDescent="0.25">
      <c r="A139" s="147" t="s">
        <v>8</v>
      </c>
      <c r="B139" s="148"/>
      <c r="C139" s="148"/>
      <c r="D139" s="148"/>
      <c r="E139" s="148"/>
      <c r="F139" s="148"/>
      <c r="G139" s="23">
        <v>59318</v>
      </c>
      <c r="H139" s="21">
        <v>16899</v>
      </c>
      <c r="I139" s="21" t="s">
        <v>1506</v>
      </c>
      <c r="J139" s="21"/>
      <c r="K139" s="21">
        <v>1209.1099999999999</v>
      </c>
    </row>
    <row r="140" spans="1:11" x14ac:dyDescent="0.25">
      <c r="A140" s="147" t="s">
        <v>9</v>
      </c>
      <c r="B140" s="148"/>
      <c r="C140" s="148"/>
      <c r="D140" s="148"/>
      <c r="E140" s="148"/>
      <c r="F140" s="148"/>
      <c r="G140" s="23">
        <v>16817</v>
      </c>
      <c r="H140" s="21"/>
      <c r="I140" s="21"/>
      <c r="J140" s="21"/>
      <c r="K140" s="21"/>
    </row>
    <row r="141" spans="1:11" x14ac:dyDescent="0.25">
      <c r="A141" s="147" t="s">
        <v>31</v>
      </c>
      <c r="B141" s="148"/>
      <c r="C141" s="148"/>
      <c r="D141" s="148"/>
      <c r="E141" s="148"/>
      <c r="F141" s="148"/>
      <c r="G141" s="23"/>
      <c r="H141" s="21"/>
      <c r="I141" s="21"/>
      <c r="J141" s="21"/>
      <c r="K141" s="21"/>
    </row>
    <row r="142" spans="1:11" x14ac:dyDescent="0.25">
      <c r="A142" s="147" t="s">
        <v>1505</v>
      </c>
      <c r="B142" s="148"/>
      <c r="C142" s="148"/>
      <c r="D142" s="148"/>
      <c r="E142" s="148"/>
      <c r="F142" s="148"/>
      <c r="G142" s="23">
        <v>1315</v>
      </c>
      <c r="H142" s="21"/>
      <c r="I142" s="21"/>
      <c r="J142" s="21"/>
      <c r="K142" s="21"/>
    </row>
    <row r="143" spans="1:11" x14ac:dyDescent="0.25">
      <c r="A143" s="147" t="s">
        <v>1504</v>
      </c>
      <c r="B143" s="148"/>
      <c r="C143" s="148"/>
      <c r="D143" s="148"/>
      <c r="E143" s="148"/>
      <c r="F143" s="148"/>
      <c r="G143" s="23">
        <v>290</v>
      </c>
      <c r="H143" s="21"/>
      <c r="I143" s="21"/>
      <c r="J143" s="21"/>
      <c r="K143" s="21"/>
    </row>
    <row r="144" spans="1:11" x14ac:dyDescent="0.25">
      <c r="A144" s="147" t="s">
        <v>1503</v>
      </c>
      <c r="B144" s="148"/>
      <c r="C144" s="148"/>
      <c r="D144" s="148"/>
      <c r="E144" s="148"/>
      <c r="F144" s="148"/>
      <c r="G144" s="23">
        <v>635</v>
      </c>
      <c r="H144" s="21"/>
      <c r="I144" s="21"/>
      <c r="J144" s="21"/>
      <c r="K144" s="21"/>
    </row>
    <row r="145" spans="1:11" x14ac:dyDescent="0.25">
      <c r="A145" s="147" t="s">
        <v>1502</v>
      </c>
      <c r="B145" s="148"/>
      <c r="C145" s="148"/>
      <c r="D145" s="148"/>
      <c r="E145" s="148"/>
      <c r="F145" s="148"/>
      <c r="G145" s="23">
        <v>14296</v>
      </c>
      <c r="H145" s="21"/>
      <c r="I145" s="21"/>
      <c r="J145" s="21"/>
      <c r="K145" s="21"/>
    </row>
    <row r="146" spans="1:11" x14ac:dyDescent="0.25">
      <c r="A146" s="147" t="s">
        <v>1501</v>
      </c>
      <c r="B146" s="148"/>
      <c r="C146" s="148"/>
      <c r="D146" s="148"/>
      <c r="E146" s="148"/>
      <c r="F146" s="148"/>
      <c r="G146" s="23">
        <v>142</v>
      </c>
      <c r="H146" s="21"/>
      <c r="I146" s="21"/>
      <c r="J146" s="21"/>
      <c r="K146" s="21"/>
    </row>
    <row r="147" spans="1:11" x14ac:dyDescent="0.25">
      <c r="A147" s="147" t="s">
        <v>1500</v>
      </c>
      <c r="B147" s="148"/>
      <c r="C147" s="148"/>
      <c r="D147" s="148"/>
      <c r="E147" s="148"/>
      <c r="F147" s="148"/>
      <c r="G147" s="23">
        <v>70</v>
      </c>
      <c r="H147" s="21"/>
      <c r="I147" s="21"/>
      <c r="J147" s="21"/>
      <c r="K147" s="21"/>
    </row>
    <row r="148" spans="1:11" x14ac:dyDescent="0.25">
      <c r="A148" s="147" t="s">
        <v>1499</v>
      </c>
      <c r="B148" s="148"/>
      <c r="C148" s="148"/>
      <c r="D148" s="148"/>
      <c r="E148" s="148"/>
      <c r="F148" s="148"/>
      <c r="G148" s="23">
        <v>69</v>
      </c>
      <c r="H148" s="21"/>
      <c r="I148" s="21"/>
      <c r="J148" s="21"/>
      <c r="K148" s="21"/>
    </row>
    <row r="149" spans="1:11" x14ac:dyDescent="0.25">
      <c r="A149" s="147" t="s">
        <v>10</v>
      </c>
      <c r="B149" s="148"/>
      <c r="C149" s="148"/>
      <c r="D149" s="148"/>
      <c r="E149" s="148"/>
      <c r="F149" s="148"/>
      <c r="G149" s="23">
        <v>10979</v>
      </c>
      <c r="H149" s="21"/>
      <c r="I149" s="21"/>
      <c r="J149" s="21"/>
      <c r="K149" s="21"/>
    </row>
    <row r="150" spans="1:11" x14ac:dyDescent="0.25">
      <c r="A150" s="147" t="s">
        <v>31</v>
      </c>
      <c r="B150" s="148"/>
      <c r="C150" s="148"/>
      <c r="D150" s="148"/>
      <c r="E150" s="148"/>
      <c r="F150" s="148"/>
      <c r="G150" s="23"/>
      <c r="H150" s="21"/>
      <c r="I150" s="21"/>
      <c r="J150" s="21"/>
      <c r="K150" s="21"/>
    </row>
    <row r="151" spans="1:11" x14ac:dyDescent="0.25">
      <c r="A151" s="147" t="s">
        <v>1498</v>
      </c>
      <c r="B151" s="148"/>
      <c r="C151" s="148"/>
      <c r="D151" s="148"/>
      <c r="E151" s="148"/>
      <c r="F151" s="148"/>
      <c r="G151" s="23">
        <v>338</v>
      </c>
      <c r="H151" s="21"/>
      <c r="I151" s="21"/>
      <c r="J151" s="21"/>
      <c r="K151" s="21"/>
    </row>
    <row r="152" spans="1:11" x14ac:dyDescent="0.25">
      <c r="A152" s="147" t="s">
        <v>1497</v>
      </c>
      <c r="B152" s="148"/>
      <c r="C152" s="148"/>
      <c r="D152" s="148"/>
      <c r="E152" s="148"/>
      <c r="F152" s="148"/>
      <c r="G152" s="23">
        <v>15</v>
      </c>
      <c r="H152" s="21"/>
      <c r="I152" s="21"/>
      <c r="J152" s="21"/>
      <c r="K152" s="21"/>
    </row>
    <row r="153" spans="1:11" x14ac:dyDescent="0.25">
      <c r="A153" s="147" t="s">
        <v>1496</v>
      </c>
      <c r="B153" s="148"/>
      <c r="C153" s="148"/>
      <c r="D153" s="148"/>
      <c r="E153" s="148"/>
      <c r="F153" s="148"/>
      <c r="G153" s="23">
        <v>535</v>
      </c>
      <c r="H153" s="21"/>
      <c r="I153" s="21"/>
      <c r="J153" s="21"/>
      <c r="K153" s="21"/>
    </row>
    <row r="154" spans="1:11" x14ac:dyDescent="0.25">
      <c r="A154" s="147" t="s">
        <v>1495</v>
      </c>
      <c r="B154" s="148"/>
      <c r="C154" s="148"/>
      <c r="D154" s="148"/>
      <c r="E154" s="148"/>
      <c r="F154" s="148"/>
      <c r="G154" s="23">
        <v>9913</v>
      </c>
      <c r="H154" s="21"/>
      <c r="I154" s="21"/>
      <c r="J154" s="21"/>
      <c r="K154" s="21"/>
    </row>
    <row r="155" spans="1:11" x14ac:dyDescent="0.25">
      <c r="A155" s="147" t="s">
        <v>1494</v>
      </c>
      <c r="B155" s="148"/>
      <c r="C155" s="148"/>
      <c r="D155" s="148"/>
      <c r="E155" s="148"/>
      <c r="F155" s="148"/>
      <c r="G155" s="23">
        <v>131</v>
      </c>
      <c r="H155" s="21"/>
      <c r="I155" s="21"/>
      <c r="J155" s="21"/>
      <c r="K155" s="21"/>
    </row>
    <row r="156" spans="1:11" x14ac:dyDescent="0.25">
      <c r="A156" s="147" t="s">
        <v>1493</v>
      </c>
      <c r="B156" s="148"/>
      <c r="C156" s="148"/>
      <c r="D156" s="148"/>
      <c r="E156" s="148"/>
      <c r="F156" s="148"/>
      <c r="G156" s="23">
        <v>47</v>
      </c>
      <c r="H156" s="21"/>
      <c r="I156" s="21"/>
      <c r="J156" s="21"/>
      <c r="K156" s="21"/>
    </row>
    <row r="157" spans="1:11" x14ac:dyDescent="0.25">
      <c r="A157" s="149" t="s">
        <v>11</v>
      </c>
      <c r="B157" s="148"/>
      <c r="C157" s="148"/>
      <c r="D157" s="148"/>
      <c r="E157" s="148"/>
      <c r="F157" s="148"/>
      <c r="G157" s="23"/>
      <c r="H157" s="21"/>
      <c r="I157" s="21"/>
      <c r="J157" s="21"/>
      <c r="K157" s="21"/>
    </row>
    <row r="158" spans="1:11" x14ac:dyDescent="0.25">
      <c r="A158" s="147" t="s">
        <v>66</v>
      </c>
      <c r="B158" s="148"/>
      <c r="C158" s="148"/>
      <c r="D158" s="148"/>
      <c r="E158" s="148"/>
      <c r="F158" s="148"/>
      <c r="G158" s="23"/>
      <c r="H158" s="21"/>
      <c r="I158" s="21"/>
      <c r="J158" s="21"/>
      <c r="K158" s="21"/>
    </row>
    <row r="159" spans="1:11" x14ac:dyDescent="0.25">
      <c r="A159" s="147" t="s">
        <v>65</v>
      </c>
      <c r="B159" s="148"/>
      <c r="C159" s="148"/>
      <c r="D159" s="148"/>
      <c r="E159" s="148"/>
      <c r="F159" s="148"/>
      <c r="G159" s="23"/>
      <c r="H159" s="21"/>
      <c r="I159" s="21"/>
      <c r="J159" s="21"/>
      <c r="K159" s="21"/>
    </row>
    <row r="160" spans="1:11" x14ac:dyDescent="0.25">
      <c r="A160" s="147" t="s">
        <v>72</v>
      </c>
      <c r="B160" s="148"/>
      <c r="C160" s="148"/>
      <c r="D160" s="148"/>
      <c r="E160" s="148"/>
      <c r="F160" s="148"/>
      <c r="G160" s="23"/>
      <c r="H160" s="21"/>
      <c r="I160" s="21"/>
      <c r="J160" s="21"/>
      <c r="K160" s="21"/>
    </row>
    <row r="161" spans="1:11" ht="20.399999999999999" x14ac:dyDescent="0.25">
      <c r="A161" s="147" t="s">
        <v>1492</v>
      </c>
      <c r="B161" s="148"/>
      <c r="C161" s="148"/>
      <c r="D161" s="148"/>
      <c r="E161" s="148"/>
      <c r="F161" s="148"/>
      <c r="G161" s="23">
        <v>1028</v>
      </c>
      <c r="H161" s="21">
        <v>887</v>
      </c>
      <c r="I161" s="21" t="s">
        <v>1491</v>
      </c>
      <c r="J161" s="21"/>
      <c r="K161" s="21">
        <v>59.94</v>
      </c>
    </row>
    <row r="162" spans="1:11" x14ac:dyDescent="0.25">
      <c r="A162" s="147" t="s">
        <v>1490</v>
      </c>
      <c r="B162" s="148"/>
      <c r="C162" s="148"/>
      <c r="D162" s="148"/>
      <c r="E162" s="148"/>
      <c r="F162" s="148"/>
      <c r="G162" s="23">
        <v>713</v>
      </c>
      <c r="H162" s="21"/>
      <c r="I162" s="21"/>
      <c r="J162" s="21"/>
      <c r="K162" s="21"/>
    </row>
    <row r="163" spans="1:11" x14ac:dyDescent="0.25">
      <c r="A163" s="147" t="s">
        <v>1489</v>
      </c>
      <c r="B163" s="148"/>
      <c r="C163" s="148"/>
      <c r="D163" s="148"/>
      <c r="E163" s="148"/>
      <c r="F163" s="148"/>
      <c r="G163" s="23">
        <v>535</v>
      </c>
      <c r="H163" s="21"/>
      <c r="I163" s="21"/>
      <c r="J163" s="21"/>
      <c r="K163" s="21"/>
    </row>
    <row r="164" spans="1:11" x14ac:dyDescent="0.25">
      <c r="A164" s="147" t="s">
        <v>63</v>
      </c>
      <c r="B164" s="148"/>
      <c r="C164" s="148"/>
      <c r="D164" s="148"/>
      <c r="E164" s="148"/>
      <c r="F164" s="148"/>
      <c r="G164" s="23">
        <v>2276</v>
      </c>
      <c r="H164" s="21"/>
      <c r="I164" s="21"/>
      <c r="J164" s="21"/>
      <c r="K164" s="21">
        <v>59.94</v>
      </c>
    </row>
    <row r="165" spans="1:11" x14ac:dyDescent="0.25">
      <c r="A165" s="147" t="s">
        <v>71</v>
      </c>
      <c r="B165" s="148"/>
      <c r="C165" s="148"/>
      <c r="D165" s="148"/>
      <c r="E165" s="148"/>
      <c r="F165" s="148"/>
      <c r="G165" s="23"/>
      <c r="H165" s="21"/>
      <c r="I165" s="21"/>
      <c r="J165" s="21"/>
      <c r="K165" s="21"/>
    </row>
    <row r="166" spans="1:11" x14ac:dyDescent="0.25">
      <c r="A166" s="147" t="s">
        <v>1488</v>
      </c>
      <c r="B166" s="148"/>
      <c r="C166" s="148"/>
      <c r="D166" s="148"/>
      <c r="E166" s="148"/>
      <c r="F166" s="148"/>
      <c r="G166" s="23">
        <v>347</v>
      </c>
      <c r="H166" s="21">
        <v>315</v>
      </c>
      <c r="I166" s="21"/>
      <c r="J166" s="21"/>
      <c r="K166" s="21">
        <v>23</v>
      </c>
    </row>
    <row r="167" spans="1:11" x14ac:dyDescent="0.25">
      <c r="A167" s="147" t="s">
        <v>1487</v>
      </c>
      <c r="B167" s="148"/>
      <c r="C167" s="148"/>
      <c r="D167" s="148"/>
      <c r="E167" s="148"/>
      <c r="F167" s="148"/>
      <c r="G167" s="23">
        <v>290</v>
      </c>
      <c r="H167" s="21"/>
      <c r="I167" s="21"/>
      <c r="J167" s="21"/>
      <c r="K167" s="21"/>
    </row>
    <row r="168" spans="1:11" x14ac:dyDescent="0.25">
      <c r="A168" s="147" t="s">
        <v>1486</v>
      </c>
      <c r="B168" s="148"/>
      <c r="C168" s="148"/>
      <c r="D168" s="148"/>
      <c r="E168" s="148"/>
      <c r="F168" s="148"/>
      <c r="G168" s="23">
        <v>205</v>
      </c>
      <c r="H168" s="21"/>
      <c r="I168" s="21"/>
      <c r="J168" s="21"/>
      <c r="K168" s="21"/>
    </row>
    <row r="169" spans="1:11" x14ac:dyDescent="0.25">
      <c r="A169" s="147" t="s">
        <v>63</v>
      </c>
      <c r="B169" s="148"/>
      <c r="C169" s="148"/>
      <c r="D169" s="148"/>
      <c r="E169" s="148"/>
      <c r="F169" s="148"/>
      <c r="G169" s="23">
        <v>842</v>
      </c>
      <c r="H169" s="21"/>
      <c r="I169" s="21"/>
      <c r="J169" s="21"/>
      <c r="K169" s="21">
        <v>23</v>
      </c>
    </row>
    <row r="170" spans="1:11" x14ac:dyDescent="0.25">
      <c r="A170" s="147" t="s">
        <v>64</v>
      </c>
      <c r="B170" s="148"/>
      <c r="C170" s="148"/>
      <c r="D170" s="148"/>
      <c r="E170" s="148"/>
      <c r="F170" s="148"/>
      <c r="G170" s="23"/>
      <c r="H170" s="21"/>
      <c r="I170" s="21"/>
      <c r="J170" s="21"/>
      <c r="K170" s="21"/>
    </row>
    <row r="171" spans="1:11" ht="20.399999999999999" x14ac:dyDescent="0.25">
      <c r="A171" s="147" t="s">
        <v>1485</v>
      </c>
      <c r="B171" s="148"/>
      <c r="C171" s="148"/>
      <c r="D171" s="148"/>
      <c r="E171" s="148"/>
      <c r="F171" s="148"/>
      <c r="G171" s="23">
        <v>1761</v>
      </c>
      <c r="H171" s="21">
        <v>480</v>
      </c>
      <c r="I171" s="21" t="s">
        <v>1484</v>
      </c>
      <c r="J171" s="21"/>
      <c r="K171" s="21">
        <v>34.24</v>
      </c>
    </row>
    <row r="172" spans="1:11" x14ac:dyDescent="0.25">
      <c r="A172" s="147" t="s">
        <v>1483</v>
      </c>
      <c r="B172" s="148"/>
      <c r="C172" s="148"/>
      <c r="D172" s="148"/>
      <c r="E172" s="148"/>
      <c r="F172" s="148"/>
      <c r="G172" s="23">
        <v>607</v>
      </c>
      <c r="H172" s="21"/>
      <c r="I172" s="21"/>
      <c r="J172" s="21"/>
      <c r="K172" s="21"/>
    </row>
    <row r="173" spans="1:11" x14ac:dyDescent="0.25">
      <c r="A173" s="147" t="s">
        <v>1482</v>
      </c>
      <c r="B173" s="148"/>
      <c r="C173" s="148"/>
      <c r="D173" s="148"/>
      <c r="E173" s="148"/>
      <c r="F173" s="148"/>
      <c r="G173" s="23">
        <v>415</v>
      </c>
      <c r="H173" s="21"/>
      <c r="I173" s="21"/>
      <c r="J173" s="21"/>
      <c r="K173" s="21"/>
    </row>
    <row r="174" spans="1:11" x14ac:dyDescent="0.25">
      <c r="A174" s="147" t="s">
        <v>63</v>
      </c>
      <c r="B174" s="148"/>
      <c r="C174" s="148"/>
      <c r="D174" s="148"/>
      <c r="E174" s="148"/>
      <c r="F174" s="148"/>
      <c r="G174" s="23">
        <v>2783</v>
      </c>
      <c r="H174" s="21"/>
      <c r="I174" s="21"/>
      <c r="J174" s="21"/>
      <c r="K174" s="21">
        <v>34.24</v>
      </c>
    </row>
    <row r="175" spans="1:11" x14ac:dyDescent="0.25">
      <c r="A175" s="147" t="s">
        <v>1481</v>
      </c>
      <c r="B175" s="148"/>
      <c r="C175" s="148"/>
      <c r="D175" s="148"/>
      <c r="E175" s="148"/>
      <c r="F175" s="148"/>
      <c r="G175" s="23"/>
      <c r="H175" s="21"/>
      <c r="I175" s="21"/>
      <c r="J175" s="21"/>
      <c r="K175" s="21"/>
    </row>
    <row r="176" spans="1:11" ht="20.399999999999999" x14ac:dyDescent="0.25">
      <c r="A176" s="147" t="s">
        <v>1480</v>
      </c>
      <c r="B176" s="148"/>
      <c r="C176" s="148"/>
      <c r="D176" s="148"/>
      <c r="E176" s="148"/>
      <c r="F176" s="148"/>
      <c r="G176" s="23">
        <v>424</v>
      </c>
      <c r="H176" s="21">
        <v>46</v>
      </c>
      <c r="I176" s="21" t="s">
        <v>1479</v>
      </c>
      <c r="J176" s="21"/>
      <c r="K176" s="21">
        <v>3.65</v>
      </c>
    </row>
    <row r="177" spans="1:11" x14ac:dyDescent="0.25">
      <c r="A177" s="147" t="s">
        <v>1478</v>
      </c>
      <c r="B177" s="148"/>
      <c r="C177" s="148"/>
      <c r="D177" s="148"/>
      <c r="E177" s="148"/>
      <c r="F177" s="148"/>
      <c r="G177" s="23">
        <v>70</v>
      </c>
      <c r="H177" s="21"/>
      <c r="I177" s="21"/>
      <c r="J177" s="21"/>
      <c r="K177" s="21"/>
    </row>
    <row r="178" spans="1:11" x14ac:dyDescent="0.25">
      <c r="A178" s="147" t="s">
        <v>1477</v>
      </c>
      <c r="B178" s="148"/>
      <c r="C178" s="148"/>
      <c r="D178" s="148"/>
      <c r="E178" s="148"/>
      <c r="F178" s="148"/>
      <c r="G178" s="23">
        <v>41</v>
      </c>
      <c r="H178" s="21"/>
      <c r="I178" s="21"/>
      <c r="J178" s="21"/>
      <c r="K178" s="21"/>
    </row>
    <row r="179" spans="1:11" x14ac:dyDescent="0.25">
      <c r="A179" s="147" t="s">
        <v>63</v>
      </c>
      <c r="B179" s="148"/>
      <c r="C179" s="148"/>
      <c r="D179" s="148"/>
      <c r="E179" s="148"/>
      <c r="F179" s="148"/>
      <c r="G179" s="23">
        <v>535</v>
      </c>
      <c r="H179" s="21"/>
      <c r="I179" s="21"/>
      <c r="J179" s="21"/>
      <c r="K179" s="21">
        <v>3.65</v>
      </c>
    </row>
    <row r="180" spans="1:11" x14ac:dyDescent="0.25">
      <c r="A180" s="147" t="s">
        <v>435</v>
      </c>
      <c r="B180" s="148"/>
      <c r="C180" s="148"/>
      <c r="D180" s="148"/>
      <c r="E180" s="148"/>
      <c r="F180" s="148"/>
      <c r="G180" s="23"/>
      <c r="H180" s="21"/>
      <c r="I180" s="21"/>
      <c r="J180" s="21"/>
      <c r="K180" s="21"/>
    </row>
    <row r="181" spans="1:11" ht="20.399999999999999" x14ac:dyDescent="0.25">
      <c r="A181" s="147" t="s">
        <v>1476</v>
      </c>
      <c r="B181" s="148"/>
      <c r="C181" s="148"/>
      <c r="D181" s="148"/>
      <c r="E181" s="148"/>
      <c r="F181" s="148"/>
      <c r="G181" s="23">
        <v>42222</v>
      </c>
      <c r="H181" s="21">
        <v>14268</v>
      </c>
      <c r="I181" s="21" t="s">
        <v>1475</v>
      </c>
      <c r="J181" s="21"/>
      <c r="K181" s="21">
        <v>1010.18</v>
      </c>
    </row>
    <row r="182" spans="1:11" x14ac:dyDescent="0.25">
      <c r="A182" s="147" t="s">
        <v>1474</v>
      </c>
      <c r="B182" s="148"/>
      <c r="C182" s="148"/>
      <c r="D182" s="148"/>
      <c r="E182" s="148"/>
      <c r="F182" s="148"/>
      <c r="G182" s="23">
        <v>14289</v>
      </c>
      <c r="H182" s="21"/>
      <c r="I182" s="21"/>
      <c r="J182" s="21"/>
      <c r="K182" s="21"/>
    </row>
    <row r="183" spans="1:11" x14ac:dyDescent="0.25">
      <c r="A183" s="147" t="s">
        <v>1473</v>
      </c>
      <c r="B183" s="148"/>
      <c r="C183" s="148"/>
      <c r="D183" s="148"/>
      <c r="E183" s="148"/>
      <c r="F183" s="148"/>
      <c r="G183" s="23">
        <v>9288</v>
      </c>
      <c r="H183" s="21"/>
      <c r="I183" s="21"/>
      <c r="J183" s="21"/>
      <c r="K183" s="21"/>
    </row>
    <row r="184" spans="1:11" x14ac:dyDescent="0.25">
      <c r="A184" s="147" t="s">
        <v>63</v>
      </c>
      <c r="B184" s="148"/>
      <c r="C184" s="148"/>
      <c r="D184" s="148"/>
      <c r="E184" s="148"/>
      <c r="F184" s="148"/>
      <c r="G184" s="23">
        <v>65799</v>
      </c>
      <c r="H184" s="21"/>
      <c r="I184" s="21"/>
      <c r="J184" s="21"/>
      <c r="K184" s="21">
        <v>1010.18</v>
      </c>
    </row>
    <row r="185" spans="1:11" x14ac:dyDescent="0.25">
      <c r="A185" s="147" t="s">
        <v>60</v>
      </c>
      <c r="B185" s="148"/>
      <c r="C185" s="148"/>
      <c r="D185" s="148"/>
      <c r="E185" s="148"/>
      <c r="F185" s="148"/>
      <c r="G185" s="23">
        <v>72235</v>
      </c>
      <c r="H185" s="21"/>
      <c r="I185" s="21"/>
      <c r="J185" s="21"/>
      <c r="K185" s="21">
        <v>1131.01</v>
      </c>
    </row>
    <row r="186" spans="1:11" x14ac:dyDescent="0.25">
      <c r="A186" s="147" t="s">
        <v>62</v>
      </c>
      <c r="B186" s="148"/>
      <c r="C186" s="148"/>
      <c r="D186" s="148"/>
      <c r="E186" s="148"/>
      <c r="F186" s="148"/>
      <c r="G186" s="23"/>
      <c r="H186" s="21"/>
      <c r="I186" s="21"/>
      <c r="J186" s="21"/>
      <c r="K186" s="21"/>
    </row>
    <row r="187" spans="1:11" x14ac:dyDescent="0.25">
      <c r="A187" s="147" t="s">
        <v>61</v>
      </c>
      <c r="B187" s="148"/>
      <c r="C187" s="148"/>
      <c r="D187" s="148"/>
      <c r="E187" s="148"/>
      <c r="F187" s="148"/>
      <c r="G187" s="23"/>
      <c r="H187" s="21"/>
      <c r="I187" s="21"/>
      <c r="J187" s="21"/>
      <c r="K187" s="21"/>
    </row>
    <row r="188" spans="1:11" x14ac:dyDescent="0.25">
      <c r="A188" s="147" t="s">
        <v>1472</v>
      </c>
      <c r="B188" s="148"/>
      <c r="C188" s="148"/>
      <c r="D188" s="148"/>
      <c r="E188" s="148"/>
      <c r="F188" s="148"/>
      <c r="G188" s="23">
        <v>2437</v>
      </c>
      <c r="H188" s="21"/>
      <c r="I188" s="21"/>
      <c r="J188" s="21"/>
      <c r="K188" s="21"/>
    </row>
    <row r="189" spans="1:11" x14ac:dyDescent="0.25">
      <c r="A189" s="147" t="s">
        <v>60</v>
      </c>
      <c r="B189" s="148"/>
      <c r="C189" s="148"/>
      <c r="D189" s="148"/>
      <c r="E189" s="148"/>
      <c r="F189" s="148"/>
      <c r="G189" s="23">
        <v>2437</v>
      </c>
      <c r="H189" s="21"/>
      <c r="I189" s="21"/>
      <c r="J189" s="21"/>
      <c r="K189" s="21"/>
    </row>
    <row r="190" spans="1:11" x14ac:dyDescent="0.25">
      <c r="A190" s="147" t="s">
        <v>56</v>
      </c>
      <c r="B190" s="148"/>
      <c r="C190" s="148"/>
      <c r="D190" s="148"/>
      <c r="E190" s="148"/>
      <c r="F190" s="148"/>
      <c r="G190" s="23">
        <v>74672</v>
      </c>
      <c r="H190" s="21"/>
      <c r="I190" s="21"/>
      <c r="J190" s="21"/>
      <c r="K190" s="21">
        <v>1131.01</v>
      </c>
    </row>
    <row r="191" spans="1:11" x14ac:dyDescent="0.25">
      <c r="A191" s="149" t="s">
        <v>59</v>
      </c>
      <c r="B191" s="148"/>
      <c r="C191" s="148"/>
      <c r="D191" s="148"/>
      <c r="E191" s="148"/>
      <c r="F191" s="148"/>
      <c r="G191" s="22">
        <v>74672</v>
      </c>
      <c r="H191" s="21"/>
      <c r="I191" s="21"/>
      <c r="J191" s="21"/>
      <c r="K191" s="20">
        <v>1131.01</v>
      </c>
    </row>
    <row r="192" spans="1:11" x14ac:dyDescent="0.25">
      <c r="A192" s="147" t="s">
        <v>121</v>
      </c>
      <c r="B192" s="148"/>
      <c r="C192" s="148"/>
      <c r="D192" s="148"/>
      <c r="E192" s="148"/>
      <c r="F192" s="148"/>
      <c r="G192" s="23"/>
      <c r="H192" s="21"/>
      <c r="I192" s="21"/>
      <c r="J192" s="21"/>
      <c r="K192" s="21"/>
    </row>
    <row r="193" spans="1:11" x14ac:dyDescent="0.25">
      <c r="A193" s="147" t="s">
        <v>57</v>
      </c>
      <c r="B193" s="148"/>
      <c r="C193" s="148"/>
      <c r="D193" s="148"/>
      <c r="E193" s="148"/>
      <c r="F193" s="148"/>
      <c r="G193" s="23"/>
      <c r="H193" s="21"/>
      <c r="I193" s="21"/>
      <c r="J193" s="21"/>
      <c r="K193" s="21"/>
    </row>
    <row r="194" spans="1:11" x14ac:dyDescent="0.25">
      <c r="A194" s="147" t="s">
        <v>1471</v>
      </c>
      <c r="B194" s="148"/>
      <c r="C194" s="148"/>
      <c r="D194" s="148"/>
      <c r="E194" s="148"/>
      <c r="F194" s="148"/>
      <c r="G194" s="23">
        <v>8703</v>
      </c>
      <c r="H194" s="21"/>
      <c r="I194" s="21"/>
      <c r="J194" s="21"/>
      <c r="K194" s="21"/>
    </row>
    <row r="195" spans="1:11" x14ac:dyDescent="0.25">
      <c r="A195" s="147" t="s">
        <v>56</v>
      </c>
      <c r="B195" s="148"/>
      <c r="C195" s="148"/>
      <c r="D195" s="148"/>
      <c r="E195" s="148"/>
      <c r="F195" s="148"/>
      <c r="G195" s="23">
        <v>8703</v>
      </c>
      <c r="H195" s="21"/>
      <c r="I195" s="21"/>
      <c r="J195" s="21"/>
      <c r="K195" s="21"/>
    </row>
    <row r="196" spans="1:11" x14ac:dyDescent="0.25">
      <c r="A196" s="149" t="s">
        <v>119</v>
      </c>
      <c r="B196" s="148"/>
      <c r="C196" s="148"/>
      <c r="D196" s="148"/>
      <c r="E196" s="148"/>
      <c r="F196" s="148"/>
      <c r="G196" s="22">
        <v>8703</v>
      </c>
      <c r="H196" s="21"/>
      <c r="I196" s="21"/>
      <c r="J196" s="21"/>
      <c r="K196" s="21"/>
    </row>
    <row r="197" spans="1:11" x14ac:dyDescent="0.25">
      <c r="A197" s="147" t="s">
        <v>118</v>
      </c>
      <c r="B197" s="148"/>
      <c r="C197" s="148"/>
      <c r="D197" s="148"/>
      <c r="E197" s="148"/>
      <c r="F197" s="148"/>
      <c r="G197" s="23"/>
      <c r="H197" s="21"/>
      <c r="I197" s="21"/>
      <c r="J197" s="21"/>
      <c r="K197" s="21"/>
    </row>
    <row r="198" spans="1:11" ht="26.1" customHeight="1" x14ac:dyDescent="0.25">
      <c r="A198" s="147" t="s">
        <v>70</v>
      </c>
      <c r="B198" s="148"/>
      <c r="C198" s="148"/>
      <c r="D198" s="148"/>
      <c r="E198" s="148"/>
      <c r="F198" s="148"/>
      <c r="G198" s="23"/>
      <c r="H198" s="21"/>
      <c r="I198" s="21"/>
      <c r="J198" s="21"/>
      <c r="K198" s="21"/>
    </row>
    <row r="199" spans="1:11" ht="20.399999999999999" x14ac:dyDescent="0.25">
      <c r="A199" s="147" t="s">
        <v>1470</v>
      </c>
      <c r="B199" s="148"/>
      <c r="C199" s="148"/>
      <c r="D199" s="148"/>
      <c r="E199" s="148"/>
      <c r="F199" s="148"/>
      <c r="G199" s="23">
        <v>403</v>
      </c>
      <c r="H199" s="21">
        <v>93</v>
      </c>
      <c r="I199" s="21" t="s">
        <v>1074</v>
      </c>
      <c r="J199" s="21"/>
      <c r="K199" s="21">
        <v>6.87</v>
      </c>
    </row>
    <row r="200" spans="1:11" x14ac:dyDescent="0.25">
      <c r="A200" s="147" t="s">
        <v>1073</v>
      </c>
      <c r="B200" s="148"/>
      <c r="C200" s="148"/>
      <c r="D200" s="148"/>
      <c r="E200" s="148"/>
      <c r="F200" s="148"/>
      <c r="G200" s="23">
        <v>142</v>
      </c>
      <c r="H200" s="21"/>
      <c r="I200" s="21"/>
      <c r="J200" s="21"/>
      <c r="K200" s="21"/>
    </row>
    <row r="201" spans="1:11" x14ac:dyDescent="0.25">
      <c r="A201" s="147" t="s">
        <v>1072</v>
      </c>
      <c r="B201" s="148"/>
      <c r="C201" s="148"/>
      <c r="D201" s="148"/>
      <c r="E201" s="148"/>
      <c r="F201" s="148"/>
      <c r="G201" s="23">
        <v>90</v>
      </c>
      <c r="H201" s="21"/>
      <c r="I201" s="21"/>
      <c r="J201" s="21"/>
      <c r="K201" s="21"/>
    </row>
    <row r="202" spans="1:11" x14ac:dyDescent="0.25">
      <c r="A202" s="147" t="s">
        <v>58</v>
      </c>
      <c r="B202" s="148"/>
      <c r="C202" s="148"/>
      <c r="D202" s="148"/>
      <c r="E202" s="148"/>
      <c r="F202" s="148"/>
      <c r="G202" s="23">
        <v>635</v>
      </c>
      <c r="H202" s="21"/>
      <c r="I202" s="21"/>
      <c r="J202" s="21"/>
      <c r="K202" s="21">
        <v>6.87</v>
      </c>
    </row>
    <row r="203" spans="1:11" x14ac:dyDescent="0.25">
      <c r="A203" s="147" t="s">
        <v>1364</v>
      </c>
      <c r="B203" s="148"/>
      <c r="C203" s="148"/>
      <c r="D203" s="148"/>
      <c r="E203" s="148"/>
      <c r="F203" s="148"/>
      <c r="G203" s="23"/>
      <c r="H203" s="21"/>
      <c r="I203" s="21"/>
      <c r="J203" s="21"/>
      <c r="K203" s="21"/>
    </row>
    <row r="204" spans="1:11" ht="20.399999999999999" x14ac:dyDescent="0.25">
      <c r="A204" s="147" t="s">
        <v>1469</v>
      </c>
      <c r="B204" s="148"/>
      <c r="C204" s="148"/>
      <c r="D204" s="148"/>
      <c r="E204" s="148"/>
      <c r="F204" s="148"/>
      <c r="G204" s="23">
        <v>274</v>
      </c>
      <c r="H204" s="21"/>
      <c r="I204" s="21" t="s">
        <v>1468</v>
      </c>
      <c r="J204" s="21"/>
      <c r="K204" s="21"/>
    </row>
    <row r="205" spans="1:11" x14ac:dyDescent="0.25">
      <c r="A205" s="147" t="s">
        <v>1467</v>
      </c>
      <c r="B205" s="148"/>
      <c r="C205" s="148"/>
      <c r="D205" s="148"/>
      <c r="E205" s="148"/>
      <c r="F205" s="148"/>
      <c r="G205" s="23">
        <v>28</v>
      </c>
      <c r="H205" s="21"/>
      <c r="I205" s="21"/>
      <c r="J205" s="21"/>
      <c r="K205" s="21"/>
    </row>
    <row r="206" spans="1:11" x14ac:dyDescent="0.25">
      <c r="A206" s="147" t="s">
        <v>1466</v>
      </c>
      <c r="B206" s="148"/>
      <c r="C206" s="148"/>
      <c r="D206" s="148"/>
      <c r="E206" s="148"/>
      <c r="F206" s="148"/>
      <c r="G206" s="23">
        <v>15</v>
      </c>
      <c r="H206" s="21"/>
      <c r="I206" s="21"/>
      <c r="J206" s="21"/>
      <c r="K206" s="21"/>
    </row>
    <row r="207" spans="1:11" x14ac:dyDescent="0.25">
      <c r="A207" s="147" t="s">
        <v>58</v>
      </c>
      <c r="B207" s="148"/>
      <c r="C207" s="148"/>
      <c r="D207" s="148"/>
      <c r="E207" s="148"/>
      <c r="F207" s="148"/>
      <c r="G207" s="23">
        <v>317</v>
      </c>
      <c r="H207" s="21"/>
      <c r="I207" s="21"/>
      <c r="J207" s="21"/>
      <c r="K207" s="21"/>
    </row>
    <row r="208" spans="1:11" x14ac:dyDescent="0.25">
      <c r="A208" s="147" t="s">
        <v>1365</v>
      </c>
      <c r="B208" s="148"/>
      <c r="C208" s="148"/>
      <c r="D208" s="148"/>
      <c r="E208" s="148"/>
      <c r="F208" s="148"/>
      <c r="G208" s="23"/>
      <c r="H208" s="21"/>
      <c r="I208" s="21"/>
      <c r="J208" s="21"/>
      <c r="K208" s="21"/>
    </row>
    <row r="209" spans="1:11" x14ac:dyDescent="0.25">
      <c r="A209" s="147" t="s">
        <v>1465</v>
      </c>
      <c r="B209" s="148"/>
      <c r="C209" s="148"/>
      <c r="D209" s="148"/>
      <c r="E209" s="148"/>
      <c r="F209" s="148"/>
      <c r="G209" s="23">
        <v>752</v>
      </c>
      <c r="H209" s="21">
        <v>752</v>
      </c>
      <c r="I209" s="21"/>
      <c r="J209" s="21"/>
      <c r="K209" s="21">
        <v>66.42</v>
      </c>
    </row>
    <row r="210" spans="1:11" x14ac:dyDescent="0.25">
      <c r="A210" s="147" t="s">
        <v>1464</v>
      </c>
      <c r="B210" s="148"/>
      <c r="C210" s="148"/>
      <c r="D210" s="148"/>
      <c r="E210" s="148"/>
      <c r="F210" s="148"/>
      <c r="G210" s="23">
        <v>602</v>
      </c>
      <c r="H210" s="21"/>
      <c r="I210" s="21"/>
      <c r="J210" s="21"/>
      <c r="K210" s="21"/>
    </row>
    <row r="211" spans="1:11" x14ac:dyDescent="0.25">
      <c r="A211" s="147" t="s">
        <v>1463</v>
      </c>
      <c r="B211" s="148"/>
      <c r="C211" s="148"/>
      <c r="D211" s="148"/>
      <c r="E211" s="148"/>
      <c r="F211" s="148"/>
      <c r="G211" s="23">
        <v>338</v>
      </c>
      <c r="H211" s="21"/>
      <c r="I211" s="21"/>
      <c r="J211" s="21"/>
      <c r="K211" s="21"/>
    </row>
    <row r="212" spans="1:11" x14ac:dyDescent="0.25">
      <c r="A212" s="147" t="s">
        <v>58</v>
      </c>
      <c r="B212" s="148"/>
      <c r="C212" s="148"/>
      <c r="D212" s="148"/>
      <c r="E212" s="148"/>
      <c r="F212" s="148"/>
      <c r="G212" s="23">
        <v>1692</v>
      </c>
      <c r="H212" s="21"/>
      <c r="I212" s="21"/>
      <c r="J212" s="21"/>
      <c r="K212" s="21">
        <v>66.42</v>
      </c>
    </row>
    <row r="213" spans="1:11" x14ac:dyDescent="0.25">
      <c r="A213" s="147" t="s">
        <v>1462</v>
      </c>
      <c r="B213" s="148"/>
      <c r="C213" s="148"/>
      <c r="D213" s="148"/>
      <c r="E213" s="148"/>
      <c r="F213" s="148"/>
      <c r="G213" s="23"/>
      <c r="H213" s="21"/>
      <c r="I213" s="21"/>
      <c r="J213" s="21"/>
      <c r="K213" s="21"/>
    </row>
    <row r="214" spans="1:11" ht="20.399999999999999" x14ac:dyDescent="0.25">
      <c r="A214" s="147" t="s">
        <v>1461</v>
      </c>
      <c r="B214" s="148"/>
      <c r="C214" s="148"/>
      <c r="D214" s="148"/>
      <c r="E214" s="148"/>
      <c r="F214" s="148"/>
      <c r="G214" s="23">
        <v>689</v>
      </c>
      <c r="H214" s="21">
        <v>51</v>
      </c>
      <c r="I214" s="21" t="s">
        <v>1460</v>
      </c>
      <c r="J214" s="21"/>
      <c r="K214" s="21">
        <v>4.28</v>
      </c>
    </row>
    <row r="215" spans="1:11" x14ac:dyDescent="0.25">
      <c r="A215" s="147" t="s">
        <v>1459</v>
      </c>
      <c r="B215" s="148"/>
      <c r="C215" s="148"/>
      <c r="D215" s="148"/>
      <c r="E215" s="148"/>
      <c r="F215" s="148"/>
      <c r="G215" s="23">
        <v>69</v>
      </c>
      <c r="H215" s="21"/>
      <c r="I215" s="21"/>
      <c r="J215" s="21"/>
      <c r="K215" s="21"/>
    </row>
    <row r="216" spans="1:11" x14ac:dyDescent="0.25">
      <c r="A216" s="147" t="s">
        <v>1458</v>
      </c>
      <c r="B216" s="148"/>
      <c r="C216" s="148"/>
      <c r="D216" s="148"/>
      <c r="E216" s="148"/>
      <c r="F216" s="148"/>
      <c r="G216" s="23">
        <v>47</v>
      </c>
      <c r="H216" s="21"/>
      <c r="I216" s="21"/>
      <c r="J216" s="21"/>
      <c r="K216" s="21"/>
    </row>
    <row r="217" spans="1:11" x14ac:dyDescent="0.25">
      <c r="A217" s="147" t="s">
        <v>58</v>
      </c>
      <c r="B217" s="148"/>
      <c r="C217" s="148"/>
      <c r="D217" s="148"/>
      <c r="E217" s="148"/>
      <c r="F217" s="148"/>
      <c r="G217" s="23">
        <v>805</v>
      </c>
      <c r="H217" s="21"/>
      <c r="I217" s="21"/>
      <c r="J217" s="21"/>
      <c r="K217" s="21">
        <v>4.28</v>
      </c>
    </row>
    <row r="218" spans="1:11" x14ac:dyDescent="0.25">
      <c r="A218" s="147" t="s">
        <v>1366</v>
      </c>
      <c r="B218" s="148"/>
      <c r="C218" s="148"/>
      <c r="D218" s="148"/>
      <c r="E218" s="148"/>
      <c r="F218" s="148"/>
      <c r="G218" s="23"/>
      <c r="H218" s="21"/>
      <c r="I218" s="21"/>
      <c r="J218" s="21"/>
      <c r="K218" s="21"/>
    </row>
    <row r="219" spans="1:11" x14ac:dyDescent="0.25">
      <c r="A219" s="147" t="s">
        <v>1457</v>
      </c>
      <c r="B219" s="148"/>
      <c r="C219" s="148"/>
      <c r="D219" s="148"/>
      <c r="E219" s="148"/>
      <c r="F219" s="148"/>
      <c r="G219" s="23">
        <v>278</v>
      </c>
      <c r="H219" s="21">
        <v>7</v>
      </c>
      <c r="I219" s="21"/>
      <c r="J219" s="21"/>
      <c r="K219" s="21">
        <v>0.53</v>
      </c>
    </row>
    <row r="220" spans="1:11" x14ac:dyDescent="0.25">
      <c r="A220" s="147" t="s">
        <v>1456</v>
      </c>
      <c r="B220" s="148"/>
      <c r="C220" s="148"/>
      <c r="D220" s="148"/>
      <c r="E220" s="148"/>
      <c r="F220" s="148"/>
      <c r="G220" s="23">
        <v>7</v>
      </c>
      <c r="H220" s="21"/>
      <c r="I220" s="21"/>
      <c r="J220" s="21"/>
      <c r="K220" s="21"/>
    </row>
    <row r="221" spans="1:11" x14ac:dyDescent="0.25">
      <c r="A221" s="147" t="s">
        <v>1455</v>
      </c>
      <c r="B221" s="148"/>
      <c r="C221" s="148"/>
      <c r="D221" s="148"/>
      <c r="E221" s="148"/>
      <c r="F221" s="148"/>
      <c r="G221" s="23">
        <v>5</v>
      </c>
      <c r="H221" s="21"/>
      <c r="I221" s="21"/>
      <c r="J221" s="21"/>
      <c r="K221" s="21"/>
    </row>
    <row r="222" spans="1:11" x14ac:dyDescent="0.25">
      <c r="A222" s="147" t="s">
        <v>58</v>
      </c>
      <c r="B222" s="148"/>
      <c r="C222" s="148"/>
      <c r="D222" s="148"/>
      <c r="E222" s="148"/>
      <c r="F222" s="148"/>
      <c r="G222" s="23">
        <v>290</v>
      </c>
      <c r="H222" s="21"/>
      <c r="I222" s="21"/>
      <c r="J222" s="21"/>
      <c r="K222" s="21">
        <v>0.53</v>
      </c>
    </row>
    <row r="223" spans="1:11" x14ac:dyDescent="0.25">
      <c r="A223" s="147" t="s">
        <v>56</v>
      </c>
      <c r="B223" s="148"/>
      <c r="C223" s="148"/>
      <c r="D223" s="148"/>
      <c r="E223" s="148"/>
      <c r="F223" s="148"/>
      <c r="G223" s="23">
        <v>3739</v>
      </c>
      <c r="H223" s="21"/>
      <c r="I223" s="21"/>
      <c r="J223" s="21"/>
      <c r="K223" s="21">
        <v>78.099999999999994</v>
      </c>
    </row>
    <row r="224" spans="1:11" x14ac:dyDescent="0.25">
      <c r="A224" s="149" t="s">
        <v>113</v>
      </c>
      <c r="B224" s="148"/>
      <c r="C224" s="148"/>
      <c r="D224" s="148"/>
      <c r="E224" s="148"/>
      <c r="F224" s="148"/>
      <c r="G224" s="22">
        <v>3739</v>
      </c>
      <c r="H224" s="21"/>
      <c r="I224" s="21"/>
      <c r="J224" s="21"/>
      <c r="K224" s="20">
        <v>78.099999999999994</v>
      </c>
    </row>
    <row r="225" spans="1:11" x14ac:dyDescent="0.25">
      <c r="A225" s="147" t="s">
        <v>12</v>
      </c>
      <c r="B225" s="148"/>
      <c r="C225" s="148"/>
      <c r="D225" s="148"/>
      <c r="E225" s="148"/>
      <c r="F225" s="148"/>
      <c r="G225" s="23">
        <v>87114</v>
      </c>
      <c r="H225" s="21"/>
      <c r="I225" s="21"/>
      <c r="J225" s="21"/>
      <c r="K225" s="21">
        <v>1209.1099999999999</v>
      </c>
    </row>
    <row r="226" spans="1:11" x14ac:dyDescent="0.25">
      <c r="A226" s="147" t="s">
        <v>13</v>
      </c>
      <c r="B226" s="148"/>
      <c r="C226" s="148"/>
      <c r="D226" s="148"/>
      <c r="E226" s="148"/>
      <c r="F226" s="148"/>
      <c r="G226" s="23"/>
      <c r="H226" s="21"/>
      <c r="I226" s="21"/>
      <c r="J226" s="21"/>
      <c r="K226" s="21"/>
    </row>
    <row r="227" spans="1:11" x14ac:dyDescent="0.25">
      <c r="A227" s="147" t="s">
        <v>14</v>
      </c>
      <c r="B227" s="148"/>
      <c r="C227" s="148"/>
      <c r="D227" s="148"/>
      <c r="E227" s="148"/>
      <c r="F227" s="148"/>
      <c r="G227" s="23">
        <v>38196</v>
      </c>
      <c r="H227" s="21"/>
      <c r="I227" s="21"/>
      <c r="J227" s="21"/>
      <c r="K227" s="21"/>
    </row>
    <row r="228" spans="1:11" x14ac:dyDescent="0.25">
      <c r="A228" s="147" t="s">
        <v>15</v>
      </c>
      <c r="B228" s="148"/>
      <c r="C228" s="148"/>
      <c r="D228" s="148"/>
      <c r="E228" s="148"/>
      <c r="F228" s="148"/>
      <c r="G228" s="23">
        <v>1786</v>
      </c>
      <c r="H228" s="21"/>
      <c r="I228" s="21"/>
      <c r="J228" s="21"/>
      <c r="K228" s="21"/>
    </row>
    <row r="229" spans="1:11" x14ac:dyDescent="0.25">
      <c r="A229" s="147" t="s">
        <v>16</v>
      </c>
      <c r="B229" s="148"/>
      <c r="C229" s="148"/>
      <c r="D229" s="148"/>
      <c r="E229" s="148"/>
      <c r="F229" s="148"/>
      <c r="G229" s="23">
        <v>17162</v>
      </c>
      <c r="H229" s="21"/>
      <c r="I229" s="21"/>
      <c r="J229" s="21"/>
      <c r="K229" s="21"/>
    </row>
    <row r="230" spans="1:11" x14ac:dyDescent="0.25">
      <c r="A230" s="147" t="s">
        <v>0</v>
      </c>
      <c r="B230" s="148"/>
      <c r="C230" s="148"/>
      <c r="D230" s="148"/>
      <c r="E230" s="148"/>
      <c r="F230" s="148"/>
      <c r="G230" s="23">
        <v>2437</v>
      </c>
      <c r="H230" s="21"/>
      <c r="I230" s="21"/>
      <c r="J230" s="21"/>
      <c r="K230" s="21"/>
    </row>
    <row r="231" spans="1:11" x14ac:dyDescent="0.25">
      <c r="A231" s="147" t="s">
        <v>17</v>
      </c>
      <c r="B231" s="148"/>
      <c r="C231" s="148"/>
      <c r="D231" s="148"/>
      <c r="E231" s="148"/>
      <c r="F231" s="148"/>
      <c r="G231" s="23">
        <v>16817</v>
      </c>
      <c r="H231" s="21"/>
      <c r="I231" s="21"/>
      <c r="J231" s="21"/>
      <c r="K231" s="21"/>
    </row>
    <row r="232" spans="1:11" x14ac:dyDescent="0.25">
      <c r="A232" s="147" t="s">
        <v>18</v>
      </c>
      <c r="B232" s="148"/>
      <c r="C232" s="148"/>
      <c r="D232" s="148"/>
      <c r="E232" s="148"/>
      <c r="F232" s="148"/>
      <c r="G232" s="23">
        <v>10979</v>
      </c>
      <c r="H232" s="21"/>
      <c r="I232" s="21"/>
      <c r="J232" s="21"/>
      <c r="K232" s="21"/>
    </row>
    <row r="233" spans="1:11" x14ac:dyDescent="0.25">
      <c r="A233" s="149" t="s">
        <v>19</v>
      </c>
      <c r="B233" s="148"/>
      <c r="C233" s="148"/>
      <c r="D233" s="148"/>
      <c r="E233" s="148"/>
      <c r="F233" s="148"/>
      <c r="G233" s="22">
        <v>87114</v>
      </c>
      <c r="H233" s="21"/>
      <c r="I233" s="21"/>
      <c r="J233" s="21"/>
      <c r="K233" s="20">
        <v>1209.1099999999999</v>
      </c>
    </row>
    <row r="234" spans="1:11" x14ac:dyDescent="0.25">
      <c r="A234" s="99"/>
      <c r="B234" s="19"/>
      <c r="F234" s="16"/>
      <c r="G234" s="18"/>
      <c r="H234" s="16"/>
      <c r="I234" s="16"/>
      <c r="J234" s="16"/>
      <c r="K234" s="16"/>
    </row>
  </sheetData>
  <mergeCells count="162">
    <mergeCell ref="D16:E16"/>
    <mergeCell ref="D20:E20"/>
    <mergeCell ref="D17:E17"/>
    <mergeCell ref="A226:F226"/>
    <mergeCell ref="A227:F227"/>
    <mergeCell ref="A228:F228"/>
    <mergeCell ref="A229:F229"/>
    <mergeCell ref="A230:F230"/>
    <mergeCell ref="D21:E21"/>
    <mergeCell ref="D22:E22"/>
    <mergeCell ref="D19:E19"/>
    <mergeCell ref="D18:E18"/>
    <mergeCell ref="A196:F196"/>
    <mergeCell ref="A197:F197"/>
    <mergeCell ref="A198:F198"/>
    <mergeCell ref="A199:F199"/>
    <mergeCell ref="A200:F200"/>
    <mergeCell ref="A201:F201"/>
    <mergeCell ref="A202:F202"/>
    <mergeCell ref="A203:F203"/>
    <mergeCell ref="A204:F204"/>
    <mergeCell ref="A205:F205"/>
    <mergeCell ref="A206:F206"/>
    <mergeCell ref="A207:F207"/>
    <mergeCell ref="A232:F232"/>
    <mergeCell ref="A233:F233"/>
    <mergeCell ref="A231:F231"/>
    <mergeCell ref="A220:F220"/>
    <mergeCell ref="A208:F208"/>
    <mergeCell ref="A209:F209"/>
    <mergeCell ref="A210:F210"/>
    <mergeCell ref="A211:F211"/>
    <mergeCell ref="A212:F212"/>
    <mergeCell ref="A213:F213"/>
    <mergeCell ref="A225:F225"/>
    <mergeCell ref="A214:F214"/>
    <mergeCell ref="A215:F215"/>
    <mergeCell ref="A216:F216"/>
    <mergeCell ref="A217:F217"/>
    <mergeCell ref="A218:F218"/>
    <mergeCell ref="A219:F219"/>
    <mergeCell ref="A221:F221"/>
    <mergeCell ref="A222:F222"/>
    <mergeCell ref="A223:F223"/>
    <mergeCell ref="A224:F224"/>
    <mergeCell ref="A184:F184"/>
    <mergeCell ref="A185:F185"/>
    <mergeCell ref="A186:F186"/>
    <mergeCell ref="A187:F187"/>
    <mergeCell ref="A188:F188"/>
    <mergeCell ref="A189:F189"/>
    <mergeCell ref="A190:F190"/>
    <mergeCell ref="A191:F191"/>
    <mergeCell ref="A192:F192"/>
    <mergeCell ref="A193:F193"/>
    <mergeCell ref="A194:F194"/>
    <mergeCell ref="A195:F195"/>
    <mergeCell ref="A181:F181"/>
    <mergeCell ref="A182:F182"/>
    <mergeCell ref="A183:F183"/>
    <mergeCell ref="A160:F160"/>
    <mergeCell ref="A161:F161"/>
    <mergeCell ref="A162:F162"/>
    <mergeCell ref="A163:F163"/>
    <mergeCell ref="A164:F164"/>
    <mergeCell ref="A165:F165"/>
    <mergeCell ref="A166:F166"/>
    <mergeCell ref="A167:F167"/>
    <mergeCell ref="A168:F168"/>
    <mergeCell ref="A169:F169"/>
    <mergeCell ref="A170:F170"/>
    <mergeCell ref="A171:F171"/>
    <mergeCell ref="A172:F172"/>
    <mergeCell ref="A173:F173"/>
    <mergeCell ref="A174:F174"/>
    <mergeCell ref="A175:F175"/>
    <mergeCell ref="A176:F176"/>
    <mergeCell ref="A177:F177"/>
    <mergeCell ref="A178:F178"/>
    <mergeCell ref="A179:F179"/>
    <mergeCell ref="A180:F180"/>
    <mergeCell ref="A157:F157"/>
    <mergeCell ref="A158:F158"/>
    <mergeCell ref="A159:F159"/>
    <mergeCell ref="A136:F136"/>
    <mergeCell ref="A137:F137"/>
    <mergeCell ref="A138:K138"/>
    <mergeCell ref="A139:F139"/>
    <mergeCell ref="A140:F140"/>
    <mergeCell ref="A141:F141"/>
    <mergeCell ref="A142:F142"/>
    <mergeCell ref="A143:F143"/>
    <mergeCell ref="A144:F144"/>
    <mergeCell ref="A145:F145"/>
    <mergeCell ref="A146:F146"/>
    <mergeCell ref="A147:F147"/>
    <mergeCell ref="A148:F148"/>
    <mergeCell ref="A149:F149"/>
    <mergeCell ref="A150:F150"/>
    <mergeCell ref="A151:F151"/>
    <mergeCell ref="A152:F152"/>
    <mergeCell ref="A153:F153"/>
    <mergeCell ref="A154:F154"/>
    <mergeCell ref="A155:F155"/>
    <mergeCell ref="A156:F156"/>
    <mergeCell ref="A133:F133"/>
    <mergeCell ref="A134:F134"/>
    <mergeCell ref="A135:F135"/>
    <mergeCell ref="A83:K83"/>
    <mergeCell ref="A106:F106"/>
    <mergeCell ref="A107:F107"/>
    <mergeCell ref="A108:F108"/>
    <mergeCell ref="A109:F109"/>
    <mergeCell ref="A110:F110"/>
    <mergeCell ref="A111:F111"/>
    <mergeCell ref="A112:F112"/>
    <mergeCell ref="A113:K113"/>
    <mergeCell ref="A121:F121"/>
    <mergeCell ref="A122:F122"/>
    <mergeCell ref="A123:F123"/>
    <mergeCell ref="A124:F124"/>
    <mergeCell ref="A125:F125"/>
    <mergeCell ref="A126:F126"/>
    <mergeCell ref="A127:F127"/>
    <mergeCell ref="A128:F128"/>
    <mergeCell ref="A129:F129"/>
    <mergeCell ref="A130:F130"/>
    <mergeCell ref="A131:F131"/>
    <mergeCell ref="A132:F132"/>
    <mergeCell ref="A80:F80"/>
    <mergeCell ref="A81:F81"/>
    <mergeCell ref="A82:K82"/>
    <mergeCell ref="A30:K30"/>
    <mergeCell ref="A31:K31"/>
    <mergeCell ref="A32:K32"/>
    <mergeCell ref="A33:K33"/>
    <mergeCell ref="A34:K34"/>
    <mergeCell ref="A35:K35"/>
    <mergeCell ref="A36:K36"/>
    <mergeCell ref="A37:K37"/>
    <mergeCell ref="A67:F67"/>
    <mergeCell ref="A68:F68"/>
    <mergeCell ref="A69:F69"/>
    <mergeCell ref="A70:F70"/>
    <mergeCell ref="A71:F71"/>
    <mergeCell ref="A72:F72"/>
    <mergeCell ref="A73:F73"/>
    <mergeCell ref="A74:F74"/>
    <mergeCell ref="A75:F75"/>
    <mergeCell ref="A76:F76"/>
    <mergeCell ref="A77:F77"/>
    <mergeCell ref="A78:F78"/>
    <mergeCell ref="A79:F79"/>
    <mergeCell ref="J26:K27"/>
    <mergeCell ref="H27:H28"/>
    <mergeCell ref="G27:G28"/>
    <mergeCell ref="A26:A28"/>
    <mergeCell ref="C26:C28"/>
    <mergeCell ref="B26:B28"/>
    <mergeCell ref="D26:D28"/>
    <mergeCell ref="E26:F26"/>
    <mergeCell ref="G26:I26"/>
  </mergeCells>
  <pageMargins left="0.23622047244094491" right="0.19685039370078741" top="0.51181102362204722" bottom="0.62992125984251968" header="0.31496062992125984" footer="0.23622047244094491"/>
  <pageSetup paperSize="9" scale="97" fitToHeight="10000" orientation="landscape" r:id="rId1"/>
  <headerFooter alignWithMargins="0">
    <oddFooter>&amp;L0503.000.0000-СМ.ЛС
314-1931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P199"/>
  <sheetViews>
    <sheetView showGridLines="0" zoomScaleSheetLayoutView="75" workbookViewId="0">
      <selection activeCell="D9" sqref="D9"/>
    </sheetView>
  </sheetViews>
  <sheetFormatPr defaultColWidth="9.109375" defaultRowHeight="13.2" outlineLevelRow="2" x14ac:dyDescent="0.25"/>
  <cols>
    <col min="1" max="1" width="4.6640625" style="9" customWidth="1"/>
    <col min="2" max="2" width="20.33203125" style="17" customWidth="1"/>
    <col min="3" max="3" width="37.109375" style="7" customWidth="1"/>
    <col min="4" max="4" width="17.109375" style="99" customWidth="1"/>
    <col min="5" max="5" width="11.6640625" style="16" customWidth="1"/>
    <col min="6" max="6" width="10.5546875" style="3" customWidth="1"/>
    <col min="7" max="7" width="10.5546875" style="14" customWidth="1"/>
    <col min="8" max="8" width="11" style="3" customWidth="1"/>
    <col min="9" max="9" width="10.6640625" style="3" customWidth="1"/>
    <col min="10" max="10" width="8.33203125" style="3" customWidth="1"/>
    <col min="11" max="11" width="8.109375" style="3" customWidth="1"/>
    <col min="12" max="14" width="7.109375" style="3" customWidth="1"/>
    <col min="15" max="16" width="6.33203125" style="3" customWidth="1"/>
    <col min="17" max="16384" width="9.109375" style="4"/>
  </cols>
  <sheetData>
    <row r="1" spans="1:16" outlineLevel="2" x14ac:dyDescent="0.25">
      <c r="A1" s="2" t="s">
        <v>6</v>
      </c>
      <c r="B1" s="1"/>
      <c r="I1" s="2" t="s">
        <v>7</v>
      </c>
    </row>
    <row r="2" spans="1:16" outlineLevel="1" x14ac:dyDescent="0.25">
      <c r="A2" s="5"/>
      <c r="B2" s="1"/>
      <c r="I2" s="5"/>
    </row>
    <row r="3" spans="1:16" outlineLevel="1" x14ac:dyDescent="0.25">
      <c r="A3" s="5"/>
      <c r="B3" s="1"/>
      <c r="I3" s="5"/>
    </row>
    <row r="4" spans="1:16" outlineLevel="1" x14ac:dyDescent="0.25">
      <c r="A4" s="5" t="s">
        <v>54</v>
      </c>
      <c r="B4" s="1"/>
      <c r="I4" s="5" t="s">
        <v>53</v>
      </c>
    </row>
    <row r="5" spans="1:16" outlineLevel="1" x14ac:dyDescent="0.25">
      <c r="A5" s="60" t="s">
        <v>110</v>
      </c>
      <c r="B5" s="1"/>
      <c r="I5" s="60" t="s">
        <v>109</v>
      </c>
    </row>
    <row r="6" spans="1:16" ht="13.8" x14ac:dyDescent="0.25">
      <c r="A6" s="99"/>
      <c r="B6" s="1"/>
      <c r="C6" s="3"/>
      <c r="D6" s="36" t="s">
        <v>218</v>
      </c>
      <c r="E6" s="3"/>
      <c r="F6" s="58"/>
      <c r="G6" s="59"/>
      <c r="H6" s="58"/>
      <c r="N6" s="4"/>
      <c r="O6" s="4"/>
      <c r="P6" s="4"/>
    </row>
    <row r="7" spans="1:16" x14ac:dyDescent="0.25">
      <c r="A7" s="99"/>
      <c r="B7" s="57"/>
      <c r="C7" s="42"/>
      <c r="D7" s="12" t="s">
        <v>2</v>
      </c>
      <c r="E7" s="56"/>
      <c r="F7" s="55"/>
      <c r="G7" s="54"/>
      <c r="N7" s="4"/>
      <c r="O7" s="4"/>
      <c r="P7" s="4"/>
    </row>
    <row r="8" spans="1:16" x14ac:dyDescent="0.25">
      <c r="A8" s="99"/>
      <c r="B8" s="49"/>
      <c r="C8" s="3"/>
      <c r="D8" s="3"/>
      <c r="E8" s="3"/>
      <c r="O8" s="4"/>
      <c r="P8" s="4"/>
    </row>
    <row r="9" spans="1:16" ht="15.6" x14ac:dyDescent="0.25">
      <c r="A9" s="99"/>
      <c r="B9" s="49"/>
      <c r="C9" s="3"/>
      <c r="D9" s="114" t="s">
        <v>1660</v>
      </c>
      <c r="F9" s="52"/>
      <c r="G9" s="51"/>
      <c r="O9" s="4"/>
      <c r="P9" s="4"/>
    </row>
    <row r="10" spans="1:16" x14ac:dyDescent="0.25">
      <c r="A10" s="99"/>
      <c r="B10" s="49"/>
      <c r="C10" s="3"/>
      <c r="D10" s="11" t="s">
        <v>38</v>
      </c>
      <c r="F10" s="8"/>
      <c r="G10" s="50"/>
      <c r="O10" s="4"/>
      <c r="P10" s="4"/>
    </row>
    <row r="11" spans="1:16" x14ac:dyDescent="0.25">
      <c r="A11" s="99"/>
      <c r="B11" s="49"/>
      <c r="C11" s="3"/>
      <c r="D11" s="3"/>
      <c r="E11" s="3"/>
      <c r="O11" s="4"/>
      <c r="P11" s="4"/>
    </row>
    <row r="12" spans="1:16" ht="13.8" x14ac:dyDescent="0.25">
      <c r="A12" s="48" t="s">
        <v>3</v>
      </c>
      <c r="B12" s="35" t="s">
        <v>1659</v>
      </c>
      <c r="C12" s="13"/>
      <c r="D12" s="36"/>
      <c r="E12" s="47"/>
      <c r="F12" s="13"/>
      <c r="G12" s="46"/>
      <c r="N12" s="4"/>
      <c r="O12" s="4"/>
      <c r="P12" s="4"/>
    </row>
    <row r="13" spans="1:16" x14ac:dyDescent="0.25">
      <c r="A13" s="99"/>
      <c r="B13" s="45"/>
      <c r="C13" s="42"/>
      <c r="D13" s="12" t="s">
        <v>36</v>
      </c>
      <c r="F13" s="44"/>
      <c r="G13" s="43"/>
      <c r="H13" s="42"/>
      <c r="I13" s="38"/>
      <c r="O13" s="4"/>
      <c r="P13" s="4"/>
    </row>
    <row r="14" spans="1:16" x14ac:dyDescent="0.25">
      <c r="A14" s="41"/>
      <c r="B14" s="40"/>
      <c r="C14" s="3"/>
      <c r="D14" s="3"/>
      <c r="E14" s="3"/>
      <c r="N14" s="4"/>
      <c r="O14" s="4"/>
      <c r="P14" s="4"/>
    </row>
    <row r="15" spans="1:16" ht="13.8" x14ac:dyDescent="0.25">
      <c r="B15" s="35" t="s">
        <v>1658</v>
      </c>
      <c r="C15" s="39"/>
      <c r="D15" s="38"/>
      <c r="E15" s="38"/>
      <c r="F15" s="37"/>
      <c r="G15" s="32"/>
      <c r="H15" s="31"/>
      <c r="O15" s="13"/>
      <c r="P15" s="4"/>
    </row>
    <row r="16" spans="1:16" s="30" customFormat="1" ht="13.8" x14ac:dyDescent="0.25">
      <c r="A16" s="36"/>
      <c r="B16" s="35" t="s">
        <v>22</v>
      </c>
      <c r="C16" s="34"/>
      <c r="D16" s="150" t="s">
        <v>1657</v>
      </c>
      <c r="E16" s="151"/>
      <c r="F16" s="33" t="s">
        <v>34</v>
      </c>
      <c r="G16" s="32"/>
      <c r="H16" s="31"/>
      <c r="I16" s="13"/>
      <c r="J16" s="13"/>
      <c r="K16" s="13"/>
      <c r="L16" s="13"/>
      <c r="M16" s="13"/>
      <c r="N16" s="13"/>
    </row>
    <row r="17" spans="1:16" s="30" customFormat="1" ht="13.8" outlineLevel="1" x14ac:dyDescent="0.25">
      <c r="A17" s="36"/>
      <c r="B17" s="35" t="s">
        <v>41</v>
      </c>
      <c r="C17" s="34"/>
      <c r="D17" s="150" t="s">
        <v>213</v>
      </c>
      <c r="E17" s="151"/>
      <c r="F17" s="33" t="s">
        <v>34</v>
      </c>
      <c r="G17" s="32"/>
      <c r="H17" s="31"/>
      <c r="I17" s="13"/>
      <c r="J17" s="13"/>
      <c r="K17" s="13"/>
      <c r="L17" s="13"/>
      <c r="M17" s="13"/>
      <c r="N17" s="13"/>
    </row>
    <row r="18" spans="1:16" s="30" customFormat="1" ht="13.8" outlineLevel="1" x14ac:dyDescent="0.25">
      <c r="A18" s="36"/>
      <c r="B18" s="35" t="s">
        <v>23</v>
      </c>
      <c r="C18" s="34"/>
      <c r="D18" s="150" t="s">
        <v>1656</v>
      </c>
      <c r="E18" s="151"/>
      <c r="F18" s="33" t="s">
        <v>34</v>
      </c>
      <c r="G18" s="32"/>
      <c r="H18" s="31"/>
      <c r="I18" s="13"/>
      <c r="J18" s="13"/>
      <c r="K18" s="13"/>
      <c r="L18" s="13"/>
      <c r="M18" s="13"/>
      <c r="N18" s="13"/>
    </row>
    <row r="19" spans="1:16" s="30" customFormat="1" ht="13.8" outlineLevel="1" x14ac:dyDescent="0.25">
      <c r="A19" s="36"/>
      <c r="B19" s="35" t="s">
        <v>1</v>
      </c>
      <c r="C19" s="34"/>
      <c r="D19" s="150" t="s">
        <v>1655</v>
      </c>
      <c r="E19" s="151"/>
      <c r="F19" s="33" t="s">
        <v>34</v>
      </c>
      <c r="G19" s="32"/>
      <c r="H19" s="31"/>
      <c r="I19" s="13"/>
      <c r="J19" s="13"/>
      <c r="K19" s="13"/>
      <c r="L19" s="13"/>
      <c r="M19" s="13"/>
      <c r="N19" s="13"/>
    </row>
    <row r="20" spans="1:16" s="30" customFormat="1" ht="13.8" x14ac:dyDescent="0.25">
      <c r="A20" s="36"/>
      <c r="B20" s="35" t="s">
        <v>35</v>
      </c>
      <c r="C20" s="34"/>
      <c r="D20" s="150" t="s">
        <v>1654</v>
      </c>
      <c r="E20" s="151"/>
      <c r="F20" s="33" t="s">
        <v>34</v>
      </c>
      <c r="G20" s="32"/>
      <c r="H20" s="31"/>
      <c r="I20" s="13"/>
      <c r="J20" s="13"/>
      <c r="K20" s="13"/>
      <c r="L20" s="13"/>
      <c r="M20" s="13"/>
      <c r="N20" s="13"/>
    </row>
    <row r="21" spans="1:16" s="30" customFormat="1" ht="13.8" outlineLevel="1" x14ac:dyDescent="0.25">
      <c r="A21" s="36"/>
      <c r="B21" s="35" t="s">
        <v>20</v>
      </c>
      <c r="C21" s="34"/>
      <c r="D21" s="150" t="s">
        <v>1653</v>
      </c>
      <c r="E21" s="151"/>
      <c r="F21" s="33" t="s">
        <v>21</v>
      </c>
      <c r="G21" s="32"/>
      <c r="H21" s="31"/>
      <c r="I21" s="13"/>
      <c r="J21" s="13"/>
      <c r="K21" s="13"/>
      <c r="L21" s="13"/>
      <c r="M21" s="13"/>
      <c r="N21" s="13"/>
    </row>
    <row r="22" spans="1:16" s="30" customFormat="1" ht="13.8" outlineLevel="2" x14ac:dyDescent="0.25">
      <c r="A22" s="36"/>
      <c r="B22" s="35" t="s">
        <v>52</v>
      </c>
      <c r="C22" s="34"/>
      <c r="D22" s="150" t="s">
        <v>1652</v>
      </c>
      <c r="E22" s="151"/>
      <c r="F22" s="33" t="s">
        <v>21</v>
      </c>
      <c r="G22" s="32"/>
      <c r="H22" s="31"/>
      <c r="I22" s="13"/>
      <c r="J22" s="13"/>
      <c r="K22" s="13"/>
      <c r="L22" s="13"/>
      <c r="M22" s="13"/>
      <c r="N22" s="13"/>
    </row>
    <row r="23" spans="1:16" ht="13.8" x14ac:dyDescent="0.25">
      <c r="B23" s="100" t="s">
        <v>207</v>
      </c>
      <c r="D23" s="3"/>
      <c r="E23" s="3"/>
      <c r="O23" s="4"/>
      <c r="P23" s="4"/>
    </row>
    <row r="24" spans="1:16" x14ac:dyDescent="0.25">
      <c r="B24" s="29"/>
      <c r="C24" s="99"/>
      <c r="D24" s="8"/>
      <c r="E24" s="3"/>
      <c r="P24" s="4"/>
    </row>
    <row r="25" spans="1:16" x14ac:dyDescent="0.25">
      <c r="B25" s="1"/>
      <c r="E25" s="3"/>
    </row>
    <row r="26" spans="1:16" s="27" customFormat="1" ht="48" customHeight="1" x14ac:dyDescent="0.2">
      <c r="A26" s="155" t="s">
        <v>4</v>
      </c>
      <c r="B26" s="157" t="s">
        <v>51</v>
      </c>
      <c r="C26" s="155" t="s">
        <v>50</v>
      </c>
      <c r="D26" s="155" t="s">
        <v>49</v>
      </c>
      <c r="E26" s="155" t="s">
        <v>33</v>
      </c>
      <c r="F26" s="155"/>
      <c r="G26" s="155" t="s">
        <v>32</v>
      </c>
      <c r="H26" s="155"/>
      <c r="I26" s="155"/>
      <c r="J26" s="155" t="s">
        <v>48</v>
      </c>
      <c r="K26" s="155"/>
      <c r="L26" s="28"/>
      <c r="M26" s="28"/>
      <c r="N26" s="28"/>
      <c r="O26" s="28"/>
      <c r="P26" s="28"/>
    </row>
    <row r="27" spans="1:16" s="27" customFormat="1" ht="22.8" x14ac:dyDescent="0.2">
      <c r="A27" s="155"/>
      <c r="B27" s="157"/>
      <c r="C27" s="155"/>
      <c r="D27" s="155"/>
      <c r="E27" s="112" t="s">
        <v>44</v>
      </c>
      <c r="F27" s="112" t="s">
        <v>108</v>
      </c>
      <c r="G27" s="156" t="s">
        <v>5</v>
      </c>
      <c r="H27" s="155" t="s">
        <v>47</v>
      </c>
      <c r="I27" s="112" t="s">
        <v>107</v>
      </c>
      <c r="J27" s="155"/>
      <c r="K27" s="155"/>
      <c r="L27" s="28"/>
      <c r="M27" s="28"/>
      <c r="N27" s="28"/>
      <c r="O27" s="28"/>
      <c r="P27" s="28"/>
    </row>
    <row r="28" spans="1:16" s="27" customFormat="1" ht="34.200000000000003" x14ac:dyDescent="0.2">
      <c r="A28" s="155"/>
      <c r="B28" s="157"/>
      <c r="C28" s="155"/>
      <c r="D28" s="155"/>
      <c r="E28" s="112" t="s">
        <v>47</v>
      </c>
      <c r="F28" s="112" t="s">
        <v>46</v>
      </c>
      <c r="G28" s="156"/>
      <c r="H28" s="155"/>
      <c r="I28" s="112" t="s">
        <v>46</v>
      </c>
      <c r="J28" s="112" t="s">
        <v>45</v>
      </c>
      <c r="K28" s="112" t="s">
        <v>44</v>
      </c>
      <c r="L28" s="28"/>
      <c r="M28" s="28"/>
      <c r="N28" s="28"/>
      <c r="O28" s="28"/>
      <c r="P28" s="28"/>
    </row>
    <row r="29" spans="1:16" x14ac:dyDescent="0.25">
      <c r="A29" s="101">
        <v>1</v>
      </c>
      <c r="B29" s="102">
        <v>2</v>
      </c>
      <c r="C29" s="112">
        <v>3</v>
      </c>
      <c r="D29" s="112">
        <v>4</v>
      </c>
      <c r="E29" s="112">
        <v>5</v>
      </c>
      <c r="F29" s="101">
        <v>6</v>
      </c>
      <c r="G29" s="15">
        <v>7</v>
      </c>
      <c r="H29" s="101">
        <v>8</v>
      </c>
      <c r="I29" s="101">
        <v>9</v>
      </c>
      <c r="J29" s="101">
        <v>10</v>
      </c>
      <c r="K29" s="101">
        <v>11</v>
      </c>
      <c r="L29" s="4"/>
      <c r="M29" s="4"/>
      <c r="N29" s="4"/>
      <c r="O29" s="4"/>
      <c r="P29" s="4"/>
    </row>
    <row r="30" spans="1:16" ht="19.2" customHeight="1" x14ac:dyDescent="0.25">
      <c r="A30" s="154" t="s">
        <v>69</v>
      </c>
      <c r="B30" s="148"/>
      <c r="C30" s="148"/>
      <c r="D30" s="148"/>
      <c r="E30" s="148"/>
      <c r="F30" s="148"/>
      <c r="G30" s="148"/>
      <c r="H30" s="148"/>
      <c r="I30" s="148"/>
      <c r="J30" s="148"/>
      <c r="K30" s="148"/>
    </row>
    <row r="31" spans="1:16" ht="19.2" customHeight="1" x14ac:dyDescent="0.25">
      <c r="A31" s="147" t="s">
        <v>206</v>
      </c>
      <c r="B31" s="148"/>
      <c r="C31" s="148"/>
      <c r="D31" s="148"/>
      <c r="E31" s="148"/>
      <c r="F31" s="148"/>
      <c r="G31" s="148"/>
      <c r="H31" s="148"/>
      <c r="I31" s="148"/>
      <c r="J31" s="148"/>
      <c r="K31" s="148"/>
    </row>
    <row r="32" spans="1:16" ht="19.2" customHeight="1" x14ac:dyDescent="0.25">
      <c r="A32" s="147" t="s">
        <v>205</v>
      </c>
      <c r="B32" s="148"/>
      <c r="C32" s="148"/>
      <c r="D32" s="148"/>
      <c r="E32" s="148"/>
      <c r="F32" s="148"/>
      <c r="G32" s="148"/>
      <c r="H32" s="148"/>
      <c r="I32" s="148"/>
      <c r="J32" s="148"/>
      <c r="K32" s="148"/>
    </row>
    <row r="33" spans="1:11" ht="26.1" customHeight="1" x14ac:dyDescent="0.25">
      <c r="A33" s="147" t="s">
        <v>204</v>
      </c>
      <c r="B33" s="148"/>
      <c r="C33" s="148"/>
      <c r="D33" s="148"/>
      <c r="E33" s="148"/>
      <c r="F33" s="148"/>
      <c r="G33" s="148"/>
      <c r="H33" s="148"/>
      <c r="I33" s="148"/>
      <c r="J33" s="148"/>
      <c r="K33" s="148"/>
    </row>
    <row r="34" spans="1:11" ht="26.1" customHeight="1" x14ac:dyDescent="0.25">
      <c r="A34" s="147" t="s">
        <v>203</v>
      </c>
      <c r="B34" s="148"/>
      <c r="C34" s="148"/>
      <c r="D34" s="148"/>
      <c r="E34" s="148"/>
      <c r="F34" s="148"/>
      <c r="G34" s="148"/>
      <c r="H34" s="148"/>
      <c r="I34" s="148"/>
      <c r="J34" s="148"/>
      <c r="K34" s="148"/>
    </row>
    <row r="35" spans="1:11" ht="26.1" customHeight="1" x14ac:dyDescent="0.25">
      <c r="A35" s="147" t="s">
        <v>1651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</row>
    <row r="36" spans="1:11" ht="19.2" customHeight="1" x14ac:dyDescent="0.25">
      <c r="A36" s="147" t="s">
        <v>80</v>
      </c>
      <c r="B36" s="148"/>
      <c r="C36" s="148"/>
      <c r="D36" s="148"/>
      <c r="E36" s="148"/>
      <c r="F36" s="148"/>
      <c r="G36" s="148"/>
      <c r="H36" s="148"/>
      <c r="I36" s="148"/>
      <c r="J36" s="148"/>
      <c r="K36" s="148"/>
    </row>
    <row r="37" spans="1:11" ht="19.2" customHeight="1" x14ac:dyDescent="0.25">
      <c r="A37" s="147" t="s">
        <v>165</v>
      </c>
      <c r="B37" s="148"/>
      <c r="C37" s="148"/>
      <c r="D37" s="148"/>
      <c r="E37" s="148"/>
      <c r="F37" s="148"/>
      <c r="G37" s="148"/>
      <c r="H37" s="148"/>
      <c r="I37" s="148"/>
      <c r="J37" s="148"/>
      <c r="K37" s="148"/>
    </row>
    <row r="38" spans="1:11" ht="45.6" x14ac:dyDescent="0.25">
      <c r="A38" s="6">
        <v>1</v>
      </c>
      <c r="B38" s="26" t="s">
        <v>331</v>
      </c>
      <c r="C38" s="113" t="s">
        <v>1650</v>
      </c>
      <c r="D38" s="6">
        <v>2</v>
      </c>
      <c r="E38" s="21">
        <v>378.32</v>
      </c>
      <c r="F38" s="21"/>
      <c r="G38" s="25">
        <v>757</v>
      </c>
      <c r="H38" s="21"/>
      <c r="I38" s="21"/>
      <c r="J38" s="21"/>
      <c r="K38" s="21"/>
    </row>
    <row r="39" spans="1:11" ht="23.4" x14ac:dyDescent="0.25">
      <c r="A39" s="6">
        <v>2</v>
      </c>
      <c r="B39" s="26" t="s">
        <v>1649</v>
      </c>
      <c r="C39" s="113" t="s">
        <v>1648</v>
      </c>
      <c r="D39" s="6">
        <v>2</v>
      </c>
      <c r="E39" s="21" t="s">
        <v>1059</v>
      </c>
      <c r="F39" s="21">
        <v>1.0900000000000001</v>
      </c>
      <c r="G39" s="25">
        <v>29</v>
      </c>
      <c r="H39" s="24">
        <v>26</v>
      </c>
      <c r="I39" s="24">
        <v>2</v>
      </c>
      <c r="J39" s="24">
        <v>1.03</v>
      </c>
      <c r="K39" s="24">
        <v>2.06</v>
      </c>
    </row>
    <row r="40" spans="1:11" ht="57" x14ac:dyDescent="0.25">
      <c r="A40" s="6">
        <v>3</v>
      </c>
      <c r="B40" s="26" t="s">
        <v>331</v>
      </c>
      <c r="C40" s="113" t="s">
        <v>965</v>
      </c>
      <c r="D40" s="6">
        <v>1</v>
      </c>
      <c r="E40" s="21">
        <v>705.18</v>
      </c>
      <c r="F40" s="21"/>
      <c r="G40" s="25">
        <v>705</v>
      </c>
      <c r="H40" s="21"/>
      <c r="I40" s="21"/>
      <c r="J40" s="21"/>
      <c r="K40" s="21"/>
    </row>
    <row r="41" spans="1:11" ht="34.200000000000003" x14ac:dyDescent="0.25">
      <c r="A41" s="6">
        <v>4</v>
      </c>
      <c r="B41" s="26" t="s">
        <v>556</v>
      </c>
      <c r="C41" s="113" t="s">
        <v>555</v>
      </c>
      <c r="D41" s="6">
        <v>1</v>
      </c>
      <c r="E41" s="21" t="s">
        <v>554</v>
      </c>
      <c r="F41" s="21">
        <v>0.46</v>
      </c>
      <c r="G41" s="25">
        <v>195</v>
      </c>
      <c r="H41" s="24">
        <v>173</v>
      </c>
      <c r="I41" s="21"/>
      <c r="J41" s="24">
        <v>11.7</v>
      </c>
      <c r="K41" s="24">
        <v>11.7</v>
      </c>
    </row>
    <row r="42" spans="1:11" ht="45.6" x14ac:dyDescent="0.25">
      <c r="A42" s="6">
        <v>5</v>
      </c>
      <c r="B42" s="26" t="s">
        <v>37</v>
      </c>
      <c r="C42" s="113" t="s">
        <v>623</v>
      </c>
      <c r="D42" s="10" t="s">
        <v>1647</v>
      </c>
      <c r="E42" s="21" t="s">
        <v>194</v>
      </c>
      <c r="F42" s="21"/>
      <c r="G42" s="25">
        <v>35</v>
      </c>
      <c r="H42" s="24">
        <v>30</v>
      </c>
      <c r="I42" s="21"/>
      <c r="J42" s="24">
        <v>0.52</v>
      </c>
      <c r="K42" s="24">
        <v>2.08</v>
      </c>
    </row>
    <row r="43" spans="1:11" ht="23.4" x14ac:dyDescent="0.25">
      <c r="A43" s="6">
        <v>6</v>
      </c>
      <c r="B43" s="26" t="s">
        <v>624</v>
      </c>
      <c r="C43" s="113" t="s">
        <v>1646</v>
      </c>
      <c r="D43" s="6">
        <v>20</v>
      </c>
      <c r="E43" s="21" t="s">
        <v>194</v>
      </c>
      <c r="F43" s="21"/>
      <c r="G43" s="25">
        <v>175</v>
      </c>
      <c r="H43" s="24">
        <v>152</v>
      </c>
      <c r="I43" s="21"/>
      <c r="J43" s="24">
        <v>0.52</v>
      </c>
      <c r="K43" s="24">
        <v>10.4</v>
      </c>
    </row>
    <row r="44" spans="1:11" ht="57" x14ac:dyDescent="0.25">
      <c r="A44" s="6">
        <v>7</v>
      </c>
      <c r="B44" s="26" t="s">
        <v>1645</v>
      </c>
      <c r="C44" s="113" t="s">
        <v>1644</v>
      </c>
      <c r="D44" s="6">
        <v>1</v>
      </c>
      <c r="E44" s="21">
        <v>2593.79</v>
      </c>
      <c r="F44" s="21"/>
      <c r="G44" s="25">
        <v>2594</v>
      </c>
      <c r="H44" s="21"/>
      <c r="I44" s="21"/>
      <c r="J44" s="21"/>
      <c r="K44" s="21"/>
    </row>
    <row r="45" spans="1:11" ht="45.6" x14ac:dyDescent="0.25">
      <c r="A45" s="6">
        <v>8</v>
      </c>
      <c r="B45" s="26" t="s">
        <v>37</v>
      </c>
      <c r="C45" s="113" t="s">
        <v>1643</v>
      </c>
      <c r="D45" s="6">
        <v>1</v>
      </c>
      <c r="E45" s="21" t="s">
        <v>194</v>
      </c>
      <c r="F45" s="21"/>
      <c r="G45" s="25">
        <v>9</v>
      </c>
      <c r="H45" s="24">
        <v>8</v>
      </c>
      <c r="I45" s="21"/>
      <c r="J45" s="24">
        <v>0.52</v>
      </c>
      <c r="K45" s="24">
        <v>0.52</v>
      </c>
    </row>
    <row r="46" spans="1:11" ht="23.4" x14ac:dyDescent="0.25">
      <c r="A46" s="6">
        <v>9</v>
      </c>
      <c r="B46" s="26" t="s">
        <v>1642</v>
      </c>
      <c r="C46" s="113" t="s">
        <v>1641</v>
      </c>
      <c r="D46" s="10" t="s">
        <v>1640</v>
      </c>
      <c r="E46" s="21" t="s">
        <v>1639</v>
      </c>
      <c r="F46" s="21"/>
      <c r="G46" s="25">
        <v>6</v>
      </c>
      <c r="H46" s="24">
        <v>6</v>
      </c>
      <c r="I46" s="21"/>
      <c r="J46" s="24">
        <v>4</v>
      </c>
      <c r="K46" s="24">
        <v>0.4</v>
      </c>
    </row>
    <row r="47" spans="1:11" ht="34.200000000000003" x14ac:dyDescent="0.25">
      <c r="A47" s="6">
        <v>10</v>
      </c>
      <c r="B47" s="26" t="s">
        <v>331</v>
      </c>
      <c r="C47" s="113" t="s">
        <v>1638</v>
      </c>
      <c r="D47" s="6">
        <v>1</v>
      </c>
      <c r="E47" s="21">
        <v>665.84</v>
      </c>
      <c r="F47" s="21"/>
      <c r="G47" s="25">
        <v>666</v>
      </c>
      <c r="H47" s="21"/>
      <c r="I47" s="21"/>
      <c r="J47" s="21"/>
      <c r="K47" s="21"/>
    </row>
    <row r="48" spans="1:11" ht="35.4" x14ac:dyDescent="0.25">
      <c r="A48" s="6">
        <v>11</v>
      </c>
      <c r="B48" s="26" t="s">
        <v>162</v>
      </c>
      <c r="C48" s="113" t="s">
        <v>1637</v>
      </c>
      <c r="D48" s="6">
        <v>2</v>
      </c>
      <c r="E48" s="21">
        <v>308.95</v>
      </c>
      <c r="F48" s="21"/>
      <c r="G48" s="25">
        <v>618</v>
      </c>
      <c r="H48" s="21"/>
      <c r="I48" s="21"/>
      <c r="J48" s="21"/>
      <c r="K48" s="21"/>
    </row>
    <row r="49" spans="1:11" ht="22.8" x14ac:dyDescent="0.25">
      <c r="A49" s="6">
        <v>12</v>
      </c>
      <c r="B49" s="26" t="s">
        <v>315</v>
      </c>
      <c r="C49" s="113" t="s">
        <v>314</v>
      </c>
      <c r="D49" s="6">
        <v>1</v>
      </c>
      <c r="E49" s="21" t="s">
        <v>386</v>
      </c>
      <c r="F49" s="21">
        <v>0.37</v>
      </c>
      <c r="G49" s="25">
        <v>62</v>
      </c>
      <c r="H49" s="24">
        <v>54</v>
      </c>
      <c r="I49" s="21"/>
      <c r="J49" s="24">
        <v>3.6</v>
      </c>
      <c r="K49" s="24">
        <v>3.6</v>
      </c>
    </row>
    <row r="50" spans="1:11" ht="45.6" x14ac:dyDescent="0.25">
      <c r="A50" s="6">
        <v>13</v>
      </c>
      <c r="B50" s="26" t="s">
        <v>162</v>
      </c>
      <c r="C50" s="113" t="s">
        <v>1636</v>
      </c>
      <c r="D50" s="6">
        <v>1</v>
      </c>
      <c r="E50" s="21">
        <v>244.01</v>
      </c>
      <c r="F50" s="21"/>
      <c r="G50" s="25">
        <v>244</v>
      </c>
      <c r="H50" s="21"/>
      <c r="I50" s="21"/>
      <c r="J50" s="21"/>
      <c r="K50" s="21"/>
    </row>
    <row r="51" spans="1:11" ht="23.4" x14ac:dyDescent="0.25">
      <c r="A51" s="6">
        <v>14</v>
      </c>
      <c r="B51" s="26" t="s">
        <v>196</v>
      </c>
      <c r="C51" s="113" t="s">
        <v>79</v>
      </c>
      <c r="D51" s="10" t="s">
        <v>1635</v>
      </c>
      <c r="E51" s="21">
        <v>9.99</v>
      </c>
      <c r="F51" s="21"/>
      <c r="G51" s="25">
        <v>190</v>
      </c>
      <c r="H51" s="21"/>
      <c r="I51" s="21"/>
      <c r="J51" s="21"/>
      <c r="K51" s="21"/>
    </row>
    <row r="52" spans="1:11" ht="23.4" x14ac:dyDescent="0.25">
      <c r="A52" s="6">
        <v>15</v>
      </c>
      <c r="B52" s="26" t="s">
        <v>624</v>
      </c>
      <c r="C52" s="113" t="s">
        <v>195</v>
      </c>
      <c r="D52" s="10" t="s">
        <v>1635</v>
      </c>
      <c r="E52" s="21" t="s">
        <v>194</v>
      </c>
      <c r="F52" s="21"/>
      <c r="G52" s="25">
        <v>166</v>
      </c>
      <c r="H52" s="24">
        <v>144</v>
      </c>
      <c r="I52" s="21"/>
      <c r="J52" s="24">
        <v>0.52</v>
      </c>
      <c r="K52" s="24">
        <v>9.8800000000000008</v>
      </c>
    </row>
    <row r="53" spans="1:11" ht="57" x14ac:dyDescent="0.25">
      <c r="A53" s="6">
        <v>16</v>
      </c>
      <c r="B53" s="26" t="s">
        <v>482</v>
      </c>
      <c r="C53" s="113" t="s">
        <v>481</v>
      </c>
      <c r="D53" s="6">
        <v>18</v>
      </c>
      <c r="E53" s="21" t="s">
        <v>480</v>
      </c>
      <c r="F53" s="21">
        <v>0.46</v>
      </c>
      <c r="G53" s="25">
        <v>529</v>
      </c>
      <c r="H53" s="24">
        <v>428</v>
      </c>
      <c r="I53" s="24">
        <v>8</v>
      </c>
      <c r="J53" s="24">
        <v>1.68</v>
      </c>
      <c r="K53" s="24">
        <v>30.24</v>
      </c>
    </row>
    <row r="54" spans="1:11" ht="22.8" x14ac:dyDescent="0.25">
      <c r="A54" s="6">
        <v>17</v>
      </c>
      <c r="B54" s="26" t="s">
        <v>193</v>
      </c>
      <c r="C54" s="113" t="s">
        <v>192</v>
      </c>
      <c r="D54" s="6">
        <v>3</v>
      </c>
      <c r="E54" s="21" t="s">
        <v>191</v>
      </c>
      <c r="F54" s="21"/>
      <c r="G54" s="25">
        <v>43</v>
      </c>
      <c r="H54" s="24">
        <v>40</v>
      </c>
      <c r="I54" s="21"/>
      <c r="J54" s="24">
        <v>1</v>
      </c>
      <c r="K54" s="24">
        <v>3</v>
      </c>
    </row>
    <row r="55" spans="1:11" ht="47.4" x14ac:dyDescent="0.25">
      <c r="A55" s="6">
        <v>18</v>
      </c>
      <c r="B55" s="26" t="s">
        <v>190</v>
      </c>
      <c r="C55" s="113" t="s">
        <v>189</v>
      </c>
      <c r="D55" s="6">
        <v>1</v>
      </c>
      <c r="E55" s="21">
        <v>25.45</v>
      </c>
      <c r="F55" s="21"/>
      <c r="G55" s="25">
        <v>25</v>
      </c>
      <c r="H55" s="21"/>
      <c r="I55" s="21"/>
      <c r="J55" s="21"/>
      <c r="K55" s="21"/>
    </row>
    <row r="56" spans="1:11" ht="34.200000000000003" x14ac:dyDescent="0.25">
      <c r="A56" s="6">
        <v>19</v>
      </c>
      <c r="B56" s="26" t="s">
        <v>78</v>
      </c>
      <c r="C56" s="113" t="s">
        <v>188</v>
      </c>
      <c r="D56" s="6">
        <v>2</v>
      </c>
      <c r="E56" s="21" t="s">
        <v>187</v>
      </c>
      <c r="F56" s="21">
        <v>0.37</v>
      </c>
      <c r="G56" s="25">
        <v>263</v>
      </c>
      <c r="H56" s="24">
        <v>244</v>
      </c>
      <c r="I56" s="24">
        <v>1</v>
      </c>
      <c r="J56" s="24">
        <v>8</v>
      </c>
      <c r="K56" s="24">
        <v>16</v>
      </c>
    </row>
    <row r="57" spans="1:11" ht="34.200000000000003" x14ac:dyDescent="0.25">
      <c r="A57" s="6">
        <v>20</v>
      </c>
      <c r="B57" s="26" t="s">
        <v>186</v>
      </c>
      <c r="C57" s="113" t="s">
        <v>185</v>
      </c>
      <c r="D57" s="10" t="s">
        <v>1634</v>
      </c>
      <c r="E57" s="21" t="s">
        <v>183</v>
      </c>
      <c r="F57" s="21" t="s">
        <v>182</v>
      </c>
      <c r="G57" s="25">
        <v>1965</v>
      </c>
      <c r="H57" s="24">
        <v>426</v>
      </c>
      <c r="I57" s="21" t="s">
        <v>1633</v>
      </c>
      <c r="J57" s="24">
        <v>12.4</v>
      </c>
      <c r="K57" s="24">
        <v>30.13</v>
      </c>
    </row>
    <row r="58" spans="1:11" ht="22.8" x14ac:dyDescent="0.25">
      <c r="A58" s="6">
        <v>21</v>
      </c>
      <c r="B58" s="26" t="s">
        <v>1350</v>
      </c>
      <c r="C58" s="113" t="s">
        <v>1039</v>
      </c>
      <c r="D58" s="6">
        <v>1</v>
      </c>
      <c r="E58" s="21" t="s">
        <v>1038</v>
      </c>
      <c r="F58" s="21"/>
      <c r="G58" s="25">
        <v>187</v>
      </c>
      <c r="H58" s="24">
        <v>184</v>
      </c>
      <c r="I58" s="21"/>
      <c r="J58" s="24">
        <v>13</v>
      </c>
      <c r="K58" s="24">
        <v>13</v>
      </c>
    </row>
    <row r="59" spans="1:11" ht="34.200000000000003" x14ac:dyDescent="0.25">
      <c r="A59" s="6">
        <v>22</v>
      </c>
      <c r="B59" s="26" t="s">
        <v>1037</v>
      </c>
      <c r="C59" s="113" t="s">
        <v>1036</v>
      </c>
      <c r="D59" s="6">
        <v>1</v>
      </c>
      <c r="E59" s="21" t="s">
        <v>1035</v>
      </c>
      <c r="F59" s="21" t="s">
        <v>1034</v>
      </c>
      <c r="G59" s="25">
        <v>102</v>
      </c>
      <c r="H59" s="24">
        <v>80</v>
      </c>
      <c r="I59" s="21" t="s">
        <v>1033</v>
      </c>
      <c r="J59" s="24">
        <v>5.67</v>
      </c>
      <c r="K59" s="24">
        <v>5.67</v>
      </c>
    </row>
    <row r="60" spans="1:11" ht="34.200000000000003" x14ac:dyDescent="0.25">
      <c r="A60" s="6">
        <v>23</v>
      </c>
      <c r="B60" s="26" t="s">
        <v>837</v>
      </c>
      <c r="C60" s="113" t="s">
        <v>1139</v>
      </c>
      <c r="D60" s="6">
        <v>1</v>
      </c>
      <c r="E60" s="21" t="s">
        <v>835</v>
      </c>
      <c r="F60" s="21" t="s">
        <v>834</v>
      </c>
      <c r="G60" s="25">
        <v>87</v>
      </c>
      <c r="H60" s="24">
        <v>28</v>
      </c>
      <c r="I60" s="21" t="s">
        <v>833</v>
      </c>
      <c r="J60" s="24">
        <v>2</v>
      </c>
      <c r="K60" s="24">
        <v>2</v>
      </c>
    </row>
    <row r="61" spans="1:11" ht="22.8" x14ac:dyDescent="0.25">
      <c r="A61" s="6">
        <v>24</v>
      </c>
      <c r="B61" s="26" t="s">
        <v>360</v>
      </c>
      <c r="C61" s="113" t="s">
        <v>1556</v>
      </c>
      <c r="D61" s="6">
        <v>7</v>
      </c>
      <c r="E61" s="21" t="s">
        <v>358</v>
      </c>
      <c r="F61" s="21"/>
      <c r="G61" s="25">
        <v>53</v>
      </c>
      <c r="H61" s="24">
        <v>50</v>
      </c>
      <c r="I61" s="21"/>
      <c r="J61" s="24">
        <v>0.5</v>
      </c>
      <c r="K61" s="24">
        <v>3.5</v>
      </c>
    </row>
    <row r="62" spans="1:11" ht="34.200000000000003" x14ac:dyDescent="0.25">
      <c r="A62" s="6">
        <v>25</v>
      </c>
      <c r="B62" s="26" t="s">
        <v>374</v>
      </c>
      <c r="C62" s="113" t="s">
        <v>1632</v>
      </c>
      <c r="D62" s="10" t="s">
        <v>1631</v>
      </c>
      <c r="E62" s="21" t="s">
        <v>354</v>
      </c>
      <c r="F62" s="21" t="s">
        <v>353</v>
      </c>
      <c r="G62" s="25">
        <v>393</v>
      </c>
      <c r="H62" s="24">
        <v>109</v>
      </c>
      <c r="I62" s="21" t="s">
        <v>1554</v>
      </c>
      <c r="J62" s="24">
        <v>37.6</v>
      </c>
      <c r="K62" s="24">
        <v>7.9</v>
      </c>
    </row>
    <row r="63" spans="1:11" ht="45.6" x14ac:dyDescent="0.25">
      <c r="A63" s="6">
        <v>26</v>
      </c>
      <c r="B63" s="26" t="s">
        <v>1630</v>
      </c>
      <c r="C63" s="113" t="s">
        <v>1629</v>
      </c>
      <c r="D63" s="10" t="s">
        <v>576</v>
      </c>
      <c r="E63" s="21" t="s">
        <v>1628</v>
      </c>
      <c r="F63" s="21" t="s">
        <v>1627</v>
      </c>
      <c r="G63" s="25">
        <v>2365</v>
      </c>
      <c r="H63" s="24">
        <v>380</v>
      </c>
      <c r="I63" s="21" t="s">
        <v>1626</v>
      </c>
      <c r="J63" s="24">
        <v>34.4</v>
      </c>
      <c r="K63" s="24">
        <v>27.52</v>
      </c>
    </row>
    <row r="64" spans="1:11" ht="19.2" customHeight="1" x14ac:dyDescent="0.25">
      <c r="A64" s="147" t="s">
        <v>333</v>
      </c>
      <c r="B64" s="148"/>
      <c r="C64" s="148"/>
      <c r="D64" s="148"/>
      <c r="E64" s="148"/>
      <c r="F64" s="148"/>
      <c r="G64" s="148"/>
      <c r="H64" s="148"/>
      <c r="I64" s="148"/>
      <c r="J64" s="148"/>
      <c r="K64" s="148"/>
    </row>
    <row r="65" spans="1:11" ht="68.400000000000006" x14ac:dyDescent="0.25">
      <c r="A65" s="6">
        <v>27</v>
      </c>
      <c r="B65" s="26" t="s">
        <v>548</v>
      </c>
      <c r="C65" s="113" t="s">
        <v>368</v>
      </c>
      <c r="D65" s="6">
        <v>6</v>
      </c>
      <c r="E65" s="21" t="s">
        <v>366</v>
      </c>
      <c r="F65" s="21" t="s">
        <v>365</v>
      </c>
      <c r="G65" s="25">
        <v>183</v>
      </c>
      <c r="H65" s="24">
        <v>96</v>
      </c>
      <c r="I65" s="21" t="s">
        <v>1341</v>
      </c>
      <c r="J65" s="24">
        <v>1.1299999999999999</v>
      </c>
      <c r="K65" s="24">
        <v>6.78</v>
      </c>
    </row>
    <row r="66" spans="1:11" ht="23.4" x14ac:dyDescent="0.25">
      <c r="A66" s="6">
        <v>28</v>
      </c>
      <c r="B66" s="26" t="s">
        <v>485</v>
      </c>
      <c r="C66" s="113" t="s">
        <v>546</v>
      </c>
      <c r="D66" s="6">
        <v>5</v>
      </c>
      <c r="E66" s="21" t="s">
        <v>191</v>
      </c>
      <c r="F66" s="21"/>
      <c r="G66" s="25">
        <v>72</v>
      </c>
      <c r="H66" s="24">
        <v>67</v>
      </c>
      <c r="I66" s="21"/>
      <c r="J66" s="24">
        <v>1</v>
      </c>
      <c r="K66" s="24">
        <v>5</v>
      </c>
    </row>
    <row r="67" spans="1:11" ht="34.200000000000003" x14ac:dyDescent="0.25">
      <c r="A67" s="6">
        <v>29</v>
      </c>
      <c r="B67" s="26" t="s">
        <v>308</v>
      </c>
      <c r="C67" s="113" t="s">
        <v>185</v>
      </c>
      <c r="D67" s="10" t="s">
        <v>894</v>
      </c>
      <c r="E67" s="21" t="s">
        <v>183</v>
      </c>
      <c r="F67" s="21" t="s">
        <v>182</v>
      </c>
      <c r="G67" s="25">
        <v>1213</v>
      </c>
      <c r="H67" s="24">
        <v>263</v>
      </c>
      <c r="I67" s="21" t="s">
        <v>893</v>
      </c>
      <c r="J67" s="24">
        <v>12.4</v>
      </c>
      <c r="K67" s="24">
        <v>18.600000000000001</v>
      </c>
    </row>
    <row r="68" spans="1:11" ht="34.200000000000003" x14ac:dyDescent="0.25">
      <c r="A68" s="6">
        <v>30</v>
      </c>
      <c r="B68" s="26" t="s">
        <v>374</v>
      </c>
      <c r="C68" s="113" t="s">
        <v>1625</v>
      </c>
      <c r="D68" s="10" t="s">
        <v>1624</v>
      </c>
      <c r="E68" s="21" t="s">
        <v>354</v>
      </c>
      <c r="F68" s="21" t="s">
        <v>353</v>
      </c>
      <c r="G68" s="25">
        <v>1122</v>
      </c>
      <c r="H68" s="24">
        <v>312</v>
      </c>
      <c r="I68" s="21" t="s">
        <v>1623</v>
      </c>
      <c r="J68" s="24">
        <v>37.6</v>
      </c>
      <c r="K68" s="24">
        <v>22.56</v>
      </c>
    </row>
    <row r="69" spans="1:11" ht="22.8" x14ac:dyDescent="0.25">
      <c r="A69" s="6">
        <v>31</v>
      </c>
      <c r="B69" s="26" t="s">
        <v>360</v>
      </c>
      <c r="C69" s="113" t="s">
        <v>359</v>
      </c>
      <c r="D69" s="6">
        <v>15</v>
      </c>
      <c r="E69" s="21" t="s">
        <v>358</v>
      </c>
      <c r="F69" s="21"/>
      <c r="G69" s="25">
        <v>114</v>
      </c>
      <c r="H69" s="24">
        <v>108</v>
      </c>
      <c r="I69" s="21"/>
      <c r="J69" s="24">
        <v>0.5</v>
      </c>
      <c r="K69" s="24">
        <v>7.5</v>
      </c>
    </row>
    <row r="70" spans="1:11" ht="45.6" x14ac:dyDescent="0.25">
      <c r="A70" s="6">
        <v>32</v>
      </c>
      <c r="B70" s="26" t="s">
        <v>169</v>
      </c>
      <c r="C70" s="113" t="s">
        <v>77</v>
      </c>
      <c r="D70" s="6">
        <v>15</v>
      </c>
      <c r="E70" s="21" t="s">
        <v>168</v>
      </c>
      <c r="F70" s="21"/>
      <c r="G70" s="25">
        <v>100</v>
      </c>
      <c r="H70" s="24">
        <v>100</v>
      </c>
      <c r="I70" s="21"/>
      <c r="J70" s="24">
        <v>0.47</v>
      </c>
      <c r="K70" s="24">
        <v>7.05</v>
      </c>
    </row>
    <row r="71" spans="1:11" ht="20.399999999999999" x14ac:dyDescent="0.25">
      <c r="A71" s="147" t="s">
        <v>43</v>
      </c>
      <c r="B71" s="148"/>
      <c r="C71" s="148"/>
      <c r="D71" s="148"/>
      <c r="E71" s="148"/>
      <c r="F71" s="148"/>
      <c r="G71" s="23">
        <v>15267</v>
      </c>
      <c r="H71" s="21">
        <v>3508</v>
      </c>
      <c r="I71" s="21" t="s">
        <v>1622</v>
      </c>
      <c r="J71" s="21"/>
      <c r="K71" s="21">
        <v>247.09</v>
      </c>
    </row>
    <row r="72" spans="1:11" x14ac:dyDescent="0.25">
      <c r="A72" s="147" t="s">
        <v>9</v>
      </c>
      <c r="B72" s="148"/>
      <c r="C72" s="148"/>
      <c r="D72" s="148"/>
      <c r="E72" s="148"/>
      <c r="F72" s="148"/>
      <c r="G72" s="23">
        <v>3802</v>
      </c>
      <c r="H72" s="21"/>
      <c r="I72" s="21"/>
      <c r="J72" s="21"/>
      <c r="K72" s="21"/>
    </row>
    <row r="73" spans="1:11" x14ac:dyDescent="0.25">
      <c r="A73" s="147" t="s">
        <v>10</v>
      </c>
      <c r="B73" s="148"/>
      <c r="C73" s="148"/>
      <c r="D73" s="148"/>
      <c r="E73" s="148"/>
      <c r="F73" s="148"/>
      <c r="G73" s="23">
        <v>2685</v>
      </c>
      <c r="H73" s="21"/>
      <c r="I73" s="21"/>
      <c r="J73" s="21"/>
      <c r="K73" s="21"/>
    </row>
    <row r="74" spans="1:11" x14ac:dyDescent="0.25">
      <c r="A74" s="149" t="s">
        <v>68</v>
      </c>
      <c r="B74" s="148"/>
      <c r="C74" s="148"/>
      <c r="D74" s="148"/>
      <c r="E74" s="148"/>
      <c r="F74" s="148"/>
      <c r="G74" s="23"/>
      <c r="H74" s="21"/>
      <c r="I74" s="21"/>
      <c r="J74" s="21"/>
      <c r="K74" s="21"/>
    </row>
    <row r="75" spans="1:11" x14ac:dyDescent="0.25">
      <c r="A75" s="147" t="s">
        <v>30</v>
      </c>
      <c r="B75" s="148"/>
      <c r="C75" s="148"/>
      <c r="D75" s="148"/>
      <c r="E75" s="148"/>
      <c r="F75" s="148"/>
      <c r="G75" s="23">
        <v>15955</v>
      </c>
      <c r="H75" s="21"/>
      <c r="I75" s="21"/>
      <c r="J75" s="21"/>
      <c r="K75" s="21">
        <v>247.09</v>
      </c>
    </row>
    <row r="76" spans="1:11" x14ac:dyDescent="0.25">
      <c r="A76" s="147" t="s">
        <v>29</v>
      </c>
      <c r="B76" s="148"/>
      <c r="C76" s="148"/>
      <c r="D76" s="148"/>
      <c r="E76" s="148"/>
      <c r="F76" s="148"/>
      <c r="G76" s="23">
        <v>5799</v>
      </c>
      <c r="H76" s="21"/>
      <c r="I76" s="21"/>
      <c r="J76" s="21"/>
      <c r="K76" s="21"/>
    </row>
    <row r="77" spans="1:11" x14ac:dyDescent="0.25">
      <c r="A77" s="147" t="s">
        <v>12</v>
      </c>
      <c r="B77" s="148"/>
      <c r="C77" s="148"/>
      <c r="D77" s="148"/>
      <c r="E77" s="148"/>
      <c r="F77" s="148"/>
      <c r="G77" s="23">
        <v>21754</v>
      </c>
      <c r="H77" s="21"/>
      <c r="I77" s="21"/>
      <c r="J77" s="21"/>
      <c r="K77" s="21">
        <v>247.09</v>
      </c>
    </row>
    <row r="78" spans="1:11" x14ac:dyDescent="0.25">
      <c r="A78" s="147" t="s">
        <v>13</v>
      </c>
      <c r="B78" s="148"/>
      <c r="C78" s="148"/>
      <c r="D78" s="148"/>
      <c r="E78" s="148"/>
      <c r="F78" s="148"/>
      <c r="G78" s="23"/>
      <c r="H78" s="21"/>
      <c r="I78" s="21"/>
      <c r="J78" s="21"/>
      <c r="K78" s="21"/>
    </row>
    <row r="79" spans="1:11" x14ac:dyDescent="0.25">
      <c r="A79" s="147" t="s">
        <v>14</v>
      </c>
      <c r="B79" s="148"/>
      <c r="C79" s="148"/>
      <c r="D79" s="148"/>
      <c r="E79" s="148"/>
      <c r="F79" s="148"/>
      <c r="G79" s="23">
        <v>2254</v>
      </c>
      <c r="H79" s="21"/>
      <c r="I79" s="21"/>
      <c r="J79" s="21"/>
      <c r="K79" s="21"/>
    </row>
    <row r="80" spans="1:11" x14ac:dyDescent="0.25">
      <c r="A80" s="147" t="s">
        <v>15</v>
      </c>
      <c r="B80" s="148"/>
      <c r="C80" s="148"/>
      <c r="D80" s="148"/>
      <c r="E80" s="148"/>
      <c r="F80" s="148"/>
      <c r="G80" s="23">
        <v>3706</v>
      </c>
      <c r="H80" s="21"/>
      <c r="I80" s="21"/>
      <c r="J80" s="21"/>
      <c r="K80" s="21"/>
    </row>
    <row r="81" spans="1:11" x14ac:dyDescent="0.25">
      <c r="A81" s="147" t="s">
        <v>16</v>
      </c>
      <c r="B81" s="148"/>
      <c r="C81" s="148"/>
      <c r="D81" s="148"/>
      <c r="E81" s="148"/>
      <c r="F81" s="148"/>
      <c r="G81" s="23">
        <v>4244</v>
      </c>
      <c r="H81" s="21"/>
      <c r="I81" s="21"/>
      <c r="J81" s="21"/>
      <c r="K81" s="21"/>
    </row>
    <row r="82" spans="1:11" x14ac:dyDescent="0.25">
      <c r="A82" s="147" t="s">
        <v>0</v>
      </c>
      <c r="B82" s="148"/>
      <c r="C82" s="148"/>
      <c r="D82" s="148"/>
      <c r="E82" s="148"/>
      <c r="F82" s="148"/>
      <c r="G82" s="23">
        <v>5799</v>
      </c>
      <c r="H82" s="21"/>
      <c r="I82" s="21"/>
      <c r="J82" s="21"/>
      <c r="K82" s="21"/>
    </row>
    <row r="83" spans="1:11" x14ac:dyDescent="0.25">
      <c r="A83" s="147" t="s">
        <v>17</v>
      </c>
      <c r="B83" s="148"/>
      <c r="C83" s="148"/>
      <c r="D83" s="148"/>
      <c r="E83" s="148"/>
      <c r="F83" s="148"/>
      <c r="G83" s="23">
        <v>3802</v>
      </c>
      <c r="H83" s="21"/>
      <c r="I83" s="21"/>
      <c r="J83" s="21"/>
      <c r="K83" s="21"/>
    </row>
    <row r="84" spans="1:11" x14ac:dyDescent="0.25">
      <c r="A84" s="147" t="s">
        <v>18</v>
      </c>
      <c r="B84" s="148"/>
      <c r="C84" s="148"/>
      <c r="D84" s="148"/>
      <c r="E84" s="148"/>
      <c r="F84" s="148"/>
      <c r="G84" s="23">
        <v>2685</v>
      </c>
      <c r="H84" s="21"/>
      <c r="I84" s="21"/>
      <c r="J84" s="21"/>
      <c r="K84" s="21"/>
    </row>
    <row r="85" spans="1:11" x14ac:dyDescent="0.25">
      <c r="A85" s="149" t="s">
        <v>67</v>
      </c>
      <c r="B85" s="148"/>
      <c r="C85" s="148"/>
      <c r="D85" s="148"/>
      <c r="E85" s="148"/>
      <c r="F85" s="148"/>
      <c r="G85" s="22">
        <v>21754</v>
      </c>
      <c r="H85" s="21"/>
      <c r="I85" s="21"/>
      <c r="J85" s="21"/>
      <c r="K85" s="20">
        <v>247.09</v>
      </c>
    </row>
    <row r="86" spans="1:11" ht="19.2" customHeight="1" x14ac:dyDescent="0.25">
      <c r="A86" s="154" t="s">
        <v>166</v>
      </c>
      <c r="B86" s="148"/>
      <c r="C86" s="148"/>
      <c r="D86" s="148"/>
      <c r="E86" s="148"/>
      <c r="F86" s="148"/>
      <c r="G86" s="148"/>
      <c r="H86" s="148"/>
      <c r="I86" s="148"/>
      <c r="J86" s="148"/>
      <c r="K86" s="148"/>
    </row>
    <row r="87" spans="1:11" ht="19.2" customHeight="1" x14ac:dyDescent="0.25">
      <c r="A87" s="147" t="s">
        <v>165</v>
      </c>
      <c r="B87" s="148"/>
      <c r="C87" s="148"/>
      <c r="D87" s="148"/>
      <c r="E87" s="148"/>
      <c r="F87" s="148"/>
      <c r="G87" s="148"/>
      <c r="H87" s="148"/>
      <c r="I87" s="148"/>
      <c r="J87" s="148"/>
      <c r="K87" s="148"/>
    </row>
    <row r="88" spans="1:11" ht="34.200000000000003" x14ac:dyDescent="0.25">
      <c r="A88" s="6">
        <v>33</v>
      </c>
      <c r="B88" s="26" t="s">
        <v>331</v>
      </c>
      <c r="C88" s="113" t="s">
        <v>949</v>
      </c>
      <c r="D88" s="6">
        <v>18</v>
      </c>
      <c r="E88" s="21">
        <v>36</v>
      </c>
      <c r="F88" s="21"/>
      <c r="G88" s="25">
        <v>648</v>
      </c>
      <c r="H88" s="21"/>
      <c r="I88" s="21"/>
      <c r="J88" s="21"/>
      <c r="K88" s="21"/>
    </row>
    <row r="89" spans="1:11" ht="34.200000000000003" x14ac:dyDescent="0.25">
      <c r="A89" s="6">
        <v>34</v>
      </c>
      <c r="B89" s="26" t="s">
        <v>331</v>
      </c>
      <c r="C89" s="113" t="s">
        <v>1120</v>
      </c>
      <c r="D89" s="6">
        <v>6</v>
      </c>
      <c r="E89" s="21">
        <v>5.57</v>
      </c>
      <c r="F89" s="21"/>
      <c r="G89" s="25">
        <v>33</v>
      </c>
      <c r="H89" s="21"/>
      <c r="I89" s="21"/>
      <c r="J89" s="21"/>
      <c r="K89" s="21"/>
    </row>
    <row r="90" spans="1:11" ht="35.4" x14ac:dyDescent="0.25">
      <c r="A90" s="6">
        <v>35</v>
      </c>
      <c r="B90" s="26" t="s">
        <v>162</v>
      </c>
      <c r="C90" s="113" t="s">
        <v>161</v>
      </c>
      <c r="D90" s="6">
        <v>5</v>
      </c>
      <c r="E90" s="21">
        <v>34.69</v>
      </c>
      <c r="F90" s="21"/>
      <c r="G90" s="25">
        <v>173</v>
      </c>
      <c r="H90" s="21"/>
      <c r="I90" s="21"/>
      <c r="J90" s="21"/>
      <c r="K90" s="21"/>
    </row>
    <row r="91" spans="1:11" ht="35.4" x14ac:dyDescent="0.25">
      <c r="A91" s="6">
        <v>36</v>
      </c>
      <c r="B91" s="26" t="s">
        <v>1330</v>
      </c>
      <c r="C91" s="113" t="s">
        <v>1621</v>
      </c>
      <c r="D91" s="10" t="s">
        <v>1620</v>
      </c>
      <c r="E91" s="21">
        <v>21987.23</v>
      </c>
      <c r="F91" s="21"/>
      <c r="G91" s="25">
        <v>4617</v>
      </c>
      <c r="H91" s="21"/>
      <c r="I91" s="21"/>
      <c r="J91" s="21"/>
      <c r="K91" s="21"/>
    </row>
    <row r="92" spans="1:11" ht="35.4" x14ac:dyDescent="0.25">
      <c r="A92" s="6">
        <v>37</v>
      </c>
      <c r="B92" s="26" t="s">
        <v>1330</v>
      </c>
      <c r="C92" s="113" t="s">
        <v>1619</v>
      </c>
      <c r="D92" s="10" t="s">
        <v>233</v>
      </c>
      <c r="E92" s="21">
        <v>66474.22</v>
      </c>
      <c r="F92" s="21"/>
      <c r="G92" s="25">
        <v>199</v>
      </c>
      <c r="H92" s="21"/>
      <c r="I92" s="21"/>
      <c r="J92" s="21"/>
      <c r="K92" s="21"/>
    </row>
    <row r="93" spans="1:11" ht="35.4" x14ac:dyDescent="0.25">
      <c r="A93" s="6">
        <v>38</v>
      </c>
      <c r="B93" s="26" t="s">
        <v>221</v>
      </c>
      <c r="C93" s="113" t="s">
        <v>220</v>
      </c>
      <c r="D93" s="10" t="s">
        <v>340</v>
      </c>
      <c r="E93" s="21">
        <v>12477.52</v>
      </c>
      <c r="F93" s="21"/>
      <c r="G93" s="25">
        <v>250</v>
      </c>
      <c r="H93" s="21"/>
      <c r="I93" s="21"/>
      <c r="J93" s="21"/>
      <c r="K93" s="21"/>
    </row>
    <row r="94" spans="1:11" ht="35.4" x14ac:dyDescent="0.25">
      <c r="A94" s="6">
        <v>39</v>
      </c>
      <c r="B94" s="26" t="s">
        <v>221</v>
      </c>
      <c r="C94" s="113" t="s">
        <v>946</v>
      </c>
      <c r="D94" s="10" t="s">
        <v>336</v>
      </c>
      <c r="E94" s="21">
        <v>10162.06</v>
      </c>
      <c r="F94" s="21"/>
      <c r="G94" s="25">
        <v>102</v>
      </c>
      <c r="H94" s="21"/>
      <c r="I94" s="21"/>
      <c r="J94" s="21"/>
      <c r="K94" s="21"/>
    </row>
    <row r="95" spans="1:11" ht="91.2" x14ac:dyDescent="0.25">
      <c r="A95" s="6">
        <v>40</v>
      </c>
      <c r="B95" s="26" t="s">
        <v>1010</v>
      </c>
      <c r="C95" s="113" t="s">
        <v>1009</v>
      </c>
      <c r="D95" s="6">
        <v>1</v>
      </c>
      <c r="E95" s="21">
        <v>1644.74</v>
      </c>
      <c r="F95" s="21"/>
      <c r="G95" s="25">
        <v>1645</v>
      </c>
      <c r="H95" s="21"/>
      <c r="I95" s="21"/>
      <c r="J95" s="21"/>
      <c r="K95" s="21"/>
    </row>
    <row r="96" spans="1:11" ht="34.200000000000003" x14ac:dyDescent="0.25">
      <c r="A96" s="6">
        <v>41</v>
      </c>
      <c r="B96" s="26" t="s">
        <v>811</v>
      </c>
      <c r="C96" s="113" t="s">
        <v>1531</v>
      </c>
      <c r="D96" s="6">
        <v>1</v>
      </c>
      <c r="E96" s="21">
        <v>10.35</v>
      </c>
      <c r="F96" s="21"/>
      <c r="G96" s="25">
        <v>10</v>
      </c>
      <c r="H96" s="21"/>
      <c r="I96" s="21"/>
      <c r="J96" s="21"/>
      <c r="K96" s="21"/>
    </row>
    <row r="97" spans="1:11" ht="23.4" x14ac:dyDescent="0.25">
      <c r="A97" s="6">
        <v>42</v>
      </c>
      <c r="B97" s="26" t="s">
        <v>1618</v>
      </c>
      <c r="C97" s="113" t="s">
        <v>1528</v>
      </c>
      <c r="D97" s="6">
        <v>7</v>
      </c>
      <c r="E97" s="21">
        <v>6.79</v>
      </c>
      <c r="F97" s="21"/>
      <c r="G97" s="25">
        <v>48</v>
      </c>
      <c r="H97" s="21"/>
      <c r="I97" s="21"/>
      <c r="J97" s="21"/>
      <c r="K97" s="21"/>
    </row>
    <row r="98" spans="1:11" ht="45.6" x14ac:dyDescent="0.25">
      <c r="A98" s="6">
        <v>43</v>
      </c>
      <c r="B98" s="26" t="s">
        <v>1010</v>
      </c>
      <c r="C98" s="113" t="s">
        <v>1617</v>
      </c>
      <c r="D98" s="6">
        <v>21</v>
      </c>
      <c r="E98" s="21">
        <v>9.36</v>
      </c>
      <c r="F98" s="21"/>
      <c r="G98" s="25">
        <v>197</v>
      </c>
      <c r="H98" s="21"/>
      <c r="I98" s="21"/>
      <c r="J98" s="21"/>
      <c r="K98" s="21"/>
    </row>
    <row r="99" spans="1:11" ht="35.4" x14ac:dyDescent="0.25">
      <c r="A99" s="6">
        <v>44</v>
      </c>
      <c r="B99" s="26" t="s">
        <v>1010</v>
      </c>
      <c r="C99" s="113" t="s">
        <v>1616</v>
      </c>
      <c r="D99" s="6">
        <v>5</v>
      </c>
      <c r="E99" s="21">
        <v>5.71</v>
      </c>
      <c r="F99" s="21"/>
      <c r="G99" s="25">
        <v>29</v>
      </c>
      <c r="H99" s="21"/>
      <c r="I99" s="21"/>
      <c r="J99" s="21"/>
      <c r="K99" s="21"/>
    </row>
    <row r="100" spans="1:11" ht="35.4" x14ac:dyDescent="0.25">
      <c r="A100" s="6">
        <v>45</v>
      </c>
      <c r="B100" s="26" t="s">
        <v>1010</v>
      </c>
      <c r="C100" s="113" t="s">
        <v>1527</v>
      </c>
      <c r="D100" s="6">
        <v>8</v>
      </c>
      <c r="E100" s="21">
        <v>8.64</v>
      </c>
      <c r="F100" s="21"/>
      <c r="G100" s="25">
        <v>69</v>
      </c>
      <c r="H100" s="21"/>
      <c r="I100" s="21"/>
      <c r="J100" s="21"/>
      <c r="K100" s="21"/>
    </row>
    <row r="101" spans="1:11" ht="35.4" x14ac:dyDescent="0.25">
      <c r="A101" s="6">
        <v>46</v>
      </c>
      <c r="B101" s="26" t="s">
        <v>1010</v>
      </c>
      <c r="C101" s="113" t="s">
        <v>1615</v>
      </c>
      <c r="D101" s="6">
        <v>10</v>
      </c>
      <c r="E101" s="21">
        <v>4.63</v>
      </c>
      <c r="F101" s="21"/>
      <c r="G101" s="25">
        <v>46</v>
      </c>
      <c r="H101" s="21"/>
      <c r="I101" s="21"/>
      <c r="J101" s="21"/>
      <c r="K101" s="21"/>
    </row>
    <row r="102" spans="1:11" ht="45.6" x14ac:dyDescent="0.25">
      <c r="A102" s="6">
        <v>47</v>
      </c>
      <c r="B102" s="26" t="s">
        <v>1108</v>
      </c>
      <c r="C102" s="113" t="s">
        <v>1614</v>
      </c>
      <c r="D102" s="6">
        <v>80</v>
      </c>
      <c r="E102" s="21">
        <v>4.1399999999999997</v>
      </c>
      <c r="F102" s="21"/>
      <c r="G102" s="25">
        <v>331</v>
      </c>
      <c r="H102" s="21"/>
      <c r="I102" s="21"/>
      <c r="J102" s="21"/>
      <c r="K102" s="21"/>
    </row>
    <row r="103" spans="1:11" ht="19.2" customHeight="1" x14ac:dyDescent="0.25">
      <c r="A103" s="147" t="s">
        <v>333</v>
      </c>
      <c r="B103" s="148"/>
      <c r="C103" s="148"/>
      <c r="D103" s="148"/>
      <c r="E103" s="148"/>
      <c r="F103" s="148"/>
      <c r="G103" s="148"/>
      <c r="H103" s="148"/>
      <c r="I103" s="148"/>
      <c r="J103" s="148"/>
      <c r="K103" s="148"/>
    </row>
    <row r="104" spans="1:11" ht="45.6" x14ac:dyDescent="0.25">
      <c r="A104" s="6">
        <v>48</v>
      </c>
      <c r="B104" s="26" t="s">
        <v>331</v>
      </c>
      <c r="C104" s="113" t="s">
        <v>1613</v>
      </c>
      <c r="D104" s="6">
        <v>6</v>
      </c>
      <c r="E104" s="21">
        <v>29.31</v>
      </c>
      <c r="F104" s="21"/>
      <c r="G104" s="25">
        <v>176</v>
      </c>
      <c r="H104" s="21"/>
      <c r="I104" s="21"/>
      <c r="J104" s="21"/>
      <c r="K104" s="21"/>
    </row>
    <row r="105" spans="1:11" ht="35.4" x14ac:dyDescent="0.25">
      <c r="A105" s="6">
        <v>49</v>
      </c>
      <c r="B105" s="26" t="s">
        <v>463</v>
      </c>
      <c r="C105" s="113" t="s">
        <v>1612</v>
      </c>
      <c r="D105" s="6">
        <v>5</v>
      </c>
      <c r="E105" s="21">
        <v>16.559999999999999</v>
      </c>
      <c r="F105" s="21"/>
      <c r="G105" s="25">
        <v>83</v>
      </c>
      <c r="H105" s="21"/>
      <c r="I105" s="21"/>
      <c r="J105" s="21"/>
      <c r="K105" s="21"/>
    </row>
    <row r="106" spans="1:11" ht="35.4" x14ac:dyDescent="0.25">
      <c r="A106" s="6">
        <v>50</v>
      </c>
      <c r="B106" s="26" t="s">
        <v>1611</v>
      </c>
      <c r="C106" s="113" t="s">
        <v>1610</v>
      </c>
      <c r="D106" s="10" t="s">
        <v>878</v>
      </c>
      <c r="E106" s="21">
        <v>21987.23</v>
      </c>
      <c r="F106" s="21"/>
      <c r="G106" s="25">
        <v>3298</v>
      </c>
      <c r="H106" s="21"/>
      <c r="I106" s="21"/>
      <c r="J106" s="21"/>
      <c r="K106" s="21"/>
    </row>
    <row r="107" spans="1:11" ht="45.6" x14ac:dyDescent="0.25">
      <c r="A107" s="6">
        <v>51</v>
      </c>
      <c r="B107" s="26" t="s">
        <v>326</v>
      </c>
      <c r="C107" s="113" t="s">
        <v>1609</v>
      </c>
      <c r="D107" s="6">
        <v>30</v>
      </c>
      <c r="E107" s="21">
        <v>9.8800000000000008</v>
      </c>
      <c r="F107" s="21"/>
      <c r="G107" s="25">
        <v>296</v>
      </c>
      <c r="H107" s="21"/>
      <c r="I107" s="21"/>
      <c r="J107" s="21"/>
      <c r="K107" s="21"/>
    </row>
    <row r="108" spans="1:11" ht="35.4" x14ac:dyDescent="0.25">
      <c r="A108" s="6">
        <v>52</v>
      </c>
      <c r="B108" s="26" t="s">
        <v>451</v>
      </c>
      <c r="C108" s="113" t="s">
        <v>1608</v>
      </c>
      <c r="D108" s="6">
        <v>15</v>
      </c>
      <c r="E108" s="21">
        <v>23.89</v>
      </c>
      <c r="F108" s="21"/>
      <c r="G108" s="25">
        <v>358</v>
      </c>
      <c r="H108" s="21"/>
      <c r="I108" s="21"/>
      <c r="J108" s="21"/>
      <c r="K108" s="21"/>
    </row>
    <row r="109" spans="1:11" ht="34.200000000000003" x14ac:dyDescent="0.25">
      <c r="A109" s="6">
        <v>53</v>
      </c>
      <c r="B109" s="26" t="s">
        <v>153</v>
      </c>
      <c r="C109" s="113" t="s">
        <v>152</v>
      </c>
      <c r="D109" s="6">
        <v>1</v>
      </c>
      <c r="E109" s="21">
        <v>159.11000000000001</v>
      </c>
      <c r="F109" s="21"/>
      <c r="G109" s="25">
        <v>159</v>
      </c>
      <c r="H109" s="21"/>
      <c r="I109" s="21"/>
      <c r="J109" s="21"/>
      <c r="K109" s="21"/>
    </row>
    <row r="110" spans="1:11" ht="22.8" x14ac:dyDescent="0.25">
      <c r="A110" s="6">
        <v>54</v>
      </c>
      <c r="B110" s="26" t="s">
        <v>76</v>
      </c>
      <c r="C110" s="113" t="s">
        <v>75</v>
      </c>
      <c r="D110" s="10" t="s">
        <v>1100</v>
      </c>
      <c r="E110" s="21">
        <v>48614.35</v>
      </c>
      <c r="F110" s="21"/>
      <c r="G110" s="25">
        <v>24</v>
      </c>
      <c r="H110" s="21"/>
      <c r="I110" s="21"/>
      <c r="J110" s="21"/>
      <c r="K110" s="21"/>
    </row>
    <row r="111" spans="1:11" x14ac:dyDescent="0.25">
      <c r="A111" s="147" t="s">
        <v>43</v>
      </c>
      <c r="B111" s="148"/>
      <c r="C111" s="148"/>
      <c r="D111" s="148"/>
      <c r="E111" s="148"/>
      <c r="F111" s="148"/>
      <c r="G111" s="23">
        <v>12791</v>
      </c>
      <c r="H111" s="21"/>
      <c r="I111" s="21"/>
      <c r="J111" s="21"/>
      <c r="K111" s="21"/>
    </row>
    <row r="112" spans="1:11" x14ac:dyDescent="0.25">
      <c r="A112" s="149" t="s">
        <v>150</v>
      </c>
      <c r="B112" s="148"/>
      <c r="C112" s="148"/>
      <c r="D112" s="148"/>
      <c r="E112" s="148"/>
      <c r="F112" s="148"/>
      <c r="G112" s="23"/>
      <c r="H112" s="21"/>
      <c r="I112" s="21"/>
      <c r="J112" s="21"/>
      <c r="K112" s="21"/>
    </row>
    <row r="113" spans="1:11" x14ac:dyDescent="0.25">
      <c r="A113" s="147" t="s">
        <v>74</v>
      </c>
      <c r="B113" s="148"/>
      <c r="C113" s="148"/>
      <c r="D113" s="148"/>
      <c r="E113" s="148"/>
      <c r="F113" s="148"/>
      <c r="G113" s="23">
        <v>12791</v>
      </c>
      <c r="H113" s="21"/>
      <c r="I113" s="21"/>
      <c r="J113" s="21"/>
      <c r="K113" s="21"/>
    </row>
    <row r="114" spans="1:11" x14ac:dyDescent="0.25">
      <c r="A114" s="147" t="s">
        <v>12</v>
      </c>
      <c r="B114" s="148"/>
      <c r="C114" s="148"/>
      <c r="D114" s="148"/>
      <c r="E114" s="148"/>
      <c r="F114" s="148"/>
      <c r="G114" s="23">
        <v>12791</v>
      </c>
      <c r="H114" s="21"/>
      <c r="I114" s="21"/>
      <c r="J114" s="21"/>
      <c r="K114" s="21"/>
    </row>
    <row r="115" spans="1:11" x14ac:dyDescent="0.25">
      <c r="A115" s="147" t="s">
        <v>13</v>
      </c>
      <c r="B115" s="148"/>
      <c r="C115" s="148"/>
      <c r="D115" s="148"/>
      <c r="E115" s="148"/>
      <c r="F115" s="148"/>
      <c r="G115" s="23"/>
      <c r="H115" s="21"/>
      <c r="I115" s="21"/>
      <c r="J115" s="21"/>
      <c r="K115" s="21"/>
    </row>
    <row r="116" spans="1:11" x14ac:dyDescent="0.25">
      <c r="A116" s="147" t="s">
        <v>14</v>
      </c>
      <c r="B116" s="148"/>
      <c r="C116" s="148"/>
      <c r="D116" s="148"/>
      <c r="E116" s="148"/>
      <c r="F116" s="148"/>
      <c r="G116" s="23">
        <v>12791</v>
      </c>
      <c r="H116" s="21"/>
      <c r="I116" s="21"/>
      <c r="J116" s="21"/>
      <c r="K116" s="21"/>
    </row>
    <row r="117" spans="1:11" x14ac:dyDescent="0.25">
      <c r="A117" s="149" t="s">
        <v>149</v>
      </c>
      <c r="B117" s="148"/>
      <c r="C117" s="148"/>
      <c r="D117" s="148"/>
      <c r="E117" s="148"/>
      <c r="F117" s="148"/>
      <c r="G117" s="22">
        <v>12791</v>
      </c>
      <c r="H117" s="21"/>
      <c r="I117" s="21"/>
      <c r="J117" s="21"/>
      <c r="K117" s="21"/>
    </row>
    <row r="118" spans="1:11" ht="19.2" customHeight="1" x14ac:dyDescent="0.25">
      <c r="A118" s="154" t="s">
        <v>148</v>
      </c>
      <c r="B118" s="148"/>
      <c r="C118" s="148"/>
      <c r="D118" s="148"/>
      <c r="E118" s="148"/>
      <c r="F118" s="148"/>
      <c r="G118" s="148"/>
      <c r="H118" s="148"/>
      <c r="I118" s="148"/>
      <c r="J118" s="148"/>
      <c r="K118" s="148"/>
    </row>
    <row r="119" spans="1:11" ht="45.6" x14ac:dyDescent="0.25">
      <c r="A119" s="6">
        <v>55</v>
      </c>
      <c r="B119" s="26" t="s">
        <v>147</v>
      </c>
      <c r="C119" s="113" t="s">
        <v>146</v>
      </c>
      <c r="D119" s="10" t="s">
        <v>1607</v>
      </c>
      <c r="E119" s="21" t="s">
        <v>144</v>
      </c>
      <c r="F119" s="21" t="s">
        <v>143</v>
      </c>
      <c r="G119" s="25">
        <v>585</v>
      </c>
      <c r="H119" s="24">
        <v>136</v>
      </c>
      <c r="I119" s="21" t="s">
        <v>116</v>
      </c>
      <c r="J119" s="24">
        <v>67.22</v>
      </c>
      <c r="K119" s="24">
        <v>10.08</v>
      </c>
    </row>
    <row r="120" spans="1:11" ht="20.399999999999999" x14ac:dyDescent="0.25">
      <c r="A120" s="147" t="s">
        <v>43</v>
      </c>
      <c r="B120" s="148"/>
      <c r="C120" s="148"/>
      <c r="D120" s="148"/>
      <c r="E120" s="148"/>
      <c r="F120" s="148"/>
      <c r="G120" s="23">
        <v>585</v>
      </c>
      <c r="H120" s="21">
        <v>136</v>
      </c>
      <c r="I120" s="21" t="s">
        <v>116</v>
      </c>
      <c r="J120" s="21"/>
      <c r="K120" s="21">
        <v>10.08</v>
      </c>
    </row>
    <row r="121" spans="1:11" x14ac:dyDescent="0.25">
      <c r="A121" s="147" t="s">
        <v>9</v>
      </c>
      <c r="B121" s="148"/>
      <c r="C121" s="148"/>
      <c r="D121" s="148"/>
      <c r="E121" s="148"/>
      <c r="F121" s="148"/>
      <c r="G121" s="23">
        <v>207</v>
      </c>
      <c r="H121" s="21"/>
      <c r="I121" s="21"/>
      <c r="J121" s="21"/>
      <c r="K121" s="21"/>
    </row>
    <row r="122" spans="1:11" x14ac:dyDescent="0.25">
      <c r="A122" s="147" t="s">
        <v>10</v>
      </c>
      <c r="B122" s="148"/>
      <c r="C122" s="148"/>
      <c r="D122" s="148"/>
      <c r="E122" s="148"/>
      <c r="F122" s="148"/>
      <c r="G122" s="23">
        <v>132</v>
      </c>
      <c r="H122" s="21"/>
      <c r="I122" s="21"/>
      <c r="J122" s="21"/>
      <c r="K122" s="21"/>
    </row>
    <row r="123" spans="1:11" x14ac:dyDescent="0.25">
      <c r="A123" s="149" t="s">
        <v>142</v>
      </c>
      <c r="B123" s="148"/>
      <c r="C123" s="148"/>
      <c r="D123" s="148"/>
      <c r="E123" s="148"/>
      <c r="F123" s="148"/>
      <c r="G123" s="23"/>
      <c r="H123" s="21"/>
      <c r="I123" s="21"/>
      <c r="J123" s="21"/>
      <c r="K123" s="21"/>
    </row>
    <row r="124" spans="1:11" ht="26.1" customHeight="1" x14ac:dyDescent="0.25">
      <c r="A124" s="147" t="s">
        <v>73</v>
      </c>
      <c r="B124" s="148"/>
      <c r="C124" s="148"/>
      <c r="D124" s="148"/>
      <c r="E124" s="148"/>
      <c r="F124" s="148"/>
      <c r="G124" s="23">
        <v>924</v>
      </c>
      <c r="H124" s="21"/>
      <c r="I124" s="21"/>
      <c r="J124" s="21"/>
      <c r="K124" s="21">
        <v>10.08</v>
      </c>
    </row>
    <row r="125" spans="1:11" x14ac:dyDescent="0.25">
      <c r="A125" s="147" t="s">
        <v>12</v>
      </c>
      <c r="B125" s="148"/>
      <c r="C125" s="148"/>
      <c r="D125" s="148"/>
      <c r="E125" s="148"/>
      <c r="F125" s="148"/>
      <c r="G125" s="23">
        <v>924</v>
      </c>
      <c r="H125" s="21"/>
      <c r="I125" s="21"/>
      <c r="J125" s="21"/>
      <c r="K125" s="21">
        <v>10.08</v>
      </c>
    </row>
    <row r="126" spans="1:11" x14ac:dyDescent="0.25">
      <c r="A126" s="147" t="s">
        <v>13</v>
      </c>
      <c r="B126" s="148"/>
      <c r="C126" s="148"/>
      <c r="D126" s="148"/>
      <c r="E126" s="148"/>
      <c r="F126" s="148"/>
      <c r="G126" s="23"/>
      <c r="H126" s="21"/>
      <c r="I126" s="21"/>
      <c r="J126" s="21"/>
      <c r="K126" s="21"/>
    </row>
    <row r="127" spans="1:11" x14ac:dyDescent="0.25">
      <c r="A127" s="147" t="s">
        <v>15</v>
      </c>
      <c r="B127" s="148"/>
      <c r="C127" s="148"/>
      <c r="D127" s="148"/>
      <c r="E127" s="148"/>
      <c r="F127" s="148"/>
      <c r="G127" s="23">
        <v>449</v>
      </c>
      <c r="H127" s="21"/>
      <c r="I127" s="21"/>
      <c r="J127" s="21"/>
      <c r="K127" s="21"/>
    </row>
    <row r="128" spans="1:11" x14ac:dyDescent="0.25">
      <c r="A128" s="147" t="s">
        <v>16</v>
      </c>
      <c r="B128" s="148"/>
      <c r="C128" s="148"/>
      <c r="D128" s="148"/>
      <c r="E128" s="148"/>
      <c r="F128" s="148"/>
      <c r="G128" s="23">
        <v>188</v>
      </c>
      <c r="H128" s="21"/>
      <c r="I128" s="21"/>
      <c r="J128" s="21"/>
      <c r="K128" s="21"/>
    </row>
    <row r="129" spans="1:11" x14ac:dyDescent="0.25">
      <c r="A129" s="147" t="s">
        <v>17</v>
      </c>
      <c r="B129" s="148"/>
      <c r="C129" s="148"/>
      <c r="D129" s="148"/>
      <c r="E129" s="148"/>
      <c r="F129" s="148"/>
      <c r="G129" s="23">
        <v>207</v>
      </c>
      <c r="H129" s="21"/>
      <c r="I129" s="21"/>
      <c r="J129" s="21"/>
      <c r="K129" s="21"/>
    </row>
    <row r="130" spans="1:11" x14ac:dyDescent="0.25">
      <c r="A130" s="147" t="s">
        <v>18</v>
      </c>
      <c r="B130" s="148"/>
      <c r="C130" s="148"/>
      <c r="D130" s="148"/>
      <c r="E130" s="148"/>
      <c r="F130" s="148"/>
      <c r="G130" s="23">
        <v>132</v>
      </c>
      <c r="H130" s="21"/>
      <c r="I130" s="21"/>
      <c r="J130" s="21"/>
      <c r="K130" s="21"/>
    </row>
    <row r="131" spans="1:11" x14ac:dyDescent="0.25">
      <c r="A131" s="149" t="s">
        <v>141</v>
      </c>
      <c r="B131" s="148"/>
      <c r="C131" s="148"/>
      <c r="D131" s="148"/>
      <c r="E131" s="148"/>
      <c r="F131" s="148"/>
      <c r="G131" s="22">
        <v>924</v>
      </c>
      <c r="H131" s="21"/>
      <c r="I131" s="21"/>
      <c r="J131" s="21"/>
      <c r="K131" s="20">
        <v>10.08</v>
      </c>
    </row>
    <row r="132" spans="1:11" x14ac:dyDescent="0.25">
      <c r="A132" s="152" t="s">
        <v>42</v>
      </c>
      <c r="B132" s="153"/>
      <c r="C132" s="153"/>
      <c r="D132" s="153"/>
      <c r="E132" s="153"/>
      <c r="F132" s="153"/>
      <c r="G132" s="153"/>
      <c r="H132" s="153"/>
      <c r="I132" s="153"/>
      <c r="J132" s="153"/>
      <c r="K132" s="153"/>
    </row>
    <row r="133" spans="1:11" ht="20.399999999999999" x14ac:dyDescent="0.25">
      <c r="A133" s="147" t="s">
        <v>8</v>
      </c>
      <c r="B133" s="148"/>
      <c r="C133" s="148"/>
      <c r="D133" s="148"/>
      <c r="E133" s="148"/>
      <c r="F133" s="148"/>
      <c r="G133" s="23">
        <v>28643</v>
      </c>
      <c r="H133" s="21">
        <v>3644</v>
      </c>
      <c r="I133" s="21" t="s">
        <v>1606</v>
      </c>
      <c r="J133" s="21"/>
      <c r="K133" s="21">
        <v>257.17</v>
      </c>
    </row>
    <row r="134" spans="1:11" x14ac:dyDescent="0.25">
      <c r="A134" s="147" t="s">
        <v>9</v>
      </c>
      <c r="B134" s="148"/>
      <c r="C134" s="148"/>
      <c r="D134" s="148"/>
      <c r="E134" s="148"/>
      <c r="F134" s="148"/>
      <c r="G134" s="23">
        <v>4009</v>
      </c>
      <c r="H134" s="21"/>
      <c r="I134" s="21"/>
      <c r="J134" s="21"/>
      <c r="K134" s="21"/>
    </row>
    <row r="135" spans="1:11" x14ac:dyDescent="0.25">
      <c r="A135" s="147" t="s">
        <v>31</v>
      </c>
      <c r="B135" s="148"/>
      <c r="C135" s="148"/>
      <c r="D135" s="148"/>
      <c r="E135" s="148"/>
      <c r="F135" s="148"/>
      <c r="G135" s="23"/>
      <c r="H135" s="21"/>
      <c r="I135" s="21"/>
      <c r="J135" s="21"/>
      <c r="K135" s="21"/>
    </row>
    <row r="136" spans="1:11" x14ac:dyDescent="0.25">
      <c r="A136" s="147" t="s">
        <v>1605</v>
      </c>
      <c r="B136" s="148"/>
      <c r="C136" s="148"/>
      <c r="D136" s="148"/>
      <c r="E136" s="148"/>
      <c r="F136" s="148"/>
      <c r="G136" s="23">
        <v>1185</v>
      </c>
      <c r="H136" s="21"/>
      <c r="I136" s="21"/>
      <c r="J136" s="21"/>
      <c r="K136" s="21"/>
    </row>
    <row r="137" spans="1:11" x14ac:dyDescent="0.25">
      <c r="A137" s="147" t="s">
        <v>1604</v>
      </c>
      <c r="B137" s="148"/>
      <c r="C137" s="148"/>
      <c r="D137" s="148"/>
      <c r="E137" s="148"/>
      <c r="F137" s="148"/>
      <c r="G137" s="23">
        <v>292</v>
      </c>
      <c r="H137" s="21"/>
      <c r="I137" s="21"/>
      <c r="J137" s="21"/>
      <c r="K137" s="21"/>
    </row>
    <row r="138" spans="1:11" x14ac:dyDescent="0.25">
      <c r="A138" s="147" t="s">
        <v>1603</v>
      </c>
      <c r="B138" s="148"/>
      <c r="C138" s="148"/>
      <c r="D138" s="148"/>
      <c r="E138" s="148"/>
      <c r="F138" s="148"/>
      <c r="G138" s="23">
        <v>2291</v>
      </c>
      <c r="H138" s="21"/>
      <c r="I138" s="21"/>
      <c r="J138" s="21"/>
      <c r="K138" s="21"/>
    </row>
    <row r="139" spans="1:11" x14ac:dyDescent="0.25">
      <c r="A139" s="147" t="s">
        <v>1602</v>
      </c>
      <c r="B139" s="148"/>
      <c r="C139" s="148"/>
      <c r="D139" s="148"/>
      <c r="E139" s="148"/>
      <c r="F139" s="148"/>
      <c r="G139" s="23">
        <v>34</v>
      </c>
      <c r="H139" s="21"/>
      <c r="I139" s="21"/>
      <c r="J139" s="21"/>
      <c r="K139" s="21"/>
    </row>
    <row r="140" spans="1:11" x14ac:dyDescent="0.25">
      <c r="A140" s="147" t="s">
        <v>1601</v>
      </c>
      <c r="B140" s="148"/>
      <c r="C140" s="148"/>
      <c r="D140" s="148"/>
      <c r="E140" s="148"/>
      <c r="F140" s="148"/>
      <c r="G140" s="23">
        <v>207</v>
      </c>
      <c r="H140" s="21"/>
      <c r="I140" s="21"/>
      <c r="J140" s="21"/>
      <c r="K140" s="21"/>
    </row>
    <row r="141" spans="1:11" x14ac:dyDescent="0.25">
      <c r="A141" s="147" t="s">
        <v>10</v>
      </c>
      <c r="B141" s="148"/>
      <c r="C141" s="148"/>
      <c r="D141" s="148"/>
      <c r="E141" s="148"/>
      <c r="F141" s="148"/>
      <c r="G141" s="23">
        <v>2817</v>
      </c>
      <c r="H141" s="21"/>
      <c r="I141" s="21"/>
      <c r="J141" s="21"/>
      <c r="K141" s="21"/>
    </row>
    <row r="142" spans="1:11" x14ac:dyDescent="0.25">
      <c r="A142" s="147" t="s">
        <v>31</v>
      </c>
      <c r="B142" s="148"/>
      <c r="C142" s="148"/>
      <c r="D142" s="148"/>
      <c r="E142" s="148"/>
      <c r="F142" s="148"/>
      <c r="G142" s="23"/>
      <c r="H142" s="21"/>
      <c r="I142" s="21"/>
      <c r="J142" s="21"/>
      <c r="K142" s="21"/>
    </row>
    <row r="143" spans="1:11" x14ac:dyDescent="0.25">
      <c r="A143" s="147" t="s">
        <v>1600</v>
      </c>
      <c r="B143" s="148"/>
      <c r="C143" s="148"/>
      <c r="D143" s="148"/>
      <c r="E143" s="148"/>
      <c r="F143" s="148"/>
      <c r="G143" s="23">
        <v>889</v>
      </c>
      <c r="H143" s="21"/>
      <c r="I143" s="21"/>
      <c r="J143" s="21"/>
      <c r="K143" s="21"/>
    </row>
    <row r="144" spans="1:11" x14ac:dyDescent="0.25">
      <c r="A144" s="147" t="s">
        <v>1599</v>
      </c>
      <c r="B144" s="148"/>
      <c r="C144" s="148"/>
      <c r="D144" s="148"/>
      <c r="E144" s="148"/>
      <c r="F144" s="148"/>
      <c r="G144" s="23">
        <v>1796</v>
      </c>
      <c r="H144" s="21"/>
      <c r="I144" s="21"/>
      <c r="J144" s="21"/>
      <c r="K144" s="21"/>
    </row>
    <row r="145" spans="1:11" x14ac:dyDescent="0.25">
      <c r="A145" s="147" t="s">
        <v>1598</v>
      </c>
      <c r="B145" s="148"/>
      <c r="C145" s="148"/>
      <c r="D145" s="148"/>
      <c r="E145" s="148"/>
      <c r="F145" s="148"/>
      <c r="G145" s="23">
        <v>132</v>
      </c>
      <c r="H145" s="21"/>
      <c r="I145" s="21"/>
      <c r="J145" s="21"/>
      <c r="K145" s="21"/>
    </row>
    <row r="146" spans="1:11" x14ac:dyDescent="0.25">
      <c r="A146" s="149" t="s">
        <v>11</v>
      </c>
      <c r="B146" s="148"/>
      <c r="C146" s="148"/>
      <c r="D146" s="148"/>
      <c r="E146" s="148"/>
      <c r="F146" s="148"/>
      <c r="G146" s="23"/>
      <c r="H146" s="21"/>
      <c r="I146" s="21"/>
      <c r="J146" s="21"/>
      <c r="K146" s="21"/>
    </row>
    <row r="147" spans="1:11" x14ac:dyDescent="0.25">
      <c r="A147" s="147" t="s">
        <v>66</v>
      </c>
      <c r="B147" s="148"/>
      <c r="C147" s="148"/>
      <c r="D147" s="148"/>
      <c r="E147" s="148"/>
      <c r="F147" s="148"/>
      <c r="G147" s="23"/>
      <c r="H147" s="21"/>
      <c r="I147" s="21"/>
      <c r="J147" s="21"/>
      <c r="K147" s="21"/>
    </row>
    <row r="148" spans="1:11" x14ac:dyDescent="0.25">
      <c r="A148" s="147" t="s">
        <v>65</v>
      </c>
      <c r="B148" s="148"/>
      <c r="C148" s="148"/>
      <c r="D148" s="148"/>
      <c r="E148" s="148"/>
      <c r="F148" s="148"/>
      <c r="G148" s="23"/>
      <c r="H148" s="21"/>
      <c r="I148" s="21"/>
      <c r="J148" s="21"/>
      <c r="K148" s="21"/>
    </row>
    <row r="149" spans="1:11" x14ac:dyDescent="0.25">
      <c r="A149" s="147" t="s">
        <v>71</v>
      </c>
      <c r="B149" s="148"/>
      <c r="C149" s="148"/>
      <c r="D149" s="148"/>
      <c r="E149" s="148"/>
      <c r="F149" s="148"/>
      <c r="G149" s="23"/>
      <c r="H149" s="21"/>
      <c r="I149" s="21"/>
      <c r="J149" s="21"/>
      <c r="K149" s="21"/>
    </row>
    <row r="150" spans="1:11" x14ac:dyDescent="0.25">
      <c r="A150" s="147" t="s">
        <v>1597</v>
      </c>
      <c r="B150" s="148"/>
      <c r="C150" s="148"/>
      <c r="D150" s="148"/>
      <c r="E150" s="148"/>
      <c r="F150" s="148"/>
      <c r="G150" s="23">
        <v>331</v>
      </c>
      <c r="H150" s="21">
        <v>317</v>
      </c>
      <c r="I150" s="21">
        <v>2</v>
      </c>
      <c r="J150" s="21"/>
      <c r="K150" s="21">
        <v>23.06</v>
      </c>
    </row>
    <row r="151" spans="1:11" x14ac:dyDescent="0.25">
      <c r="A151" s="147" t="s">
        <v>1596</v>
      </c>
      <c r="B151" s="148"/>
      <c r="C151" s="148"/>
      <c r="D151" s="148"/>
      <c r="E151" s="148"/>
      <c r="F151" s="148"/>
      <c r="G151" s="23">
        <v>292</v>
      </c>
      <c r="H151" s="21"/>
      <c r="I151" s="21"/>
      <c r="J151" s="21"/>
      <c r="K151" s="21"/>
    </row>
    <row r="152" spans="1:11" x14ac:dyDescent="0.25">
      <c r="A152" s="147" t="s">
        <v>1595</v>
      </c>
      <c r="B152" s="148"/>
      <c r="C152" s="148"/>
      <c r="D152" s="148"/>
      <c r="E152" s="148"/>
      <c r="F152" s="148"/>
      <c r="G152" s="23">
        <v>206</v>
      </c>
      <c r="H152" s="21"/>
      <c r="I152" s="21"/>
      <c r="J152" s="21"/>
      <c r="K152" s="21"/>
    </row>
    <row r="153" spans="1:11" x14ac:dyDescent="0.25">
      <c r="A153" s="147" t="s">
        <v>63</v>
      </c>
      <c r="B153" s="148"/>
      <c r="C153" s="148"/>
      <c r="D153" s="148"/>
      <c r="E153" s="148"/>
      <c r="F153" s="148"/>
      <c r="G153" s="23">
        <v>829</v>
      </c>
      <c r="H153" s="21"/>
      <c r="I153" s="21"/>
      <c r="J153" s="21"/>
      <c r="K153" s="21">
        <v>23.06</v>
      </c>
    </row>
    <row r="154" spans="1:11" x14ac:dyDescent="0.25">
      <c r="A154" s="147" t="s">
        <v>72</v>
      </c>
      <c r="B154" s="148"/>
      <c r="C154" s="148"/>
      <c r="D154" s="148"/>
      <c r="E154" s="148"/>
      <c r="F154" s="148"/>
      <c r="G154" s="23"/>
      <c r="H154" s="21"/>
      <c r="I154" s="21"/>
      <c r="J154" s="21"/>
      <c r="K154" s="21"/>
    </row>
    <row r="155" spans="1:11" ht="20.399999999999999" x14ac:dyDescent="0.25">
      <c r="A155" s="147" t="s">
        <v>1594</v>
      </c>
      <c r="B155" s="148"/>
      <c r="C155" s="148"/>
      <c r="D155" s="148"/>
      <c r="E155" s="148"/>
      <c r="F155" s="148"/>
      <c r="G155" s="23">
        <v>1709</v>
      </c>
      <c r="H155" s="21">
        <v>1477</v>
      </c>
      <c r="I155" s="21" t="s">
        <v>1593</v>
      </c>
      <c r="J155" s="21"/>
      <c r="K155" s="21">
        <v>101.49</v>
      </c>
    </row>
    <row r="156" spans="1:11" x14ac:dyDescent="0.25">
      <c r="A156" s="147" t="s">
        <v>1592</v>
      </c>
      <c r="B156" s="148"/>
      <c r="C156" s="148"/>
      <c r="D156" s="148"/>
      <c r="E156" s="148"/>
      <c r="F156" s="148"/>
      <c r="G156" s="23">
        <v>1185</v>
      </c>
      <c r="H156" s="21"/>
      <c r="I156" s="21"/>
      <c r="J156" s="21"/>
      <c r="K156" s="21"/>
    </row>
    <row r="157" spans="1:11" x14ac:dyDescent="0.25">
      <c r="A157" s="147" t="s">
        <v>1591</v>
      </c>
      <c r="B157" s="148"/>
      <c r="C157" s="148"/>
      <c r="D157" s="148"/>
      <c r="E157" s="148"/>
      <c r="F157" s="148"/>
      <c r="G157" s="23">
        <v>889</v>
      </c>
      <c r="H157" s="21"/>
      <c r="I157" s="21"/>
      <c r="J157" s="21"/>
      <c r="K157" s="21"/>
    </row>
    <row r="158" spans="1:11" x14ac:dyDescent="0.25">
      <c r="A158" s="147" t="s">
        <v>63</v>
      </c>
      <c r="B158" s="148"/>
      <c r="C158" s="148"/>
      <c r="D158" s="148"/>
      <c r="E158" s="148"/>
      <c r="F158" s="148"/>
      <c r="G158" s="23">
        <v>3783</v>
      </c>
      <c r="H158" s="21"/>
      <c r="I158" s="21"/>
      <c r="J158" s="21"/>
      <c r="K158" s="21">
        <v>101.49</v>
      </c>
    </row>
    <row r="159" spans="1:11" x14ac:dyDescent="0.25">
      <c r="A159" s="147" t="s">
        <v>64</v>
      </c>
      <c r="B159" s="148"/>
      <c r="C159" s="148"/>
      <c r="D159" s="148"/>
      <c r="E159" s="148"/>
      <c r="F159" s="148"/>
      <c r="G159" s="23"/>
      <c r="H159" s="21"/>
      <c r="I159" s="21"/>
      <c r="J159" s="21"/>
      <c r="K159" s="21"/>
    </row>
    <row r="160" spans="1:11" ht="20.399999999999999" x14ac:dyDescent="0.25">
      <c r="A160" s="147" t="s">
        <v>1590</v>
      </c>
      <c r="B160" s="148"/>
      <c r="C160" s="148"/>
      <c r="D160" s="148"/>
      <c r="E160" s="148"/>
      <c r="F160" s="148"/>
      <c r="G160" s="23">
        <v>7341</v>
      </c>
      <c r="H160" s="21">
        <v>1686</v>
      </c>
      <c r="I160" s="21" t="s">
        <v>1589</v>
      </c>
      <c r="J160" s="21"/>
      <c r="K160" s="21">
        <v>120.54</v>
      </c>
    </row>
    <row r="161" spans="1:11" x14ac:dyDescent="0.25">
      <c r="A161" s="147" t="s">
        <v>1588</v>
      </c>
      <c r="B161" s="148"/>
      <c r="C161" s="148"/>
      <c r="D161" s="148"/>
      <c r="E161" s="148"/>
      <c r="F161" s="148"/>
      <c r="G161" s="23">
        <v>2291</v>
      </c>
      <c r="H161" s="21"/>
      <c r="I161" s="21"/>
      <c r="J161" s="21"/>
      <c r="K161" s="21"/>
    </row>
    <row r="162" spans="1:11" x14ac:dyDescent="0.25">
      <c r="A162" s="147" t="s">
        <v>1587</v>
      </c>
      <c r="B162" s="148"/>
      <c r="C162" s="148"/>
      <c r="D162" s="148"/>
      <c r="E162" s="148"/>
      <c r="F162" s="148"/>
      <c r="G162" s="23">
        <v>1568</v>
      </c>
      <c r="H162" s="21"/>
      <c r="I162" s="21"/>
      <c r="J162" s="21"/>
      <c r="K162" s="21"/>
    </row>
    <row r="163" spans="1:11" x14ac:dyDescent="0.25">
      <c r="A163" s="147" t="s">
        <v>63</v>
      </c>
      <c r="B163" s="148"/>
      <c r="C163" s="148"/>
      <c r="D163" s="148"/>
      <c r="E163" s="148"/>
      <c r="F163" s="148"/>
      <c r="G163" s="23">
        <v>11200</v>
      </c>
      <c r="H163" s="21"/>
      <c r="I163" s="21"/>
      <c r="J163" s="21"/>
      <c r="K163" s="21">
        <v>120.54</v>
      </c>
    </row>
    <row r="164" spans="1:11" x14ac:dyDescent="0.25">
      <c r="A164" s="147" t="s">
        <v>435</v>
      </c>
      <c r="B164" s="148"/>
      <c r="C164" s="148"/>
      <c r="D164" s="148"/>
      <c r="E164" s="148"/>
      <c r="F164" s="148"/>
      <c r="G164" s="23"/>
      <c r="H164" s="21"/>
      <c r="I164" s="21"/>
      <c r="J164" s="21"/>
      <c r="K164" s="21"/>
    </row>
    <row r="165" spans="1:11" ht="20.399999999999999" x14ac:dyDescent="0.25">
      <c r="A165" s="147" t="s">
        <v>1586</v>
      </c>
      <c r="B165" s="148"/>
      <c r="C165" s="148"/>
      <c r="D165" s="148"/>
      <c r="E165" s="148"/>
      <c r="F165" s="148"/>
      <c r="G165" s="23">
        <v>87</v>
      </c>
      <c r="H165" s="21">
        <v>28</v>
      </c>
      <c r="I165" s="21" t="s">
        <v>833</v>
      </c>
      <c r="J165" s="21"/>
      <c r="K165" s="21">
        <v>2</v>
      </c>
    </row>
    <row r="166" spans="1:11" x14ac:dyDescent="0.25">
      <c r="A166" s="147" t="s">
        <v>863</v>
      </c>
      <c r="B166" s="148"/>
      <c r="C166" s="148"/>
      <c r="D166" s="148"/>
      <c r="E166" s="148"/>
      <c r="F166" s="148"/>
      <c r="G166" s="23">
        <v>34</v>
      </c>
      <c r="H166" s="21"/>
      <c r="I166" s="21"/>
      <c r="J166" s="21"/>
      <c r="K166" s="21"/>
    </row>
    <row r="167" spans="1:11" x14ac:dyDescent="0.25">
      <c r="A167" s="147" t="s">
        <v>862</v>
      </c>
      <c r="B167" s="148"/>
      <c r="C167" s="148"/>
      <c r="D167" s="148"/>
      <c r="E167" s="148"/>
      <c r="F167" s="148"/>
      <c r="G167" s="23">
        <v>22</v>
      </c>
      <c r="H167" s="21"/>
      <c r="I167" s="21"/>
      <c r="J167" s="21"/>
      <c r="K167" s="21"/>
    </row>
    <row r="168" spans="1:11" x14ac:dyDescent="0.25">
      <c r="A168" s="147" t="s">
        <v>63</v>
      </c>
      <c r="B168" s="148"/>
      <c r="C168" s="148"/>
      <c r="D168" s="148"/>
      <c r="E168" s="148"/>
      <c r="F168" s="148"/>
      <c r="G168" s="23">
        <v>143</v>
      </c>
      <c r="H168" s="21"/>
      <c r="I168" s="21"/>
      <c r="J168" s="21"/>
      <c r="K168" s="21">
        <v>2</v>
      </c>
    </row>
    <row r="169" spans="1:11" x14ac:dyDescent="0.25">
      <c r="A169" s="147" t="s">
        <v>60</v>
      </c>
      <c r="B169" s="148"/>
      <c r="C169" s="148"/>
      <c r="D169" s="148"/>
      <c r="E169" s="148"/>
      <c r="F169" s="148"/>
      <c r="G169" s="23">
        <v>15955</v>
      </c>
      <c r="H169" s="21"/>
      <c r="I169" s="21"/>
      <c r="J169" s="21"/>
      <c r="K169" s="21">
        <v>247.09</v>
      </c>
    </row>
    <row r="170" spans="1:11" x14ac:dyDescent="0.25">
      <c r="A170" s="147" t="s">
        <v>62</v>
      </c>
      <c r="B170" s="148"/>
      <c r="C170" s="148"/>
      <c r="D170" s="148"/>
      <c r="E170" s="148"/>
      <c r="F170" s="148"/>
      <c r="G170" s="23"/>
      <c r="H170" s="21"/>
      <c r="I170" s="21"/>
      <c r="J170" s="21"/>
      <c r="K170" s="21"/>
    </row>
    <row r="171" spans="1:11" x14ac:dyDescent="0.25">
      <c r="A171" s="147" t="s">
        <v>61</v>
      </c>
      <c r="B171" s="148"/>
      <c r="C171" s="148"/>
      <c r="D171" s="148"/>
      <c r="E171" s="148"/>
      <c r="F171" s="148"/>
      <c r="G171" s="23"/>
      <c r="H171" s="21"/>
      <c r="I171" s="21"/>
      <c r="J171" s="21"/>
      <c r="K171" s="21"/>
    </row>
    <row r="172" spans="1:11" x14ac:dyDescent="0.25">
      <c r="A172" s="147" t="s">
        <v>1585</v>
      </c>
      <c r="B172" s="148"/>
      <c r="C172" s="148"/>
      <c r="D172" s="148"/>
      <c r="E172" s="148"/>
      <c r="F172" s="148"/>
      <c r="G172" s="23">
        <v>5799</v>
      </c>
      <c r="H172" s="21"/>
      <c r="I172" s="21"/>
      <c r="J172" s="21"/>
      <c r="K172" s="21"/>
    </row>
    <row r="173" spans="1:11" x14ac:dyDescent="0.25">
      <c r="A173" s="147" t="s">
        <v>60</v>
      </c>
      <c r="B173" s="148"/>
      <c r="C173" s="148"/>
      <c r="D173" s="148"/>
      <c r="E173" s="148"/>
      <c r="F173" s="148"/>
      <c r="G173" s="23">
        <v>5799</v>
      </c>
      <c r="H173" s="21"/>
      <c r="I173" s="21"/>
      <c r="J173" s="21"/>
      <c r="K173" s="21"/>
    </row>
    <row r="174" spans="1:11" x14ac:dyDescent="0.25">
      <c r="A174" s="147" t="s">
        <v>56</v>
      </c>
      <c r="B174" s="148"/>
      <c r="C174" s="148"/>
      <c r="D174" s="148"/>
      <c r="E174" s="148"/>
      <c r="F174" s="148"/>
      <c r="G174" s="23">
        <v>21754</v>
      </c>
      <c r="H174" s="21"/>
      <c r="I174" s="21"/>
      <c r="J174" s="21"/>
      <c r="K174" s="21">
        <v>247.09</v>
      </c>
    </row>
    <row r="175" spans="1:11" x14ac:dyDescent="0.25">
      <c r="A175" s="149" t="s">
        <v>59</v>
      </c>
      <c r="B175" s="148"/>
      <c r="C175" s="148"/>
      <c r="D175" s="148"/>
      <c r="E175" s="148"/>
      <c r="F175" s="148"/>
      <c r="G175" s="22">
        <v>21754</v>
      </c>
      <c r="H175" s="21"/>
      <c r="I175" s="21"/>
      <c r="J175" s="21"/>
      <c r="K175" s="20">
        <v>247.09</v>
      </c>
    </row>
    <row r="176" spans="1:11" x14ac:dyDescent="0.25">
      <c r="A176" s="147" t="s">
        <v>121</v>
      </c>
      <c r="B176" s="148"/>
      <c r="C176" s="148"/>
      <c r="D176" s="148"/>
      <c r="E176" s="148"/>
      <c r="F176" s="148"/>
      <c r="G176" s="23"/>
      <c r="H176" s="21"/>
      <c r="I176" s="21"/>
      <c r="J176" s="21"/>
      <c r="K176" s="21"/>
    </row>
    <row r="177" spans="1:11" x14ac:dyDescent="0.25">
      <c r="A177" s="147" t="s">
        <v>57</v>
      </c>
      <c r="B177" s="148"/>
      <c r="C177" s="148"/>
      <c r="D177" s="148"/>
      <c r="E177" s="148"/>
      <c r="F177" s="148"/>
      <c r="G177" s="23"/>
      <c r="H177" s="21"/>
      <c r="I177" s="21"/>
      <c r="J177" s="21"/>
      <c r="K177" s="21"/>
    </row>
    <row r="178" spans="1:11" x14ac:dyDescent="0.25">
      <c r="A178" s="147" t="s">
        <v>1584</v>
      </c>
      <c r="B178" s="148"/>
      <c r="C178" s="148"/>
      <c r="D178" s="148"/>
      <c r="E178" s="148"/>
      <c r="F178" s="148"/>
      <c r="G178" s="23">
        <v>12791</v>
      </c>
      <c r="H178" s="21"/>
      <c r="I178" s="21"/>
      <c r="J178" s="21"/>
      <c r="K178" s="21"/>
    </row>
    <row r="179" spans="1:11" x14ac:dyDescent="0.25">
      <c r="A179" s="147" t="s">
        <v>56</v>
      </c>
      <c r="B179" s="148"/>
      <c r="C179" s="148"/>
      <c r="D179" s="148"/>
      <c r="E179" s="148"/>
      <c r="F179" s="148"/>
      <c r="G179" s="23">
        <v>12791</v>
      </c>
      <c r="H179" s="21"/>
      <c r="I179" s="21"/>
      <c r="J179" s="21"/>
      <c r="K179" s="21"/>
    </row>
    <row r="180" spans="1:11" x14ac:dyDescent="0.25">
      <c r="A180" s="149" t="s">
        <v>119</v>
      </c>
      <c r="B180" s="148"/>
      <c r="C180" s="148"/>
      <c r="D180" s="148"/>
      <c r="E180" s="148"/>
      <c r="F180" s="148"/>
      <c r="G180" s="22">
        <v>12791</v>
      </c>
      <c r="H180" s="21"/>
      <c r="I180" s="21"/>
      <c r="J180" s="21"/>
      <c r="K180" s="21"/>
    </row>
    <row r="181" spans="1:11" x14ac:dyDescent="0.25">
      <c r="A181" s="147" t="s">
        <v>118</v>
      </c>
      <c r="B181" s="148"/>
      <c r="C181" s="148"/>
      <c r="D181" s="148"/>
      <c r="E181" s="148"/>
      <c r="F181" s="148"/>
      <c r="G181" s="23"/>
      <c r="H181" s="21"/>
      <c r="I181" s="21"/>
      <c r="J181" s="21"/>
      <c r="K181" s="21"/>
    </row>
    <row r="182" spans="1:11" ht="26.1" customHeight="1" x14ac:dyDescent="0.25">
      <c r="A182" s="147" t="s">
        <v>70</v>
      </c>
      <c r="B182" s="148"/>
      <c r="C182" s="148"/>
      <c r="D182" s="148"/>
      <c r="E182" s="148"/>
      <c r="F182" s="148"/>
      <c r="G182" s="23"/>
      <c r="H182" s="21"/>
      <c r="I182" s="21"/>
      <c r="J182" s="21"/>
      <c r="K182" s="21"/>
    </row>
    <row r="183" spans="1:11" ht="20.399999999999999" x14ac:dyDescent="0.25">
      <c r="A183" s="147" t="s">
        <v>1583</v>
      </c>
      <c r="B183" s="148"/>
      <c r="C183" s="148"/>
      <c r="D183" s="148"/>
      <c r="E183" s="148"/>
      <c r="F183" s="148"/>
      <c r="G183" s="23">
        <v>585</v>
      </c>
      <c r="H183" s="21">
        <v>136</v>
      </c>
      <c r="I183" s="21" t="s">
        <v>116</v>
      </c>
      <c r="J183" s="21"/>
      <c r="K183" s="21">
        <v>10.08</v>
      </c>
    </row>
    <row r="184" spans="1:11" x14ac:dyDescent="0.25">
      <c r="A184" s="147" t="s">
        <v>115</v>
      </c>
      <c r="B184" s="148"/>
      <c r="C184" s="148"/>
      <c r="D184" s="148"/>
      <c r="E184" s="148"/>
      <c r="F184" s="148"/>
      <c r="G184" s="23">
        <v>207</v>
      </c>
      <c r="H184" s="21"/>
      <c r="I184" s="21"/>
      <c r="J184" s="21"/>
      <c r="K184" s="21"/>
    </row>
    <row r="185" spans="1:11" x14ac:dyDescent="0.25">
      <c r="A185" s="147" t="s">
        <v>114</v>
      </c>
      <c r="B185" s="148"/>
      <c r="C185" s="148"/>
      <c r="D185" s="148"/>
      <c r="E185" s="148"/>
      <c r="F185" s="148"/>
      <c r="G185" s="23">
        <v>132</v>
      </c>
      <c r="H185" s="21"/>
      <c r="I185" s="21"/>
      <c r="J185" s="21"/>
      <c r="K185" s="21"/>
    </row>
    <row r="186" spans="1:11" x14ac:dyDescent="0.25">
      <c r="A186" s="147" t="s">
        <v>58</v>
      </c>
      <c r="B186" s="148"/>
      <c r="C186" s="148"/>
      <c r="D186" s="148"/>
      <c r="E186" s="148"/>
      <c r="F186" s="148"/>
      <c r="G186" s="23">
        <v>924</v>
      </c>
      <c r="H186" s="21"/>
      <c r="I186" s="21"/>
      <c r="J186" s="21"/>
      <c r="K186" s="21">
        <v>10.08</v>
      </c>
    </row>
    <row r="187" spans="1:11" x14ac:dyDescent="0.25">
      <c r="A187" s="147" t="s">
        <v>56</v>
      </c>
      <c r="B187" s="148"/>
      <c r="C187" s="148"/>
      <c r="D187" s="148"/>
      <c r="E187" s="148"/>
      <c r="F187" s="148"/>
      <c r="G187" s="23">
        <v>924</v>
      </c>
      <c r="H187" s="21"/>
      <c r="I187" s="21"/>
      <c r="J187" s="21"/>
      <c r="K187" s="21">
        <v>10.08</v>
      </c>
    </row>
    <row r="188" spans="1:11" x14ac:dyDescent="0.25">
      <c r="A188" s="149" t="s">
        <v>113</v>
      </c>
      <c r="B188" s="148"/>
      <c r="C188" s="148"/>
      <c r="D188" s="148"/>
      <c r="E188" s="148"/>
      <c r="F188" s="148"/>
      <c r="G188" s="22">
        <v>924</v>
      </c>
      <c r="H188" s="21"/>
      <c r="I188" s="21"/>
      <c r="J188" s="21"/>
      <c r="K188" s="20">
        <v>10.08</v>
      </c>
    </row>
    <row r="189" spans="1:11" x14ac:dyDescent="0.25">
      <c r="A189" s="147" t="s">
        <v>12</v>
      </c>
      <c r="B189" s="148"/>
      <c r="C189" s="148"/>
      <c r="D189" s="148"/>
      <c r="E189" s="148"/>
      <c r="F189" s="148"/>
      <c r="G189" s="23">
        <v>35469</v>
      </c>
      <c r="H189" s="21"/>
      <c r="I189" s="21"/>
      <c r="J189" s="21"/>
      <c r="K189" s="21">
        <v>257.17</v>
      </c>
    </row>
    <row r="190" spans="1:11" x14ac:dyDescent="0.25">
      <c r="A190" s="147" t="s">
        <v>13</v>
      </c>
      <c r="B190" s="148"/>
      <c r="C190" s="148"/>
      <c r="D190" s="148"/>
      <c r="E190" s="148"/>
      <c r="F190" s="148"/>
      <c r="G190" s="23"/>
      <c r="H190" s="21"/>
      <c r="I190" s="21"/>
      <c r="J190" s="21"/>
      <c r="K190" s="21"/>
    </row>
    <row r="191" spans="1:11" x14ac:dyDescent="0.25">
      <c r="A191" s="147" t="s">
        <v>14</v>
      </c>
      <c r="B191" s="148"/>
      <c r="C191" s="148"/>
      <c r="D191" s="148"/>
      <c r="E191" s="148"/>
      <c r="F191" s="148"/>
      <c r="G191" s="23">
        <v>15045</v>
      </c>
      <c r="H191" s="21"/>
      <c r="I191" s="21"/>
      <c r="J191" s="21"/>
      <c r="K191" s="21"/>
    </row>
    <row r="192" spans="1:11" x14ac:dyDescent="0.25">
      <c r="A192" s="147" t="s">
        <v>15</v>
      </c>
      <c r="B192" s="148"/>
      <c r="C192" s="148"/>
      <c r="D192" s="148"/>
      <c r="E192" s="148"/>
      <c r="F192" s="148"/>
      <c r="G192" s="23">
        <v>4155</v>
      </c>
      <c r="H192" s="21"/>
      <c r="I192" s="21"/>
      <c r="J192" s="21"/>
      <c r="K192" s="21"/>
    </row>
    <row r="193" spans="1:11" x14ac:dyDescent="0.25">
      <c r="A193" s="147" t="s">
        <v>16</v>
      </c>
      <c r="B193" s="148"/>
      <c r="C193" s="148"/>
      <c r="D193" s="148"/>
      <c r="E193" s="148"/>
      <c r="F193" s="148"/>
      <c r="G193" s="23">
        <v>4432</v>
      </c>
      <c r="H193" s="21"/>
      <c r="I193" s="21"/>
      <c r="J193" s="21"/>
      <c r="K193" s="21"/>
    </row>
    <row r="194" spans="1:11" x14ac:dyDescent="0.25">
      <c r="A194" s="147" t="s">
        <v>0</v>
      </c>
      <c r="B194" s="148"/>
      <c r="C194" s="148"/>
      <c r="D194" s="148"/>
      <c r="E194" s="148"/>
      <c r="F194" s="148"/>
      <c r="G194" s="23">
        <v>5799</v>
      </c>
      <c r="H194" s="21"/>
      <c r="I194" s="21"/>
      <c r="J194" s="21"/>
      <c r="K194" s="21"/>
    </row>
    <row r="195" spans="1:11" x14ac:dyDescent="0.25">
      <c r="A195" s="147" t="s">
        <v>17</v>
      </c>
      <c r="B195" s="148"/>
      <c r="C195" s="148"/>
      <c r="D195" s="148"/>
      <c r="E195" s="148"/>
      <c r="F195" s="148"/>
      <c r="G195" s="23">
        <v>4009</v>
      </c>
      <c r="H195" s="21"/>
      <c r="I195" s="21"/>
      <c r="J195" s="21"/>
      <c r="K195" s="21"/>
    </row>
    <row r="196" spans="1:11" x14ac:dyDescent="0.25">
      <c r="A196" s="147" t="s">
        <v>18</v>
      </c>
      <c r="B196" s="148"/>
      <c r="C196" s="148"/>
      <c r="D196" s="148"/>
      <c r="E196" s="148"/>
      <c r="F196" s="148"/>
      <c r="G196" s="23">
        <v>2817</v>
      </c>
      <c r="H196" s="21"/>
      <c r="I196" s="21"/>
      <c r="J196" s="21"/>
      <c r="K196" s="21"/>
    </row>
    <row r="197" spans="1:11" x14ac:dyDescent="0.25">
      <c r="A197" s="149" t="s">
        <v>19</v>
      </c>
      <c r="B197" s="148"/>
      <c r="C197" s="148"/>
      <c r="D197" s="148"/>
      <c r="E197" s="148"/>
      <c r="F197" s="148"/>
      <c r="G197" s="22">
        <v>35469</v>
      </c>
      <c r="H197" s="21"/>
      <c r="I197" s="21"/>
      <c r="J197" s="21"/>
      <c r="K197" s="20">
        <v>257.17</v>
      </c>
    </row>
    <row r="198" spans="1:11" x14ac:dyDescent="0.25">
      <c r="A198" s="99"/>
      <c r="B198" s="19"/>
      <c r="F198" s="16"/>
      <c r="G198" s="18"/>
      <c r="H198" s="16"/>
      <c r="I198" s="16"/>
      <c r="J198" s="16"/>
      <c r="K198" s="16"/>
    </row>
    <row r="199" spans="1:11" x14ac:dyDescent="0.25">
      <c r="A199" s="99"/>
      <c r="B199" s="19"/>
      <c r="F199" s="16"/>
      <c r="G199" s="18"/>
      <c r="H199" s="16"/>
      <c r="I199" s="16"/>
      <c r="J199" s="16"/>
      <c r="K199" s="16"/>
    </row>
  </sheetData>
  <mergeCells count="129">
    <mergeCell ref="A157:F157"/>
    <mergeCell ref="A158:F158"/>
    <mergeCell ref="A174:F174"/>
    <mergeCell ref="A163:F163"/>
    <mergeCell ref="A164:F164"/>
    <mergeCell ref="A165:F165"/>
    <mergeCell ref="A166:F166"/>
    <mergeCell ref="A167:F167"/>
    <mergeCell ref="A168:F168"/>
    <mergeCell ref="D21:E21"/>
    <mergeCell ref="D22:E22"/>
    <mergeCell ref="A193:F193"/>
    <mergeCell ref="A194:F194"/>
    <mergeCell ref="A195:F195"/>
    <mergeCell ref="A196:F196"/>
    <mergeCell ref="A197:F197"/>
    <mergeCell ref="A179:F179"/>
    <mergeCell ref="A180:F180"/>
    <mergeCell ref="A169:F169"/>
    <mergeCell ref="A170:F170"/>
    <mergeCell ref="A171:F171"/>
    <mergeCell ref="A191:F191"/>
    <mergeCell ref="A192:F192"/>
    <mergeCell ref="A172:F172"/>
    <mergeCell ref="A173:F173"/>
    <mergeCell ref="A188:F188"/>
    <mergeCell ref="A189:F189"/>
    <mergeCell ref="A190:F190"/>
    <mergeCell ref="A181:F181"/>
    <mergeCell ref="A182:F182"/>
    <mergeCell ref="A183:F183"/>
    <mergeCell ref="A184:F184"/>
    <mergeCell ref="A185:F185"/>
    <mergeCell ref="A186:F186"/>
    <mergeCell ref="D16:E16"/>
    <mergeCell ref="D20:E20"/>
    <mergeCell ref="D19:E19"/>
    <mergeCell ref="D18:E18"/>
    <mergeCell ref="D17:E17"/>
    <mergeCell ref="A187:F187"/>
    <mergeCell ref="A175:F175"/>
    <mergeCell ref="A176:F176"/>
    <mergeCell ref="A177:F177"/>
    <mergeCell ref="A178:F178"/>
    <mergeCell ref="A159:F159"/>
    <mergeCell ref="A160:F160"/>
    <mergeCell ref="A161:F161"/>
    <mergeCell ref="A162:F162"/>
    <mergeCell ref="A151:F151"/>
    <mergeCell ref="A152:F152"/>
    <mergeCell ref="A153:F153"/>
    <mergeCell ref="A154:F154"/>
    <mergeCell ref="A155:F155"/>
    <mergeCell ref="A156:F156"/>
    <mergeCell ref="A139:F139"/>
    <mergeCell ref="A140:F140"/>
    <mergeCell ref="A141:F141"/>
    <mergeCell ref="A142:F142"/>
    <mergeCell ref="A143:F143"/>
    <mergeCell ref="A144:F144"/>
    <mergeCell ref="A145:F145"/>
    <mergeCell ref="A146:F146"/>
    <mergeCell ref="A147:F147"/>
    <mergeCell ref="A148:F148"/>
    <mergeCell ref="A149:F149"/>
    <mergeCell ref="A150:F150"/>
    <mergeCell ref="A136:F136"/>
    <mergeCell ref="A137:F137"/>
    <mergeCell ref="A138:F138"/>
    <mergeCell ref="A114:F114"/>
    <mergeCell ref="A115:F115"/>
    <mergeCell ref="A116:F116"/>
    <mergeCell ref="A117:F117"/>
    <mergeCell ref="A118:K118"/>
    <mergeCell ref="A120:F120"/>
    <mergeCell ref="A121:F121"/>
    <mergeCell ref="A122:F122"/>
    <mergeCell ref="A123:F123"/>
    <mergeCell ref="A124:F124"/>
    <mergeCell ref="A125:F125"/>
    <mergeCell ref="A126:F126"/>
    <mergeCell ref="A127:F127"/>
    <mergeCell ref="A128:F128"/>
    <mergeCell ref="A129:F129"/>
    <mergeCell ref="A130:F130"/>
    <mergeCell ref="A131:F131"/>
    <mergeCell ref="A132:K132"/>
    <mergeCell ref="A133:F133"/>
    <mergeCell ref="A134:F134"/>
    <mergeCell ref="A135:F135"/>
    <mergeCell ref="A111:F111"/>
    <mergeCell ref="A112:F112"/>
    <mergeCell ref="A113:F113"/>
    <mergeCell ref="A36:K36"/>
    <mergeCell ref="A37:K37"/>
    <mergeCell ref="A64:K64"/>
    <mergeCell ref="A71:F71"/>
    <mergeCell ref="A72:F72"/>
    <mergeCell ref="A73:F73"/>
    <mergeCell ref="A74:F74"/>
    <mergeCell ref="A75:F75"/>
    <mergeCell ref="A76:F76"/>
    <mergeCell ref="A77:F77"/>
    <mergeCell ref="A78:F78"/>
    <mergeCell ref="A79:F79"/>
    <mergeCell ref="A80:F80"/>
    <mergeCell ref="A81:F81"/>
    <mergeCell ref="A82:F82"/>
    <mergeCell ref="A83:F83"/>
    <mergeCell ref="A84:F84"/>
    <mergeCell ref="A85:F85"/>
    <mergeCell ref="A86:K86"/>
    <mergeCell ref="A87:K87"/>
    <mergeCell ref="A103:K103"/>
    <mergeCell ref="A30:K30"/>
    <mergeCell ref="A31:K31"/>
    <mergeCell ref="A32:K32"/>
    <mergeCell ref="A33:K33"/>
    <mergeCell ref="A34:K34"/>
    <mergeCell ref="A35:K35"/>
    <mergeCell ref="J26:K27"/>
    <mergeCell ref="H27:H28"/>
    <mergeCell ref="G27:G28"/>
    <mergeCell ref="A26:A28"/>
    <mergeCell ref="C26:C28"/>
    <mergeCell ref="B26:B28"/>
    <mergeCell ref="D26:D28"/>
    <mergeCell ref="E26:F26"/>
    <mergeCell ref="G26:I26"/>
  </mergeCells>
  <pageMargins left="0.23622047244094491" right="0.19685039370078741" top="0.51181102362204722" bottom="0.62992125984251968" header="0.31496062992125984" footer="0.23622047244094491"/>
  <pageSetup paperSize="9" scale="97" fitToHeight="10000" orientation="landscape" r:id="rId1"/>
  <headerFooter alignWithMargins="0">
    <oddFooter>&amp;L0503.002.0327 - СМ.ЛС
314-1931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P206"/>
  <sheetViews>
    <sheetView showGridLines="0" zoomScaleSheetLayoutView="75" workbookViewId="0">
      <selection activeCell="D9" sqref="D9"/>
    </sheetView>
  </sheetViews>
  <sheetFormatPr defaultColWidth="9.109375" defaultRowHeight="13.2" outlineLevelRow="2" x14ac:dyDescent="0.25"/>
  <cols>
    <col min="1" max="1" width="4.6640625" style="9" customWidth="1"/>
    <col min="2" max="2" width="20.33203125" style="17" customWidth="1"/>
    <col min="3" max="3" width="37.109375" style="7" customWidth="1"/>
    <col min="4" max="4" width="17.109375" style="99" customWidth="1"/>
    <col min="5" max="5" width="11.6640625" style="16" customWidth="1"/>
    <col min="6" max="6" width="10.5546875" style="3" customWidth="1"/>
    <col min="7" max="7" width="10.5546875" style="14" customWidth="1"/>
    <col min="8" max="8" width="11" style="3" customWidth="1"/>
    <col min="9" max="9" width="10.6640625" style="3" customWidth="1"/>
    <col min="10" max="10" width="8.33203125" style="3" customWidth="1"/>
    <col min="11" max="11" width="8.109375" style="3" customWidth="1"/>
    <col min="12" max="14" width="7.109375" style="3" customWidth="1"/>
    <col min="15" max="16" width="6.33203125" style="3" customWidth="1"/>
    <col min="17" max="16384" width="9.109375" style="4"/>
  </cols>
  <sheetData>
    <row r="1" spans="1:16" outlineLevel="2" x14ac:dyDescent="0.25">
      <c r="A1" s="2" t="s">
        <v>6</v>
      </c>
      <c r="B1" s="1"/>
      <c r="I1" s="2" t="s">
        <v>7</v>
      </c>
    </row>
    <row r="2" spans="1:16" outlineLevel="1" x14ac:dyDescent="0.25">
      <c r="A2" s="5"/>
      <c r="B2" s="1"/>
      <c r="I2" s="5"/>
    </row>
    <row r="3" spans="1:16" outlineLevel="1" x14ac:dyDescent="0.25">
      <c r="A3" s="5"/>
      <c r="B3" s="1"/>
      <c r="I3" s="5"/>
    </row>
    <row r="4" spans="1:16" outlineLevel="1" x14ac:dyDescent="0.25">
      <c r="A4" s="5" t="s">
        <v>54</v>
      </c>
      <c r="B4" s="1"/>
      <c r="I4" s="5" t="s">
        <v>53</v>
      </c>
    </row>
    <row r="5" spans="1:16" outlineLevel="1" x14ac:dyDescent="0.25">
      <c r="A5" s="60" t="s">
        <v>110</v>
      </c>
      <c r="B5" s="1"/>
      <c r="I5" s="60" t="s">
        <v>109</v>
      </c>
    </row>
    <row r="6" spans="1:16" ht="13.8" x14ac:dyDescent="0.25">
      <c r="A6" s="99"/>
      <c r="B6" s="1"/>
      <c r="C6" s="3"/>
      <c r="D6" s="36" t="s">
        <v>218</v>
      </c>
      <c r="E6" s="3"/>
      <c r="F6" s="58"/>
      <c r="G6" s="59"/>
      <c r="H6" s="58"/>
      <c r="N6" s="4"/>
      <c r="O6" s="4"/>
      <c r="P6" s="4"/>
    </row>
    <row r="7" spans="1:16" x14ac:dyDescent="0.25">
      <c r="A7" s="99"/>
      <c r="B7" s="57"/>
      <c r="C7" s="42"/>
      <c r="D7" s="12" t="s">
        <v>2</v>
      </c>
      <c r="E7" s="56"/>
      <c r="F7" s="55"/>
      <c r="G7" s="54"/>
      <c r="N7" s="4"/>
      <c r="O7" s="4"/>
      <c r="P7" s="4"/>
    </row>
    <row r="8" spans="1:16" x14ac:dyDescent="0.25">
      <c r="A8" s="99"/>
      <c r="B8" s="49"/>
      <c r="C8" s="3"/>
      <c r="D8" s="3"/>
      <c r="E8" s="3"/>
      <c r="O8" s="4"/>
      <c r="P8" s="4"/>
    </row>
    <row r="9" spans="1:16" ht="15.6" x14ac:dyDescent="0.25">
      <c r="A9" s="99"/>
      <c r="B9" s="49"/>
      <c r="C9" s="3"/>
      <c r="D9" s="114" t="s">
        <v>1728</v>
      </c>
      <c r="F9" s="52"/>
      <c r="G9" s="51"/>
      <c r="O9" s="4"/>
      <c r="P9" s="4"/>
    </row>
    <row r="10" spans="1:16" x14ac:dyDescent="0.25">
      <c r="A10" s="99"/>
      <c r="B10" s="49"/>
      <c r="C10" s="3"/>
      <c r="D10" s="11" t="s">
        <v>38</v>
      </c>
      <c r="F10" s="8"/>
      <c r="G10" s="50"/>
      <c r="O10" s="4"/>
      <c r="P10" s="4"/>
    </row>
    <row r="11" spans="1:16" x14ac:dyDescent="0.25">
      <c r="A11" s="99"/>
      <c r="B11" s="49"/>
      <c r="C11" s="3"/>
      <c r="D11" s="3"/>
      <c r="E11" s="3"/>
      <c r="O11" s="4"/>
      <c r="P11" s="4"/>
    </row>
    <row r="12" spans="1:16" ht="13.8" x14ac:dyDescent="0.25">
      <c r="A12" s="48" t="s">
        <v>3</v>
      </c>
      <c r="B12" s="35" t="s">
        <v>1727</v>
      </c>
      <c r="C12" s="13"/>
      <c r="D12" s="36"/>
      <c r="E12" s="47"/>
      <c r="F12" s="13"/>
      <c r="G12" s="46"/>
      <c r="N12" s="4"/>
      <c r="O12" s="4"/>
      <c r="P12" s="4"/>
    </row>
    <row r="13" spans="1:16" x14ac:dyDescent="0.25">
      <c r="A13" s="99"/>
      <c r="B13" s="45"/>
      <c r="C13" s="42"/>
      <c r="D13" s="12" t="s">
        <v>36</v>
      </c>
      <c r="F13" s="44"/>
      <c r="G13" s="43"/>
      <c r="H13" s="42"/>
      <c r="I13" s="38"/>
      <c r="O13" s="4"/>
      <c r="P13" s="4"/>
    </row>
    <row r="14" spans="1:16" x14ac:dyDescent="0.25">
      <c r="A14" s="41"/>
      <c r="B14" s="40"/>
      <c r="C14" s="3"/>
      <c r="D14" s="3"/>
      <c r="E14" s="3"/>
      <c r="N14" s="4"/>
      <c r="O14" s="4"/>
      <c r="P14" s="4"/>
    </row>
    <row r="15" spans="1:16" ht="13.8" x14ac:dyDescent="0.25">
      <c r="B15" s="35" t="s">
        <v>1726</v>
      </c>
      <c r="C15" s="39"/>
      <c r="D15" s="38"/>
      <c r="E15" s="38"/>
      <c r="F15" s="37"/>
      <c r="G15" s="32"/>
      <c r="H15" s="31"/>
      <c r="O15" s="13"/>
      <c r="P15" s="4"/>
    </row>
    <row r="16" spans="1:16" s="30" customFormat="1" ht="13.8" x14ac:dyDescent="0.25">
      <c r="A16" s="36"/>
      <c r="B16" s="35" t="s">
        <v>22</v>
      </c>
      <c r="C16" s="34"/>
      <c r="D16" s="150" t="s">
        <v>1725</v>
      </c>
      <c r="E16" s="151"/>
      <c r="F16" s="33" t="s">
        <v>34</v>
      </c>
      <c r="G16" s="32"/>
      <c r="H16" s="31"/>
      <c r="I16" s="13"/>
      <c r="J16" s="13"/>
      <c r="K16" s="13"/>
      <c r="L16" s="13"/>
      <c r="M16" s="13"/>
      <c r="N16" s="13"/>
    </row>
    <row r="17" spans="1:16" s="30" customFormat="1" ht="13.8" outlineLevel="1" x14ac:dyDescent="0.25">
      <c r="A17" s="36"/>
      <c r="B17" s="35" t="s">
        <v>41</v>
      </c>
      <c r="C17" s="34"/>
      <c r="D17" s="150" t="s">
        <v>1724</v>
      </c>
      <c r="E17" s="151"/>
      <c r="F17" s="33" t="s">
        <v>34</v>
      </c>
      <c r="G17" s="32"/>
      <c r="H17" s="31"/>
      <c r="I17" s="13"/>
      <c r="J17" s="13"/>
      <c r="K17" s="13"/>
      <c r="L17" s="13"/>
      <c r="M17" s="13"/>
      <c r="N17" s="13"/>
    </row>
    <row r="18" spans="1:16" s="30" customFormat="1" ht="13.8" outlineLevel="1" x14ac:dyDescent="0.25">
      <c r="A18" s="36"/>
      <c r="B18" s="35" t="s">
        <v>23</v>
      </c>
      <c r="C18" s="34"/>
      <c r="D18" s="150" t="s">
        <v>1723</v>
      </c>
      <c r="E18" s="151"/>
      <c r="F18" s="33" t="s">
        <v>34</v>
      </c>
      <c r="G18" s="32"/>
      <c r="H18" s="31"/>
      <c r="I18" s="13"/>
      <c r="J18" s="13"/>
      <c r="K18" s="13"/>
      <c r="L18" s="13"/>
      <c r="M18" s="13"/>
      <c r="N18" s="13"/>
    </row>
    <row r="19" spans="1:16" s="30" customFormat="1" ht="13.8" outlineLevel="1" x14ac:dyDescent="0.25">
      <c r="A19" s="36"/>
      <c r="B19" s="35" t="s">
        <v>1</v>
      </c>
      <c r="C19" s="34"/>
      <c r="D19" s="150" t="s">
        <v>1722</v>
      </c>
      <c r="E19" s="151"/>
      <c r="F19" s="33" t="s">
        <v>34</v>
      </c>
      <c r="G19" s="32"/>
      <c r="H19" s="31"/>
      <c r="I19" s="13"/>
      <c r="J19" s="13"/>
      <c r="K19" s="13"/>
      <c r="L19" s="13"/>
      <c r="M19" s="13"/>
      <c r="N19" s="13"/>
    </row>
    <row r="20" spans="1:16" s="30" customFormat="1" ht="13.8" x14ac:dyDescent="0.25">
      <c r="A20" s="36"/>
      <c r="B20" s="35" t="s">
        <v>35</v>
      </c>
      <c r="C20" s="34"/>
      <c r="D20" s="150" t="s">
        <v>1721</v>
      </c>
      <c r="E20" s="151"/>
      <c r="F20" s="33" t="s">
        <v>34</v>
      </c>
      <c r="G20" s="32"/>
      <c r="H20" s="31"/>
      <c r="I20" s="13"/>
      <c r="J20" s="13"/>
      <c r="K20" s="13"/>
      <c r="L20" s="13"/>
      <c r="M20" s="13"/>
      <c r="N20" s="13"/>
    </row>
    <row r="21" spans="1:16" s="30" customFormat="1" ht="13.8" outlineLevel="1" x14ac:dyDescent="0.25">
      <c r="A21" s="36"/>
      <c r="B21" s="35" t="s">
        <v>20</v>
      </c>
      <c r="C21" s="34"/>
      <c r="D21" s="150" t="s">
        <v>1720</v>
      </c>
      <c r="E21" s="151"/>
      <c r="F21" s="33" t="s">
        <v>21</v>
      </c>
      <c r="G21" s="32"/>
      <c r="H21" s="31"/>
      <c r="I21" s="13"/>
      <c r="J21" s="13"/>
      <c r="K21" s="13"/>
      <c r="L21" s="13"/>
      <c r="M21" s="13"/>
      <c r="N21" s="13"/>
    </row>
    <row r="22" spans="1:16" s="30" customFormat="1" ht="13.8" outlineLevel="2" x14ac:dyDescent="0.25">
      <c r="A22" s="36"/>
      <c r="B22" s="35" t="s">
        <v>52</v>
      </c>
      <c r="C22" s="34"/>
      <c r="D22" s="150" t="s">
        <v>1719</v>
      </c>
      <c r="E22" s="151"/>
      <c r="F22" s="33" t="s">
        <v>21</v>
      </c>
      <c r="G22" s="32"/>
      <c r="H22" s="31"/>
      <c r="I22" s="13"/>
      <c r="J22" s="13"/>
      <c r="K22" s="13"/>
      <c r="L22" s="13"/>
      <c r="M22" s="13"/>
      <c r="N22" s="13"/>
    </row>
    <row r="23" spans="1:16" ht="13.8" x14ac:dyDescent="0.25">
      <c r="B23" s="100" t="s">
        <v>207</v>
      </c>
      <c r="D23" s="3"/>
      <c r="E23" s="3"/>
      <c r="O23" s="4"/>
      <c r="P23" s="4"/>
    </row>
    <row r="24" spans="1:16" ht="7.5" customHeight="1" x14ac:dyDescent="0.25">
      <c r="B24" s="29"/>
      <c r="C24" s="99"/>
      <c r="D24" s="8"/>
      <c r="E24" s="3"/>
      <c r="P24" s="4"/>
    </row>
    <row r="25" spans="1:16" hidden="1" x14ac:dyDescent="0.25">
      <c r="B25" s="1"/>
      <c r="E25" s="3"/>
    </row>
    <row r="26" spans="1:16" s="27" customFormat="1" ht="48" customHeight="1" x14ac:dyDescent="0.2">
      <c r="A26" s="155" t="s">
        <v>4</v>
      </c>
      <c r="B26" s="157" t="s">
        <v>51</v>
      </c>
      <c r="C26" s="155" t="s">
        <v>50</v>
      </c>
      <c r="D26" s="155" t="s">
        <v>49</v>
      </c>
      <c r="E26" s="155" t="s">
        <v>33</v>
      </c>
      <c r="F26" s="155"/>
      <c r="G26" s="155" t="s">
        <v>32</v>
      </c>
      <c r="H26" s="155"/>
      <c r="I26" s="155"/>
      <c r="J26" s="155" t="s">
        <v>48</v>
      </c>
      <c r="K26" s="155"/>
      <c r="L26" s="28"/>
      <c r="M26" s="28"/>
      <c r="N26" s="28"/>
      <c r="O26" s="28"/>
      <c r="P26" s="28"/>
    </row>
    <row r="27" spans="1:16" s="27" customFormat="1" ht="22.8" x14ac:dyDescent="0.2">
      <c r="A27" s="155"/>
      <c r="B27" s="157"/>
      <c r="C27" s="155"/>
      <c r="D27" s="155"/>
      <c r="E27" s="112" t="s">
        <v>44</v>
      </c>
      <c r="F27" s="112" t="s">
        <v>108</v>
      </c>
      <c r="G27" s="156" t="s">
        <v>5</v>
      </c>
      <c r="H27" s="155" t="s">
        <v>47</v>
      </c>
      <c r="I27" s="112" t="s">
        <v>107</v>
      </c>
      <c r="J27" s="155"/>
      <c r="K27" s="155"/>
      <c r="L27" s="28"/>
      <c r="M27" s="28"/>
      <c r="N27" s="28"/>
      <c r="O27" s="28"/>
      <c r="P27" s="28"/>
    </row>
    <row r="28" spans="1:16" s="27" customFormat="1" ht="34.200000000000003" x14ac:dyDescent="0.2">
      <c r="A28" s="155"/>
      <c r="B28" s="157"/>
      <c r="C28" s="155"/>
      <c r="D28" s="155"/>
      <c r="E28" s="112" t="s">
        <v>47</v>
      </c>
      <c r="F28" s="112" t="s">
        <v>46</v>
      </c>
      <c r="G28" s="156"/>
      <c r="H28" s="155"/>
      <c r="I28" s="112" t="s">
        <v>46</v>
      </c>
      <c r="J28" s="112" t="s">
        <v>45</v>
      </c>
      <c r="K28" s="112" t="s">
        <v>44</v>
      </c>
      <c r="L28" s="28"/>
      <c r="M28" s="28"/>
      <c r="N28" s="28"/>
      <c r="O28" s="28"/>
      <c r="P28" s="28"/>
    </row>
    <row r="29" spans="1:16" x14ac:dyDescent="0.25">
      <c r="A29" s="101">
        <v>1</v>
      </c>
      <c r="B29" s="102">
        <v>2</v>
      </c>
      <c r="C29" s="112">
        <v>3</v>
      </c>
      <c r="D29" s="112">
        <v>4</v>
      </c>
      <c r="E29" s="112">
        <v>5</v>
      </c>
      <c r="F29" s="101">
        <v>6</v>
      </c>
      <c r="G29" s="15">
        <v>7</v>
      </c>
      <c r="H29" s="101">
        <v>8</v>
      </c>
      <c r="I29" s="101">
        <v>9</v>
      </c>
      <c r="J29" s="101">
        <v>10</v>
      </c>
      <c r="K29" s="101">
        <v>11</v>
      </c>
      <c r="L29" s="4"/>
      <c r="M29" s="4"/>
      <c r="N29" s="4"/>
      <c r="O29" s="4"/>
      <c r="P29" s="4"/>
    </row>
    <row r="30" spans="1:16" ht="19.2" customHeight="1" x14ac:dyDescent="0.25">
      <c r="A30" s="154" t="s">
        <v>69</v>
      </c>
      <c r="B30" s="148"/>
      <c r="C30" s="148"/>
      <c r="D30" s="148"/>
      <c r="E30" s="148"/>
      <c r="F30" s="148"/>
      <c r="G30" s="148"/>
      <c r="H30" s="148"/>
      <c r="I30" s="148"/>
      <c r="J30" s="148"/>
      <c r="K30" s="148"/>
    </row>
    <row r="31" spans="1:16" ht="19.2" customHeight="1" x14ac:dyDescent="0.25">
      <c r="A31" s="147" t="s">
        <v>206</v>
      </c>
      <c r="B31" s="148"/>
      <c r="C31" s="148"/>
      <c r="D31" s="148"/>
      <c r="E31" s="148"/>
      <c r="F31" s="148"/>
      <c r="G31" s="148"/>
      <c r="H31" s="148"/>
      <c r="I31" s="148"/>
      <c r="J31" s="148"/>
      <c r="K31" s="148"/>
    </row>
    <row r="32" spans="1:16" ht="19.2" customHeight="1" x14ac:dyDescent="0.25">
      <c r="A32" s="147" t="s">
        <v>205</v>
      </c>
      <c r="B32" s="148"/>
      <c r="C32" s="148"/>
      <c r="D32" s="148"/>
      <c r="E32" s="148"/>
      <c r="F32" s="148"/>
      <c r="G32" s="148"/>
      <c r="H32" s="148"/>
      <c r="I32" s="148"/>
      <c r="J32" s="148"/>
      <c r="K32" s="148"/>
    </row>
    <row r="33" spans="1:11" ht="26.1" customHeight="1" x14ac:dyDescent="0.25">
      <c r="A33" s="147" t="s">
        <v>204</v>
      </c>
      <c r="B33" s="148"/>
      <c r="C33" s="148"/>
      <c r="D33" s="148"/>
      <c r="E33" s="148"/>
      <c r="F33" s="148"/>
      <c r="G33" s="148"/>
      <c r="H33" s="148"/>
      <c r="I33" s="148"/>
      <c r="J33" s="148"/>
      <c r="K33" s="148"/>
    </row>
    <row r="34" spans="1:11" ht="26.1" customHeight="1" x14ac:dyDescent="0.25">
      <c r="A34" s="147" t="s">
        <v>203</v>
      </c>
      <c r="B34" s="148"/>
      <c r="C34" s="148"/>
      <c r="D34" s="148"/>
      <c r="E34" s="148"/>
      <c r="F34" s="148"/>
      <c r="G34" s="148"/>
      <c r="H34" s="148"/>
      <c r="I34" s="148"/>
      <c r="J34" s="148"/>
      <c r="K34" s="148"/>
    </row>
    <row r="35" spans="1:11" ht="23.25" customHeight="1" x14ac:dyDescent="0.25">
      <c r="A35" s="147" t="s">
        <v>1651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</row>
    <row r="36" spans="1:11" ht="18.75" hidden="1" customHeight="1" x14ac:dyDescent="0.25">
      <c r="A36" s="147" t="s">
        <v>80</v>
      </c>
      <c r="B36" s="148"/>
      <c r="C36" s="148"/>
      <c r="D36" s="148"/>
      <c r="E36" s="148"/>
      <c r="F36" s="148"/>
      <c r="G36" s="148"/>
      <c r="H36" s="148"/>
      <c r="I36" s="148"/>
      <c r="J36" s="148"/>
      <c r="K36" s="148"/>
    </row>
    <row r="37" spans="1:11" ht="19.2" customHeight="1" x14ac:dyDescent="0.25">
      <c r="A37" s="147" t="s">
        <v>165</v>
      </c>
      <c r="B37" s="148"/>
      <c r="C37" s="148"/>
      <c r="D37" s="148"/>
      <c r="E37" s="148"/>
      <c r="F37" s="148"/>
      <c r="G37" s="148"/>
      <c r="H37" s="148"/>
      <c r="I37" s="148"/>
      <c r="J37" s="148"/>
      <c r="K37" s="148"/>
    </row>
    <row r="38" spans="1:11" ht="45.6" x14ac:dyDescent="0.25">
      <c r="A38" s="6">
        <v>1</v>
      </c>
      <c r="B38" s="26" t="s">
        <v>331</v>
      </c>
      <c r="C38" s="113" t="s">
        <v>1650</v>
      </c>
      <c r="D38" s="6">
        <v>2</v>
      </c>
      <c r="E38" s="21">
        <v>378.32</v>
      </c>
      <c r="F38" s="21"/>
      <c r="G38" s="25">
        <v>757</v>
      </c>
      <c r="H38" s="21"/>
      <c r="I38" s="21"/>
      <c r="J38" s="21"/>
      <c r="K38" s="21"/>
    </row>
    <row r="39" spans="1:11" ht="23.4" x14ac:dyDescent="0.25">
      <c r="A39" s="6">
        <v>2</v>
      </c>
      <c r="B39" s="26" t="s">
        <v>1649</v>
      </c>
      <c r="C39" s="113" t="s">
        <v>1648</v>
      </c>
      <c r="D39" s="6">
        <v>2</v>
      </c>
      <c r="E39" s="21" t="s">
        <v>1059</v>
      </c>
      <c r="F39" s="21">
        <v>1.0900000000000001</v>
      </c>
      <c r="G39" s="25">
        <v>29</v>
      </c>
      <c r="H39" s="24">
        <v>26</v>
      </c>
      <c r="I39" s="24">
        <v>2</v>
      </c>
      <c r="J39" s="24">
        <v>1.03</v>
      </c>
      <c r="K39" s="24">
        <v>2.06</v>
      </c>
    </row>
    <row r="40" spans="1:11" ht="45.6" x14ac:dyDescent="0.25">
      <c r="A40" s="6">
        <v>3</v>
      </c>
      <c r="B40" s="26" t="s">
        <v>1718</v>
      </c>
      <c r="C40" s="113" t="s">
        <v>1717</v>
      </c>
      <c r="D40" s="6">
        <v>2</v>
      </c>
      <c r="E40" s="21" t="s">
        <v>1716</v>
      </c>
      <c r="F40" s="21"/>
      <c r="G40" s="25">
        <v>461</v>
      </c>
      <c r="H40" s="24">
        <v>334</v>
      </c>
      <c r="I40" s="21"/>
      <c r="J40" s="24">
        <v>11.3</v>
      </c>
      <c r="K40" s="24">
        <v>22.6</v>
      </c>
    </row>
    <row r="41" spans="1:11" ht="57" x14ac:dyDescent="0.25">
      <c r="A41" s="6">
        <v>4</v>
      </c>
      <c r="B41" s="26" t="s">
        <v>331</v>
      </c>
      <c r="C41" s="113" t="s">
        <v>965</v>
      </c>
      <c r="D41" s="6">
        <v>1</v>
      </c>
      <c r="E41" s="21">
        <v>705.18</v>
      </c>
      <c r="F41" s="21"/>
      <c r="G41" s="25">
        <v>705</v>
      </c>
      <c r="H41" s="21"/>
      <c r="I41" s="21"/>
      <c r="J41" s="21"/>
      <c r="K41" s="21"/>
    </row>
    <row r="42" spans="1:11" ht="34.200000000000003" x14ac:dyDescent="0.25">
      <c r="A42" s="6">
        <v>5</v>
      </c>
      <c r="B42" s="26" t="s">
        <v>556</v>
      </c>
      <c r="C42" s="113" t="s">
        <v>555</v>
      </c>
      <c r="D42" s="6">
        <v>1</v>
      </c>
      <c r="E42" s="21" t="s">
        <v>554</v>
      </c>
      <c r="F42" s="21">
        <v>0.46</v>
      </c>
      <c r="G42" s="25">
        <v>195</v>
      </c>
      <c r="H42" s="24">
        <v>173</v>
      </c>
      <c r="I42" s="21"/>
      <c r="J42" s="24">
        <v>11.7</v>
      </c>
      <c r="K42" s="24">
        <v>11.7</v>
      </c>
    </row>
    <row r="43" spans="1:11" ht="45.6" x14ac:dyDescent="0.25">
      <c r="A43" s="6">
        <v>6</v>
      </c>
      <c r="B43" s="26" t="s">
        <v>37</v>
      </c>
      <c r="C43" s="113" t="s">
        <v>623</v>
      </c>
      <c r="D43" s="10" t="s">
        <v>1647</v>
      </c>
      <c r="E43" s="21" t="s">
        <v>194</v>
      </c>
      <c r="F43" s="21"/>
      <c r="G43" s="25">
        <v>35</v>
      </c>
      <c r="H43" s="24">
        <v>30</v>
      </c>
      <c r="I43" s="21"/>
      <c r="J43" s="24">
        <v>0.52</v>
      </c>
      <c r="K43" s="24">
        <v>2.08</v>
      </c>
    </row>
    <row r="44" spans="1:11" ht="23.4" x14ac:dyDescent="0.25">
      <c r="A44" s="6">
        <v>7</v>
      </c>
      <c r="B44" s="26" t="s">
        <v>624</v>
      </c>
      <c r="C44" s="113" t="s">
        <v>1646</v>
      </c>
      <c r="D44" s="6">
        <v>20</v>
      </c>
      <c r="E44" s="21" t="s">
        <v>194</v>
      </c>
      <c r="F44" s="21"/>
      <c r="G44" s="25">
        <v>175</v>
      </c>
      <c r="H44" s="24">
        <v>152</v>
      </c>
      <c r="I44" s="21"/>
      <c r="J44" s="24">
        <v>0.52</v>
      </c>
      <c r="K44" s="24">
        <v>10.4</v>
      </c>
    </row>
    <row r="45" spans="1:11" ht="57" x14ac:dyDescent="0.25">
      <c r="A45" s="6">
        <v>8</v>
      </c>
      <c r="B45" s="26" t="s">
        <v>1645</v>
      </c>
      <c r="C45" s="113" t="s">
        <v>1644</v>
      </c>
      <c r="D45" s="6">
        <v>1</v>
      </c>
      <c r="E45" s="21">
        <v>2593.79</v>
      </c>
      <c r="F45" s="21"/>
      <c r="G45" s="25">
        <v>2594</v>
      </c>
      <c r="H45" s="21"/>
      <c r="I45" s="21"/>
      <c r="J45" s="21"/>
      <c r="K45" s="21"/>
    </row>
    <row r="46" spans="1:11" ht="45.6" x14ac:dyDescent="0.25">
      <c r="A46" s="6">
        <v>9</v>
      </c>
      <c r="B46" s="26" t="s">
        <v>37</v>
      </c>
      <c r="C46" s="113" t="s">
        <v>1643</v>
      </c>
      <c r="D46" s="6">
        <v>1</v>
      </c>
      <c r="E46" s="21" t="s">
        <v>194</v>
      </c>
      <c r="F46" s="21"/>
      <c r="G46" s="25">
        <v>9</v>
      </c>
      <c r="H46" s="24">
        <v>8</v>
      </c>
      <c r="I46" s="21"/>
      <c r="J46" s="24">
        <v>0.52</v>
      </c>
      <c r="K46" s="24">
        <v>0.52</v>
      </c>
    </row>
    <row r="47" spans="1:11" ht="45.6" x14ac:dyDescent="0.25">
      <c r="A47" s="6">
        <v>10</v>
      </c>
      <c r="B47" s="26" t="s">
        <v>1718</v>
      </c>
      <c r="C47" s="113" t="s">
        <v>1717</v>
      </c>
      <c r="D47" s="6">
        <v>2</v>
      </c>
      <c r="E47" s="21" t="s">
        <v>1716</v>
      </c>
      <c r="F47" s="21"/>
      <c r="G47" s="25">
        <v>461</v>
      </c>
      <c r="H47" s="24">
        <v>334</v>
      </c>
      <c r="I47" s="21"/>
      <c r="J47" s="24">
        <v>11.3</v>
      </c>
      <c r="K47" s="24">
        <v>22.6</v>
      </c>
    </row>
    <row r="48" spans="1:11" ht="23.4" x14ac:dyDescent="0.25">
      <c r="A48" s="6">
        <v>11</v>
      </c>
      <c r="B48" s="26" t="s">
        <v>1642</v>
      </c>
      <c r="C48" s="113" t="s">
        <v>1641</v>
      </c>
      <c r="D48" s="10" t="s">
        <v>1640</v>
      </c>
      <c r="E48" s="21" t="s">
        <v>1639</v>
      </c>
      <c r="F48" s="21"/>
      <c r="G48" s="25">
        <v>6</v>
      </c>
      <c r="H48" s="24">
        <v>6</v>
      </c>
      <c r="I48" s="21"/>
      <c r="J48" s="24">
        <v>4</v>
      </c>
      <c r="K48" s="24">
        <v>0.4</v>
      </c>
    </row>
    <row r="49" spans="1:11" ht="34.200000000000003" x14ac:dyDescent="0.25">
      <c r="A49" s="6">
        <v>12</v>
      </c>
      <c r="B49" s="26" t="s">
        <v>331</v>
      </c>
      <c r="C49" s="113" t="s">
        <v>1638</v>
      </c>
      <c r="D49" s="6">
        <v>1</v>
      </c>
      <c r="E49" s="21">
        <v>665.84</v>
      </c>
      <c r="F49" s="21"/>
      <c r="G49" s="25">
        <v>666</v>
      </c>
      <c r="H49" s="21"/>
      <c r="I49" s="21"/>
      <c r="J49" s="21"/>
      <c r="K49" s="21"/>
    </row>
    <row r="50" spans="1:11" ht="35.4" x14ac:dyDescent="0.25">
      <c r="A50" s="6">
        <v>13</v>
      </c>
      <c r="B50" s="26" t="s">
        <v>162</v>
      </c>
      <c r="C50" s="113" t="s">
        <v>1715</v>
      </c>
      <c r="D50" s="6">
        <v>2</v>
      </c>
      <c r="E50" s="21">
        <v>292.14</v>
      </c>
      <c r="F50" s="21"/>
      <c r="G50" s="25">
        <v>584</v>
      </c>
      <c r="H50" s="21"/>
      <c r="I50" s="21"/>
      <c r="J50" s="21"/>
      <c r="K50" s="21"/>
    </row>
    <row r="51" spans="1:11" ht="22.8" x14ac:dyDescent="0.25">
      <c r="A51" s="6">
        <v>14</v>
      </c>
      <c r="B51" s="26" t="s">
        <v>315</v>
      </c>
      <c r="C51" s="113" t="s">
        <v>314</v>
      </c>
      <c r="D51" s="6">
        <v>1</v>
      </c>
      <c r="E51" s="21" t="s">
        <v>386</v>
      </c>
      <c r="F51" s="21">
        <v>0.37</v>
      </c>
      <c r="G51" s="25">
        <v>62</v>
      </c>
      <c r="H51" s="24">
        <v>54</v>
      </c>
      <c r="I51" s="21"/>
      <c r="J51" s="24">
        <v>3.6</v>
      </c>
      <c r="K51" s="24">
        <v>3.6</v>
      </c>
    </row>
    <row r="52" spans="1:11" ht="45.6" x14ac:dyDescent="0.25">
      <c r="A52" s="6">
        <v>15</v>
      </c>
      <c r="B52" s="26" t="s">
        <v>162</v>
      </c>
      <c r="C52" s="113" t="s">
        <v>1636</v>
      </c>
      <c r="D52" s="6">
        <v>1</v>
      </c>
      <c r="E52" s="21">
        <v>244.01</v>
      </c>
      <c r="F52" s="21"/>
      <c r="G52" s="25">
        <v>244</v>
      </c>
      <c r="H52" s="21"/>
      <c r="I52" s="21"/>
      <c r="J52" s="21"/>
      <c r="K52" s="21"/>
    </row>
    <row r="53" spans="1:11" ht="34.200000000000003" x14ac:dyDescent="0.25">
      <c r="A53" s="6">
        <v>16</v>
      </c>
      <c r="B53" s="26" t="s">
        <v>1714</v>
      </c>
      <c r="C53" s="113" t="s">
        <v>1713</v>
      </c>
      <c r="D53" s="6">
        <v>1</v>
      </c>
      <c r="E53" s="21" t="s">
        <v>1712</v>
      </c>
      <c r="F53" s="21">
        <v>1.91</v>
      </c>
      <c r="G53" s="25">
        <v>33</v>
      </c>
      <c r="H53" s="24">
        <v>27</v>
      </c>
      <c r="I53" s="24">
        <v>2</v>
      </c>
      <c r="J53" s="24">
        <v>2.1800000000000002</v>
      </c>
      <c r="K53" s="24">
        <v>2.1800000000000002</v>
      </c>
    </row>
    <row r="54" spans="1:11" ht="23.4" x14ac:dyDescent="0.25">
      <c r="A54" s="6">
        <v>17</v>
      </c>
      <c r="B54" s="26" t="s">
        <v>196</v>
      </c>
      <c r="C54" s="113" t="s">
        <v>79</v>
      </c>
      <c r="D54" s="10" t="s">
        <v>1711</v>
      </c>
      <c r="E54" s="21">
        <v>9.99</v>
      </c>
      <c r="F54" s="21"/>
      <c r="G54" s="25">
        <v>440</v>
      </c>
      <c r="H54" s="21"/>
      <c r="I54" s="21"/>
      <c r="J54" s="21"/>
      <c r="K54" s="21"/>
    </row>
    <row r="55" spans="1:11" ht="23.4" x14ac:dyDescent="0.25">
      <c r="A55" s="6">
        <v>18</v>
      </c>
      <c r="B55" s="26" t="s">
        <v>624</v>
      </c>
      <c r="C55" s="113" t="s">
        <v>195</v>
      </c>
      <c r="D55" s="10" t="s">
        <v>1711</v>
      </c>
      <c r="E55" s="21" t="s">
        <v>194</v>
      </c>
      <c r="F55" s="21"/>
      <c r="G55" s="25">
        <v>384</v>
      </c>
      <c r="H55" s="24">
        <v>334</v>
      </c>
      <c r="I55" s="21"/>
      <c r="J55" s="24">
        <v>0.52</v>
      </c>
      <c r="K55" s="24">
        <v>22.88</v>
      </c>
    </row>
    <row r="56" spans="1:11" ht="57" x14ac:dyDescent="0.25">
      <c r="A56" s="6">
        <v>19</v>
      </c>
      <c r="B56" s="26" t="s">
        <v>482</v>
      </c>
      <c r="C56" s="113" t="s">
        <v>481</v>
      </c>
      <c r="D56" s="6">
        <v>44</v>
      </c>
      <c r="E56" s="21" t="s">
        <v>480</v>
      </c>
      <c r="F56" s="21">
        <v>0.46</v>
      </c>
      <c r="G56" s="25">
        <v>1292</v>
      </c>
      <c r="H56" s="24">
        <v>1045</v>
      </c>
      <c r="I56" s="24">
        <v>20</v>
      </c>
      <c r="J56" s="24">
        <v>1.68</v>
      </c>
      <c r="K56" s="24">
        <v>73.92</v>
      </c>
    </row>
    <row r="57" spans="1:11" ht="22.8" x14ac:dyDescent="0.25">
      <c r="A57" s="6">
        <v>20</v>
      </c>
      <c r="B57" s="26" t="s">
        <v>1143</v>
      </c>
      <c r="C57" s="113" t="s">
        <v>1142</v>
      </c>
      <c r="D57" s="6">
        <v>44</v>
      </c>
      <c r="E57" s="21" t="s">
        <v>471</v>
      </c>
      <c r="F57" s="21">
        <v>1.08</v>
      </c>
      <c r="G57" s="25">
        <v>398</v>
      </c>
      <c r="H57" s="24">
        <v>218</v>
      </c>
      <c r="I57" s="24">
        <v>48</v>
      </c>
      <c r="J57" s="24">
        <v>0.35</v>
      </c>
      <c r="K57" s="24">
        <v>15.4</v>
      </c>
    </row>
    <row r="58" spans="1:11" ht="22.8" x14ac:dyDescent="0.25">
      <c r="A58" s="6">
        <v>21</v>
      </c>
      <c r="B58" s="26" t="s">
        <v>193</v>
      </c>
      <c r="C58" s="113" t="s">
        <v>192</v>
      </c>
      <c r="D58" s="6">
        <v>5</v>
      </c>
      <c r="E58" s="21" t="s">
        <v>191</v>
      </c>
      <c r="F58" s="21"/>
      <c r="G58" s="25">
        <v>72</v>
      </c>
      <c r="H58" s="24">
        <v>67</v>
      </c>
      <c r="I58" s="21"/>
      <c r="J58" s="24">
        <v>1</v>
      </c>
      <c r="K58" s="24">
        <v>5</v>
      </c>
    </row>
    <row r="59" spans="1:11" ht="47.4" x14ac:dyDescent="0.25">
      <c r="A59" s="6">
        <v>22</v>
      </c>
      <c r="B59" s="26" t="s">
        <v>190</v>
      </c>
      <c r="C59" s="113" t="s">
        <v>189</v>
      </c>
      <c r="D59" s="6">
        <v>2</v>
      </c>
      <c r="E59" s="21">
        <v>25.45</v>
      </c>
      <c r="F59" s="21"/>
      <c r="G59" s="25">
        <v>51</v>
      </c>
      <c r="H59" s="21"/>
      <c r="I59" s="21"/>
      <c r="J59" s="21"/>
      <c r="K59" s="21"/>
    </row>
    <row r="60" spans="1:11" ht="34.200000000000003" x14ac:dyDescent="0.25">
      <c r="A60" s="6">
        <v>23</v>
      </c>
      <c r="B60" s="26" t="s">
        <v>78</v>
      </c>
      <c r="C60" s="113" t="s">
        <v>188</v>
      </c>
      <c r="D60" s="6">
        <v>2</v>
      </c>
      <c r="E60" s="21" t="s">
        <v>187</v>
      </c>
      <c r="F60" s="21">
        <v>0.37</v>
      </c>
      <c r="G60" s="25">
        <v>263</v>
      </c>
      <c r="H60" s="24">
        <v>244</v>
      </c>
      <c r="I60" s="24">
        <v>1</v>
      </c>
      <c r="J60" s="24">
        <v>8</v>
      </c>
      <c r="K60" s="24">
        <v>16</v>
      </c>
    </row>
    <row r="61" spans="1:11" ht="34.200000000000003" x14ac:dyDescent="0.25">
      <c r="A61" s="6">
        <v>24</v>
      </c>
      <c r="B61" s="26" t="s">
        <v>186</v>
      </c>
      <c r="C61" s="113" t="s">
        <v>185</v>
      </c>
      <c r="D61" s="10" t="s">
        <v>1710</v>
      </c>
      <c r="E61" s="21" t="s">
        <v>183</v>
      </c>
      <c r="F61" s="21" t="s">
        <v>182</v>
      </c>
      <c r="G61" s="25">
        <v>3582</v>
      </c>
      <c r="H61" s="24">
        <v>777</v>
      </c>
      <c r="I61" s="21" t="s">
        <v>1709</v>
      </c>
      <c r="J61" s="24">
        <v>12.4</v>
      </c>
      <c r="K61" s="24">
        <v>54.93</v>
      </c>
    </row>
    <row r="62" spans="1:11" ht="23.4" x14ac:dyDescent="0.25">
      <c r="A62" s="6">
        <v>25</v>
      </c>
      <c r="B62" s="26" t="s">
        <v>1040</v>
      </c>
      <c r="C62" s="113" t="s">
        <v>1708</v>
      </c>
      <c r="D62" s="6">
        <v>1</v>
      </c>
      <c r="E62" s="21" t="s">
        <v>1038</v>
      </c>
      <c r="F62" s="21"/>
      <c r="G62" s="25">
        <v>187</v>
      </c>
      <c r="H62" s="24">
        <v>184</v>
      </c>
      <c r="I62" s="21"/>
      <c r="J62" s="24">
        <v>13</v>
      </c>
      <c r="K62" s="24">
        <v>13</v>
      </c>
    </row>
    <row r="63" spans="1:11" ht="34.200000000000003" x14ac:dyDescent="0.25">
      <c r="A63" s="6">
        <v>26</v>
      </c>
      <c r="B63" s="26" t="s">
        <v>1037</v>
      </c>
      <c r="C63" s="113" t="s">
        <v>1036</v>
      </c>
      <c r="D63" s="6">
        <v>1</v>
      </c>
      <c r="E63" s="21" t="s">
        <v>1035</v>
      </c>
      <c r="F63" s="21" t="s">
        <v>1034</v>
      </c>
      <c r="G63" s="25">
        <v>102</v>
      </c>
      <c r="H63" s="24">
        <v>80</v>
      </c>
      <c r="I63" s="21" t="s">
        <v>1033</v>
      </c>
      <c r="J63" s="24">
        <v>5.67</v>
      </c>
      <c r="K63" s="24">
        <v>5.67</v>
      </c>
    </row>
    <row r="64" spans="1:11" ht="34.200000000000003" x14ac:dyDescent="0.25">
      <c r="A64" s="6">
        <v>27</v>
      </c>
      <c r="B64" s="26" t="s">
        <v>837</v>
      </c>
      <c r="C64" s="113" t="s">
        <v>1139</v>
      </c>
      <c r="D64" s="6">
        <v>1</v>
      </c>
      <c r="E64" s="21" t="s">
        <v>835</v>
      </c>
      <c r="F64" s="21" t="s">
        <v>834</v>
      </c>
      <c r="G64" s="25">
        <v>87</v>
      </c>
      <c r="H64" s="24">
        <v>28</v>
      </c>
      <c r="I64" s="21" t="s">
        <v>833</v>
      </c>
      <c r="J64" s="24">
        <v>2</v>
      </c>
      <c r="K64" s="24">
        <v>2</v>
      </c>
    </row>
    <row r="65" spans="1:11" ht="22.8" x14ac:dyDescent="0.25">
      <c r="A65" s="6">
        <v>28</v>
      </c>
      <c r="B65" s="26" t="s">
        <v>360</v>
      </c>
      <c r="C65" s="113" t="s">
        <v>1556</v>
      </c>
      <c r="D65" s="6">
        <v>25</v>
      </c>
      <c r="E65" s="21" t="s">
        <v>358</v>
      </c>
      <c r="F65" s="21"/>
      <c r="G65" s="25">
        <v>191</v>
      </c>
      <c r="H65" s="24">
        <v>180</v>
      </c>
      <c r="I65" s="21"/>
      <c r="J65" s="24">
        <v>0.5</v>
      </c>
      <c r="K65" s="24">
        <v>12.5</v>
      </c>
    </row>
    <row r="66" spans="1:11" ht="34.200000000000003" x14ac:dyDescent="0.25">
      <c r="A66" s="6">
        <v>29</v>
      </c>
      <c r="B66" s="26" t="s">
        <v>374</v>
      </c>
      <c r="C66" s="113" t="s">
        <v>1632</v>
      </c>
      <c r="D66" s="10" t="s">
        <v>1707</v>
      </c>
      <c r="E66" s="21" t="s">
        <v>354</v>
      </c>
      <c r="F66" s="21" t="s">
        <v>353</v>
      </c>
      <c r="G66" s="25">
        <v>3928</v>
      </c>
      <c r="H66" s="24">
        <v>1092</v>
      </c>
      <c r="I66" s="21" t="s">
        <v>1128</v>
      </c>
      <c r="J66" s="24">
        <v>37.6</v>
      </c>
      <c r="K66" s="24">
        <v>78.959999999999994</v>
      </c>
    </row>
    <row r="67" spans="1:11" ht="19.2" customHeight="1" x14ac:dyDescent="0.25">
      <c r="A67" s="147" t="s">
        <v>333</v>
      </c>
      <c r="B67" s="148"/>
      <c r="C67" s="148"/>
      <c r="D67" s="148"/>
      <c r="E67" s="148"/>
      <c r="F67" s="148"/>
      <c r="G67" s="148"/>
      <c r="H67" s="148"/>
      <c r="I67" s="148"/>
      <c r="J67" s="148"/>
      <c r="K67" s="148"/>
    </row>
    <row r="68" spans="1:11" ht="68.400000000000006" x14ac:dyDescent="0.25">
      <c r="A68" s="6">
        <v>30</v>
      </c>
      <c r="B68" s="26" t="s">
        <v>548</v>
      </c>
      <c r="C68" s="113" t="s">
        <v>368</v>
      </c>
      <c r="D68" s="6">
        <v>5</v>
      </c>
      <c r="E68" s="21" t="s">
        <v>366</v>
      </c>
      <c r="F68" s="21" t="s">
        <v>365</v>
      </c>
      <c r="G68" s="25">
        <v>153</v>
      </c>
      <c r="H68" s="24">
        <v>80</v>
      </c>
      <c r="I68" s="21" t="s">
        <v>547</v>
      </c>
      <c r="J68" s="24">
        <v>1.1299999999999999</v>
      </c>
      <c r="K68" s="24">
        <v>5.65</v>
      </c>
    </row>
    <row r="69" spans="1:11" ht="23.4" x14ac:dyDescent="0.25">
      <c r="A69" s="6">
        <v>31</v>
      </c>
      <c r="B69" s="26" t="s">
        <v>485</v>
      </c>
      <c r="C69" s="113" t="s">
        <v>546</v>
      </c>
      <c r="D69" s="6">
        <v>11</v>
      </c>
      <c r="E69" s="21" t="s">
        <v>191</v>
      </c>
      <c r="F69" s="21"/>
      <c r="G69" s="25">
        <v>159</v>
      </c>
      <c r="H69" s="24">
        <v>147</v>
      </c>
      <c r="I69" s="21"/>
      <c r="J69" s="24">
        <v>1</v>
      </c>
      <c r="K69" s="24">
        <v>11</v>
      </c>
    </row>
    <row r="70" spans="1:11" ht="34.200000000000003" x14ac:dyDescent="0.25">
      <c r="A70" s="6">
        <v>32</v>
      </c>
      <c r="B70" s="26" t="s">
        <v>308</v>
      </c>
      <c r="C70" s="113" t="s">
        <v>185</v>
      </c>
      <c r="D70" s="10" t="s">
        <v>954</v>
      </c>
      <c r="E70" s="21" t="s">
        <v>183</v>
      </c>
      <c r="F70" s="21" t="s">
        <v>182</v>
      </c>
      <c r="G70" s="25">
        <v>2022</v>
      </c>
      <c r="H70" s="24">
        <v>438</v>
      </c>
      <c r="I70" s="21" t="s">
        <v>953</v>
      </c>
      <c r="J70" s="24">
        <v>12.4</v>
      </c>
      <c r="K70" s="24">
        <v>31</v>
      </c>
    </row>
    <row r="71" spans="1:11" ht="34.200000000000003" x14ac:dyDescent="0.25">
      <c r="A71" s="6">
        <v>33</v>
      </c>
      <c r="B71" s="26" t="s">
        <v>374</v>
      </c>
      <c r="C71" s="113" t="s">
        <v>1625</v>
      </c>
      <c r="D71" s="10" t="s">
        <v>1706</v>
      </c>
      <c r="E71" s="21" t="s">
        <v>354</v>
      </c>
      <c r="F71" s="21" t="s">
        <v>353</v>
      </c>
      <c r="G71" s="25">
        <v>1684</v>
      </c>
      <c r="H71" s="24">
        <v>468</v>
      </c>
      <c r="I71" s="21" t="s">
        <v>814</v>
      </c>
      <c r="J71" s="24">
        <v>37.6</v>
      </c>
      <c r="K71" s="24">
        <v>33.840000000000003</v>
      </c>
    </row>
    <row r="72" spans="1:11" ht="22.8" x14ac:dyDescent="0.25">
      <c r="A72" s="6">
        <v>34</v>
      </c>
      <c r="B72" s="26" t="s">
        <v>360</v>
      </c>
      <c r="C72" s="113" t="s">
        <v>359</v>
      </c>
      <c r="D72" s="6">
        <v>15</v>
      </c>
      <c r="E72" s="21" t="s">
        <v>358</v>
      </c>
      <c r="F72" s="21"/>
      <c r="G72" s="25">
        <v>114</v>
      </c>
      <c r="H72" s="24">
        <v>108</v>
      </c>
      <c r="I72" s="21"/>
      <c r="J72" s="24">
        <v>0.5</v>
      </c>
      <c r="K72" s="24">
        <v>7.5</v>
      </c>
    </row>
    <row r="73" spans="1:11" ht="45.6" x14ac:dyDescent="0.25">
      <c r="A73" s="6">
        <v>35</v>
      </c>
      <c r="B73" s="26" t="s">
        <v>169</v>
      </c>
      <c r="C73" s="113" t="s">
        <v>77</v>
      </c>
      <c r="D73" s="6">
        <v>15</v>
      </c>
      <c r="E73" s="21" t="s">
        <v>168</v>
      </c>
      <c r="F73" s="21"/>
      <c r="G73" s="25">
        <v>100</v>
      </c>
      <c r="H73" s="24">
        <v>100</v>
      </c>
      <c r="I73" s="21"/>
      <c r="J73" s="24">
        <v>0.47</v>
      </c>
      <c r="K73" s="24">
        <v>7.05</v>
      </c>
    </row>
    <row r="74" spans="1:11" ht="34.200000000000003" x14ac:dyDescent="0.25">
      <c r="A74" s="6">
        <v>36</v>
      </c>
      <c r="B74" s="26" t="s">
        <v>1340</v>
      </c>
      <c r="C74" s="113" t="s">
        <v>1705</v>
      </c>
      <c r="D74" s="10" t="s">
        <v>1704</v>
      </c>
      <c r="E74" s="21" t="s">
        <v>1337</v>
      </c>
      <c r="F74" s="21" t="s">
        <v>1336</v>
      </c>
      <c r="G74" s="25">
        <v>108</v>
      </c>
      <c r="H74" s="24">
        <v>20</v>
      </c>
      <c r="I74" s="21" t="s">
        <v>236</v>
      </c>
      <c r="J74" s="24">
        <v>23.7</v>
      </c>
      <c r="K74" s="24">
        <v>1.42</v>
      </c>
    </row>
    <row r="75" spans="1:11" ht="20.399999999999999" x14ac:dyDescent="0.25">
      <c r="A75" s="147" t="s">
        <v>43</v>
      </c>
      <c r="B75" s="148"/>
      <c r="C75" s="148"/>
      <c r="D75" s="148"/>
      <c r="E75" s="148"/>
      <c r="F75" s="148"/>
      <c r="G75" s="23">
        <v>22333</v>
      </c>
      <c r="H75" s="21">
        <v>6754</v>
      </c>
      <c r="I75" s="21" t="s">
        <v>1703</v>
      </c>
      <c r="J75" s="21"/>
      <c r="K75" s="21">
        <v>475.86</v>
      </c>
    </row>
    <row r="76" spans="1:11" x14ac:dyDescent="0.25">
      <c r="A76" s="147" t="s">
        <v>9</v>
      </c>
      <c r="B76" s="148"/>
      <c r="C76" s="148"/>
      <c r="D76" s="148"/>
      <c r="E76" s="148"/>
      <c r="F76" s="148"/>
      <c r="G76" s="23">
        <v>6926</v>
      </c>
      <c r="H76" s="21"/>
      <c r="I76" s="21"/>
      <c r="J76" s="21"/>
      <c r="K76" s="21"/>
    </row>
    <row r="77" spans="1:11" x14ac:dyDescent="0.25">
      <c r="A77" s="147" t="s">
        <v>10</v>
      </c>
      <c r="B77" s="148"/>
      <c r="C77" s="148"/>
      <c r="D77" s="148"/>
      <c r="E77" s="148"/>
      <c r="F77" s="148"/>
      <c r="G77" s="23">
        <v>4920</v>
      </c>
      <c r="H77" s="21"/>
      <c r="I77" s="21"/>
      <c r="J77" s="21"/>
      <c r="K77" s="21"/>
    </row>
    <row r="78" spans="1:11" x14ac:dyDescent="0.25">
      <c r="A78" s="149" t="s">
        <v>68</v>
      </c>
      <c r="B78" s="148"/>
      <c r="C78" s="148"/>
      <c r="D78" s="148"/>
      <c r="E78" s="148"/>
      <c r="F78" s="148"/>
      <c r="G78" s="23"/>
      <c r="H78" s="21"/>
      <c r="I78" s="21"/>
      <c r="J78" s="21"/>
      <c r="K78" s="21"/>
    </row>
    <row r="79" spans="1:11" x14ac:dyDescent="0.25">
      <c r="A79" s="147" t="s">
        <v>30</v>
      </c>
      <c r="B79" s="148"/>
      <c r="C79" s="148"/>
      <c r="D79" s="148"/>
      <c r="E79" s="148"/>
      <c r="F79" s="148"/>
      <c r="G79" s="23">
        <v>28138</v>
      </c>
      <c r="H79" s="21"/>
      <c r="I79" s="21"/>
      <c r="J79" s="21"/>
      <c r="K79" s="21">
        <v>475.86</v>
      </c>
    </row>
    <row r="80" spans="1:11" x14ac:dyDescent="0.25">
      <c r="A80" s="147" t="s">
        <v>29</v>
      </c>
      <c r="B80" s="148"/>
      <c r="C80" s="148"/>
      <c r="D80" s="148"/>
      <c r="E80" s="148"/>
      <c r="F80" s="148"/>
      <c r="G80" s="23">
        <v>6041</v>
      </c>
      <c r="H80" s="21"/>
      <c r="I80" s="21"/>
      <c r="J80" s="21"/>
      <c r="K80" s="21"/>
    </row>
    <row r="81" spans="1:11" x14ac:dyDescent="0.25">
      <c r="A81" s="147" t="s">
        <v>12</v>
      </c>
      <c r="B81" s="148"/>
      <c r="C81" s="148"/>
      <c r="D81" s="148"/>
      <c r="E81" s="148"/>
      <c r="F81" s="148"/>
      <c r="G81" s="23">
        <v>34179</v>
      </c>
      <c r="H81" s="21"/>
      <c r="I81" s="21"/>
      <c r="J81" s="21"/>
      <c r="K81" s="21">
        <v>475.86</v>
      </c>
    </row>
    <row r="82" spans="1:11" x14ac:dyDescent="0.25">
      <c r="A82" s="147" t="s">
        <v>13</v>
      </c>
      <c r="B82" s="148"/>
      <c r="C82" s="148"/>
      <c r="D82" s="148"/>
      <c r="E82" s="148"/>
      <c r="F82" s="148"/>
      <c r="G82" s="23"/>
      <c r="H82" s="21"/>
      <c r="I82" s="21"/>
      <c r="J82" s="21"/>
      <c r="K82" s="21"/>
    </row>
    <row r="83" spans="1:11" x14ac:dyDescent="0.25">
      <c r="A83" s="147" t="s">
        <v>14</v>
      </c>
      <c r="B83" s="148"/>
      <c r="C83" s="148"/>
      <c r="D83" s="148"/>
      <c r="E83" s="148"/>
      <c r="F83" s="148"/>
      <c r="G83" s="23">
        <v>3146</v>
      </c>
      <c r="H83" s="21"/>
      <c r="I83" s="21"/>
      <c r="J83" s="21"/>
      <c r="K83" s="21"/>
    </row>
    <row r="84" spans="1:11" x14ac:dyDescent="0.25">
      <c r="A84" s="147" t="s">
        <v>15</v>
      </c>
      <c r="B84" s="148"/>
      <c r="C84" s="148"/>
      <c r="D84" s="148"/>
      <c r="E84" s="148"/>
      <c r="F84" s="148"/>
      <c r="G84" s="23">
        <v>6392</v>
      </c>
      <c r="H84" s="21"/>
      <c r="I84" s="21"/>
      <c r="J84" s="21"/>
      <c r="K84" s="21"/>
    </row>
    <row r="85" spans="1:11" x14ac:dyDescent="0.25">
      <c r="A85" s="147" t="s">
        <v>16</v>
      </c>
      <c r="B85" s="148"/>
      <c r="C85" s="148"/>
      <c r="D85" s="148"/>
      <c r="E85" s="148"/>
      <c r="F85" s="148"/>
      <c r="G85" s="23">
        <v>7823</v>
      </c>
      <c r="H85" s="21"/>
      <c r="I85" s="21"/>
      <c r="J85" s="21"/>
      <c r="K85" s="21"/>
    </row>
    <row r="86" spans="1:11" x14ac:dyDescent="0.25">
      <c r="A86" s="147" t="s">
        <v>0</v>
      </c>
      <c r="B86" s="148"/>
      <c r="C86" s="148"/>
      <c r="D86" s="148"/>
      <c r="E86" s="148"/>
      <c r="F86" s="148"/>
      <c r="G86" s="23">
        <v>6041</v>
      </c>
      <c r="H86" s="21"/>
      <c r="I86" s="21"/>
      <c r="J86" s="21"/>
      <c r="K86" s="21"/>
    </row>
    <row r="87" spans="1:11" x14ac:dyDescent="0.25">
      <c r="A87" s="147" t="s">
        <v>17</v>
      </c>
      <c r="B87" s="148"/>
      <c r="C87" s="148"/>
      <c r="D87" s="148"/>
      <c r="E87" s="148"/>
      <c r="F87" s="148"/>
      <c r="G87" s="23">
        <v>6926</v>
      </c>
      <c r="H87" s="21"/>
      <c r="I87" s="21"/>
      <c r="J87" s="21"/>
      <c r="K87" s="21"/>
    </row>
    <row r="88" spans="1:11" x14ac:dyDescent="0.25">
      <c r="A88" s="147" t="s">
        <v>18</v>
      </c>
      <c r="B88" s="148"/>
      <c r="C88" s="148"/>
      <c r="D88" s="148"/>
      <c r="E88" s="148"/>
      <c r="F88" s="148"/>
      <c r="G88" s="23">
        <v>4920</v>
      </c>
      <c r="H88" s="21"/>
      <c r="I88" s="21"/>
      <c r="J88" s="21"/>
      <c r="K88" s="21"/>
    </row>
    <row r="89" spans="1:11" x14ac:dyDescent="0.25">
      <c r="A89" s="149" t="s">
        <v>67</v>
      </c>
      <c r="B89" s="148"/>
      <c r="C89" s="148"/>
      <c r="D89" s="148"/>
      <c r="E89" s="148"/>
      <c r="F89" s="148"/>
      <c r="G89" s="22">
        <v>34179</v>
      </c>
      <c r="H89" s="21"/>
      <c r="I89" s="21"/>
      <c r="J89" s="21"/>
      <c r="K89" s="20">
        <v>475.86</v>
      </c>
    </row>
    <row r="90" spans="1:11" ht="19.2" customHeight="1" x14ac:dyDescent="0.25">
      <c r="A90" s="154" t="s">
        <v>166</v>
      </c>
      <c r="B90" s="148"/>
      <c r="C90" s="148"/>
      <c r="D90" s="148"/>
      <c r="E90" s="148"/>
      <c r="F90" s="148"/>
      <c r="G90" s="148"/>
      <c r="H90" s="148"/>
      <c r="I90" s="148"/>
      <c r="J90" s="148"/>
      <c r="K90" s="148"/>
    </row>
    <row r="91" spans="1:11" ht="19.2" customHeight="1" x14ac:dyDescent="0.25">
      <c r="A91" s="147" t="s">
        <v>165</v>
      </c>
      <c r="B91" s="148"/>
      <c r="C91" s="148"/>
      <c r="D91" s="148"/>
      <c r="E91" s="148"/>
      <c r="F91" s="148"/>
      <c r="G91" s="148"/>
      <c r="H91" s="148"/>
      <c r="I91" s="148"/>
      <c r="J91" s="148"/>
      <c r="K91" s="148"/>
    </row>
    <row r="92" spans="1:11" ht="34.200000000000003" x14ac:dyDescent="0.25">
      <c r="A92" s="6">
        <v>37</v>
      </c>
      <c r="B92" s="26" t="s">
        <v>331</v>
      </c>
      <c r="C92" s="113" t="s">
        <v>949</v>
      </c>
      <c r="D92" s="6">
        <v>44</v>
      </c>
      <c r="E92" s="21">
        <v>36</v>
      </c>
      <c r="F92" s="21"/>
      <c r="G92" s="25">
        <v>1584</v>
      </c>
      <c r="H92" s="21"/>
      <c r="I92" s="21"/>
      <c r="J92" s="21"/>
      <c r="K92" s="21"/>
    </row>
    <row r="93" spans="1:11" ht="35.4" x14ac:dyDescent="0.25">
      <c r="A93" s="6">
        <v>38</v>
      </c>
      <c r="B93" s="26" t="s">
        <v>162</v>
      </c>
      <c r="C93" s="113" t="s">
        <v>161</v>
      </c>
      <c r="D93" s="6">
        <v>5</v>
      </c>
      <c r="E93" s="21">
        <v>34.69</v>
      </c>
      <c r="F93" s="21"/>
      <c r="G93" s="25">
        <v>173</v>
      </c>
      <c r="H93" s="21"/>
      <c r="I93" s="21"/>
      <c r="J93" s="21"/>
      <c r="K93" s="21"/>
    </row>
    <row r="94" spans="1:11" ht="35.4" x14ac:dyDescent="0.25">
      <c r="A94" s="6">
        <v>39</v>
      </c>
      <c r="B94" s="26" t="s">
        <v>1701</v>
      </c>
      <c r="C94" s="113" t="s">
        <v>1702</v>
      </c>
      <c r="D94" s="6">
        <v>400</v>
      </c>
      <c r="E94" s="21">
        <v>3.44</v>
      </c>
      <c r="F94" s="21"/>
      <c r="G94" s="25">
        <v>1376</v>
      </c>
      <c r="H94" s="21"/>
      <c r="I94" s="21"/>
      <c r="J94" s="21"/>
      <c r="K94" s="21"/>
    </row>
    <row r="95" spans="1:11" ht="35.4" x14ac:dyDescent="0.25">
      <c r="A95" s="6">
        <v>40</v>
      </c>
      <c r="B95" s="26" t="s">
        <v>1701</v>
      </c>
      <c r="C95" s="113" t="s">
        <v>1700</v>
      </c>
      <c r="D95" s="6">
        <v>10</v>
      </c>
      <c r="E95" s="21">
        <v>6.29</v>
      </c>
      <c r="F95" s="21"/>
      <c r="G95" s="25">
        <v>63</v>
      </c>
      <c r="H95" s="21"/>
      <c r="I95" s="21"/>
      <c r="J95" s="21"/>
      <c r="K95" s="21"/>
    </row>
    <row r="96" spans="1:11" ht="35.4" x14ac:dyDescent="0.25">
      <c r="A96" s="6">
        <v>41</v>
      </c>
      <c r="B96" s="26" t="s">
        <v>1330</v>
      </c>
      <c r="C96" s="113" t="s">
        <v>1699</v>
      </c>
      <c r="D96" s="10" t="s">
        <v>233</v>
      </c>
      <c r="E96" s="21">
        <v>10587.58</v>
      </c>
      <c r="F96" s="21"/>
      <c r="G96" s="25">
        <v>32</v>
      </c>
      <c r="H96" s="21"/>
      <c r="I96" s="21"/>
      <c r="J96" s="21"/>
      <c r="K96" s="21"/>
    </row>
    <row r="97" spans="1:11" ht="35.4" x14ac:dyDescent="0.25">
      <c r="A97" s="6">
        <v>42</v>
      </c>
      <c r="B97" s="26" t="s">
        <v>221</v>
      </c>
      <c r="C97" s="113" t="s">
        <v>220</v>
      </c>
      <c r="D97" s="10" t="s">
        <v>340</v>
      </c>
      <c r="E97" s="21">
        <v>12477.52</v>
      </c>
      <c r="F97" s="21"/>
      <c r="G97" s="25">
        <v>250</v>
      </c>
      <c r="H97" s="21"/>
      <c r="I97" s="21"/>
      <c r="J97" s="21"/>
      <c r="K97" s="21"/>
    </row>
    <row r="98" spans="1:11" ht="35.4" x14ac:dyDescent="0.25">
      <c r="A98" s="6">
        <v>43</v>
      </c>
      <c r="B98" s="26" t="s">
        <v>221</v>
      </c>
      <c r="C98" s="113" t="s">
        <v>946</v>
      </c>
      <c r="D98" s="10" t="s">
        <v>336</v>
      </c>
      <c r="E98" s="21">
        <v>10162.06</v>
      </c>
      <c r="F98" s="21"/>
      <c r="G98" s="25">
        <v>102</v>
      </c>
      <c r="H98" s="21"/>
      <c r="I98" s="21"/>
      <c r="J98" s="21"/>
      <c r="K98" s="21"/>
    </row>
    <row r="99" spans="1:11" ht="91.2" x14ac:dyDescent="0.25">
      <c r="A99" s="6">
        <v>44</v>
      </c>
      <c r="B99" s="26" t="s">
        <v>1010</v>
      </c>
      <c r="C99" s="113" t="s">
        <v>1009</v>
      </c>
      <c r="D99" s="6">
        <v>1</v>
      </c>
      <c r="E99" s="21">
        <v>1644.74</v>
      </c>
      <c r="F99" s="21"/>
      <c r="G99" s="25">
        <v>1645</v>
      </c>
      <c r="H99" s="21"/>
      <c r="I99" s="21"/>
      <c r="J99" s="21"/>
      <c r="K99" s="21"/>
    </row>
    <row r="100" spans="1:11" ht="34.200000000000003" x14ac:dyDescent="0.25">
      <c r="A100" s="6">
        <v>45</v>
      </c>
      <c r="B100" s="26" t="s">
        <v>811</v>
      </c>
      <c r="C100" s="113" t="s">
        <v>1531</v>
      </c>
      <c r="D100" s="6">
        <v>1</v>
      </c>
      <c r="E100" s="21">
        <v>65</v>
      </c>
      <c r="F100" s="21"/>
      <c r="G100" s="25">
        <v>65</v>
      </c>
      <c r="H100" s="21"/>
      <c r="I100" s="21"/>
      <c r="J100" s="21"/>
      <c r="K100" s="21"/>
    </row>
    <row r="101" spans="1:11" ht="23.4" x14ac:dyDescent="0.25">
      <c r="A101" s="6">
        <v>46</v>
      </c>
      <c r="B101" s="26" t="s">
        <v>1618</v>
      </c>
      <c r="C101" s="113" t="s">
        <v>1528</v>
      </c>
      <c r="D101" s="6">
        <v>25</v>
      </c>
      <c r="E101" s="21">
        <v>6.79</v>
      </c>
      <c r="F101" s="21"/>
      <c r="G101" s="25">
        <v>170</v>
      </c>
      <c r="H101" s="21"/>
      <c r="I101" s="21"/>
      <c r="J101" s="21"/>
      <c r="K101" s="21"/>
    </row>
    <row r="102" spans="1:11" ht="45.6" x14ac:dyDescent="0.25">
      <c r="A102" s="6">
        <v>47</v>
      </c>
      <c r="B102" s="26" t="s">
        <v>1010</v>
      </c>
      <c r="C102" s="113" t="s">
        <v>1617</v>
      </c>
      <c r="D102" s="6">
        <v>210</v>
      </c>
      <c r="E102" s="21">
        <v>9.36</v>
      </c>
      <c r="F102" s="21"/>
      <c r="G102" s="25">
        <v>1966</v>
      </c>
      <c r="H102" s="21"/>
      <c r="I102" s="21"/>
      <c r="J102" s="21"/>
      <c r="K102" s="21"/>
    </row>
    <row r="103" spans="1:11" ht="35.4" x14ac:dyDescent="0.25">
      <c r="A103" s="6">
        <v>48</v>
      </c>
      <c r="B103" s="26" t="s">
        <v>1010</v>
      </c>
      <c r="C103" s="113" t="s">
        <v>1616</v>
      </c>
      <c r="D103" s="6">
        <v>30</v>
      </c>
      <c r="E103" s="21">
        <v>5.71</v>
      </c>
      <c r="F103" s="21"/>
      <c r="G103" s="25">
        <v>171</v>
      </c>
      <c r="H103" s="21"/>
      <c r="I103" s="21"/>
      <c r="J103" s="21"/>
      <c r="K103" s="21"/>
    </row>
    <row r="104" spans="1:11" ht="35.4" x14ac:dyDescent="0.25">
      <c r="A104" s="6">
        <v>49</v>
      </c>
      <c r="B104" s="26" t="s">
        <v>1010</v>
      </c>
      <c r="C104" s="113" t="s">
        <v>1527</v>
      </c>
      <c r="D104" s="6">
        <v>45</v>
      </c>
      <c r="E104" s="21">
        <v>8.64</v>
      </c>
      <c r="F104" s="21"/>
      <c r="G104" s="25">
        <v>389</v>
      </c>
      <c r="H104" s="21"/>
      <c r="I104" s="21"/>
      <c r="J104" s="21"/>
      <c r="K104" s="21"/>
    </row>
    <row r="105" spans="1:11" ht="35.4" x14ac:dyDescent="0.25">
      <c r="A105" s="6">
        <v>50</v>
      </c>
      <c r="B105" s="26" t="s">
        <v>1010</v>
      </c>
      <c r="C105" s="113" t="s">
        <v>1698</v>
      </c>
      <c r="D105" s="6">
        <v>30</v>
      </c>
      <c r="E105" s="21">
        <v>11.52</v>
      </c>
      <c r="F105" s="21"/>
      <c r="G105" s="25">
        <v>346</v>
      </c>
      <c r="H105" s="21"/>
      <c r="I105" s="21"/>
      <c r="J105" s="21"/>
      <c r="K105" s="21"/>
    </row>
    <row r="106" spans="1:11" ht="35.4" x14ac:dyDescent="0.25">
      <c r="A106" s="6">
        <v>51</v>
      </c>
      <c r="B106" s="26" t="s">
        <v>1010</v>
      </c>
      <c r="C106" s="113" t="s">
        <v>1697</v>
      </c>
      <c r="D106" s="6">
        <v>17</v>
      </c>
      <c r="E106" s="21">
        <v>11.53</v>
      </c>
      <c r="F106" s="21"/>
      <c r="G106" s="25">
        <v>196</v>
      </c>
      <c r="H106" s="21"/>
      <c r="I106" s="21"/>
      <c r="J106" s="21"/>
      <c r="K106" s="21"/>
    </row>
    <row r="107" spans="1:11" ht="35.4" x14ac:dyDescent="0.25">
      <c r="A107" s="6">
        <v>52</v>
      </c>
      <c r="B107" s="26" t="s">
        <v>1010</v>
      </c>
      <c r="C107" s="113" t="s">
        <v>1615</v>
      </c>
      <c r="D107" s="6">
        <v>100</v>
      </c>
      <c r="E107" s="21">
        <v>4.63</v>
      </c>
      <c r="F107" s="21"/>
      <c r="G107" s="25">
        <v>463</v>
      </c>
      <c r="H107" s="21"/>
      <c r="I107" s="21"/>
      <c r="J107" s="21"/>
      <c r="K107" s="21"/>
    </row>
    <row r="108" spans="1:11" ht="19.2" customHeight="1" x14ac:dyDescent="0.25">
      <c r="A108" s="147" t="s">
        <v>333</v>
      </c>
      <c r="B108" s="148"/>
      <c r="C108" s="148"/>
      <c r="D108" s="148"/>
      <c r="E108" s="148"/>
      <c r="F108" s="148"/>
      <c r="G108" s="148"/>
      <c r="H108" s="148"/>
      <c r="I108" s="148"/>
      <c r="J108" s="148"/>
      <c r="K108" s="148"/>
    </row>
    <row r="109" spans="1:11" ht="45.6" x14ac:dyDescent="0.25">
      <c r="A109" s="6">
        <v>53</v>
      </c>
      <c r="B109" s="26" t="s">
        <v>331</v>
      </c>
      <c r="C109" s="113" t="s">
        <v>1613</v>
      </c>
      <c r="D109" s="6">
        <v>5</v>
      </c>
      <c r="E109" s="21">
        <v>29.31</v>
      </c>
      <c r="F109" s="21"/>
      <c r="G109" s="25">
        <v>147</v>
      </c>
      <c r="H109" s="21"/>
      <c r="I109" s="21"/>
      <c r="J109" s="21"/>
      <c r="K109" s="21"/>
    </row>
    <row r="110" spans="1:11" ht="35.4" x14ac:dyDescent="0.25">
      <c r="A110" s="6">
        <v>54</v>
      </c>
      <c r="B110" s="26" t="s">
        <v>463</v>
      </c>
      <c r="C110" s="113" t="s">
        <v>1612</v>
      </c>
      <c r="D110" s="6">
        <v>11</v>
      </c>
      <c r="E110" s="21">
        <v>16.559999999999999</v>
      </c>
      <c r="F110" s="21"/>
      <c r="G110" s="25">
        <v>182</v>
      </c>
      <c r="H110" s="21"/>
      <c r="I110" s="21"/>
      <c r="J110" s="21"/>
      <c r="K110" s="21"/>
    </row>
    <row r="111" spans="1:11" ht="35.4" x14ac:dyDescent="0.25">
      <c r="A111" s="6">
        <v>55</v>
      </c>
      <c r="B111" s="26" t="s">
        <v>1611</v>
      </c>
      <c r="C111" s="113" t="s">
        <v>1696</v>
      </c>
      <c r="D111" s="6">
        <v>250</v>
      </c>
      <c r="E111" s="21">
        <v>6</v>
      </c>
      <c r="F111" s="21"/>
      <c r="G111" s="25">
        <v>1500</v>
      </c>
      <c r="H111" s="21"/>
      <c r="I111" s="21"/>
      <c r="J111" s="21"/>
      <c r="K111" s="21"/>
    </row>
    <row r="112" spans="1:11" ht="45.6" x14ac:dyDescent="0.25">
      <c r="A112" s="6">
        <v>56</v>
      </c>
      <c r="B112" s="26" t="s">
        <v>326</v>
      </c>
      <c r="C112" s="113" t="s">
        <v>1609</v>
      </c>
      <c r="D112" s="6">
        <v>45</v>
      </c>
      <c r="E112" s="21">
        <v>9.8800000000000008</v>
      </c>
      <c r="F112" s="21"/>
      <c r="G112" s="25">
        <v>445</v>
      </c>
      <c r="H112" s="21"/>
      <c r="I112" s="21"/>
      <c r="J112" s="21"/>
      <c r="K112" s="21"/>
    </row>
    <row r="113" spans="1:11" ht="35.4" x14ac:dyDescent="0.25">
      <c r="A113" s="6">
        <v>57</v>
      </c>
      <c r="B113" s="26" t="s">
        <v>451</v>
      </c>
      <c r="C113" s="113" t="s">
        <v>1608</v>
      </c>
      <c r="D113" s="6">
        <v>15</v>
      </c>
      <c r="E113" s="21">
        <v>23.89</v>
      </c>
      <c r="F113" s="21"/>
      <c r="G113" s="25">
        <v>358</v>
      </c>
      <c r="H113" s="21"/>
      <c r="I113" s="21"/>
      <c r="J113" s="21"/>
      <c r="K113" s="21"/>
    </row>
    <row r="114" spans="1:11" ht="34.200000000000003" x14ac:dyDescent="0.25">
      <c r="A114" s="6">
        <v>58</v>
      </c>
      <c r="B114" s="26" t="s">
        <v>153</v>
      </c>
      <c r="C114" s="113" t="s">
        <v>152</v>
      </c>
      <c r="D114" s="6">
        <v>2</v>
      </c>
      <c r="E114" s="21">
        <v>159.11000000000001</v>
      </c>
      <c r="F114" s="21"/>
      <c r="G114" s="25">
        <v>318</v>
      </c>
      <c r="H114" s="21"/>
      <c r="I114" s="21"/>
      <c r="J114" s="21"/>
      <c r="K114" s="21"/>
    </row>
    <row r="115" spans="1:11" ht="22.8" x14ac:dyDescent="0.25">
      <c r="A115" s="6">
        <v>59</v>
      </c>
      <c r="B115" s="26" t="s">
        <v>76</v>
      </c>
      <c r="C115" s="113" t="s">
        <v>75</v>
      </c>
      <c r="D115" s="10" t="s">
        <v>151</v>
      </c>
      <c r="E115" s="21">
        <v>48614.35</v>
      </c>
      <c r="F115" s="21"/>
      <c r="G115" s="25">
        <v>49</v>
      </c>
      <c r="H115" s="21"/>
      <c r="I115" s="21"/>
      <c r="J115" s="21"/>
      <c r="K115" s="21"/>
    </row>
    <row r="116" spans="1:11" ht="68.400000000000006" x14ac:dyDescent="0.25">
      <c r="A116" s="6">
        <v>60</v>
      </c>
      <c r="B116" s="26" t="s">
        <v>1695</v>
      </c>
      <c r="C116" s="113" t="s">
        <v>1694</v>
      </c>
      <c r="D116" s="6">
        <v>6</v>
      </c>
      <c r="E116" s="21">
        <v>15.83</v>
      </c>
      <c r="F116" s="21"/>
      <c r="G116" s="25">
        <v>95</v>
      </c>
      <c r="H116" s="21"/>
      <c r="I116" s="21"/>
      <c r="J116" s="21"/>
      <c r="K116" s="21"/>
    </row>
    <row r="117" spans="1:11" x14ac:dyDescent="0.25">
      <c r="A117" s="147" t="s">
        <v>43</v>
      </c>
      <c r="B117" s="148"/>
      <c r="C117" s="148"/>
      <c r="D117" s="148"/>
      <c r="E117" s="148"/>
      <c r="F117" s="148"/>
      <c r="G117" s="23">
        <v>12085</v>
      </c>
      <c r="H117" s="21"/>
      <c r="I117" s="21"/>
      <c r="J117" s="21"/>
      <c r="K117" s="21"/>
    </row>
    <row r="118" spans="1:11" x14ac:dyDescent="0.25">
      <c r="A118" s="149" t="s">
        <v>150</v>
      </c>
      <c r="B118" s="148"/>
      <c r="C118" s="148"/>
      <c r="D118" s="148"/>
      <c r="E118" s="148"/>
      <c r="F118" s="148"/>
      <c r="G118" s="23"/>
      <c r="H118" s="21"/>
      <c r="I118" s="21"/>
      <c r="J118" s="21"/>
      <c r="K118" s="21"/>
    </row>
    <row r="119" spans="1:11" x14ac:dyDescent="0.25">
      <c r="A119" s="147" t="s">
        <v>74</v>
      </c>
      <c r="B119" s="148"/>
      <c r="C119" s="148"/>
      <c r="D119" s="148"/>
      <c r="E119" s="148"/>
      <c r="F119" s="148"/>
      <c r="G119" s="23">
        <v>12085</v>
      </c>
      <c r="H119" s="21"/>
      <c r="I119" s="21"/>
      <c r="J119" s="21"/>
      <c r="K119" s="21"/>
    </row>
    <row r="120" spans="1:11" x14ac:dyDescent="0.25">
      <c r="A120" s="147" t="s">
        <v>12</v>
      </c>
      <c r="B120" s="148"/>
      <c r="C120" s="148"/>
      <c r="D120" s="148"/>
      <c r="E120" s="148"/>
      <c r="F120" s="148"/>
      <c r="G120" s="23">
        <v>12085</v>
      </c>
      <c r="H120" s="21"/>
      <c r="I120" s="21"/>
      <c r="J120" s="21"/>
      <c r="K120" s="21"/>
    </row>
    <row r="121" spans="1:11" x14ac:dyDescent="0.25">
      <c r="A121" s="147" t="s">
        <v>13</v>
      </c>
      <c r="B121" s="148"/>
      <c r="C121" s="148"/>
      <c r="D121" s="148"/>
      <c r="E121" s="148"/>
      <c r="F121" s="148"/>
      <c r="G121" s="23"/>
      <c r="H121" s="21"/>
      <c r="I121" s="21"/>
      <c r="J121" s="21"/>
      <c r="K121" s="21"/>
    </row>
    <row r="122" spans="1:11" x14ac:dyDescent="0.25">
      <c r="A122" s="147" t="s">
        <v>14</v>
      </c>
      <c r="B122" s="148"/>
      <c r="C122" s="148"/>
      <c r="D122" s="148"/>
      <c r="E122" s="148"/>
      <c r="F122" s="148"/>
      <c r="G122" s="23">
        <v>12085</v>
      </c>
      <c r="H122" s="21"/>
      <c r="I122" s="21"/>
      <c r="J122" s="21"/>
      <c r="K122" s="21"/>
    </row>
    <row r="123" spans="1:11" x14ac:dyDescent="0.25">
      <c r="A123" s="149" t="s">
        <v>149</v>
      </c>
      <c r="B123" s="148"/>
      <c r="C123" s="148"/>
      <c r="D123" s="148"/>
      <c r="E123" s="148"/>
      <c r="F123" s="148"/>
      <c r="G123" s="22">
        <v>12085</v>
      </c>
      <c r="H123" s="21"/>
      <c r="I123" s="21"/>
      <c r="J123" s="21"/>
      <c r="K123" s="21"/>
    </row>
    <row r="124" spans="1:11" ht="19.2" customHeight="1" x14ac:dyDescent="0.25">
      <c r="A124" s="154" t="s">
        <v>148</v>
      </c>
      <c r="B124" s="148"/>
      <c r="C124" s="148"/>
      <c r="D124" s="148"/>
      <c r="E124" s="148"/>
      <c r="F124" s="148"/>
      <c r="G124" s="148"/>
      <c r="H124" s="148"/>
      <c r="I124" s="148"/>
      <c r="J124" s="148"/>
      <c r="K124" s="148"/>
    </row>
    <row r="125" spans="1:11" ht="45.6" x14ac:dyDescent="0.25">
      <c r="A125" s="6">
        <v>61</v>
      </c>
      <c r="B125" s="26" t="s">
        <v>147</v>
      </c>
      <c r="C125" s="113" t="s">
        <v>146</v>
      </c>
      <c r="D125" s="10" t="s">
        <v>1693</v>
      </c>
      <c r="E125" s="21" t="s">
        <v>144</v>
      </c>
      <c r="F125" s="21" t="s">
        <v>143</v>
      </c>
      <c r="G125" s="25">
        <v>1170</v>
      </c>
      <c r="H125" s="24">
        <v>272</v>
      </c>
      <c r="I125" s="21" t="s">
        <v>1665</v>
      </c>
      <c r="J125" s="24">
        <v>67.22</v>
      </c>
      <c r="K125" s="24">
        <v>20.170000000000002</v>
      </c>
    </row>
    <row r="126" spans="1:11" ht="20.399999999999999" x14ac:dyDescent="0.25">
      <c r="A126" s="147" t="s">
        <v>43</v>
      </c>
      <c r="B126" s="148"/>
      <c r="C126" s="148"/>
      <c r="D126" s="148"/>
      <c r="E126" s="148"/>
      <c r="F126" s="148"/>
      <c r="G126" s="23">
        <v>1170</v>
      </c>
      <c r="H126" s="21">
        <v>272</v>
      </c>
      <c r="I126" s="21" t="s">
        <v>1665</v>
      </c>
      <c r="J126" s="21"/>
      <c r="K126" s="21">
        <v>20.170000000000002</v>
      </c>
    </row>
    <row r="127" spans="1:11" x14ac:dyDescent="0.25">
      <c r="A127" s="147" t="s">
        <v>9</v>
      </c>
      <c r="B127" s="148"/>
      <c r="C127" s="148"/>
      <c r="D127" s="148"/>
      <c r="E127" s="148"/>
      <c r="F127" s="148"/>
      <c r="G127" s="23">
        <v>413</v>
      </c>
      <c r="H127" s="21"/>
      <c r="I127" s="21"/>
      <c r="J127" s="21"/>
      <c r="K127" s="21"/>
    </row>
    <row r="128" spans="1:11" x14ac:dyDescent="0.25">
      <c r="A128" s="147" t="s">
        <v>10</v>
      </c>
      <c r="B128" s="148"/>
      <c r="C128" s="148"/>
      <c r="D128" s="148"/>
      <c r="E128" s="148"/>
      <c r="F128" s="148"/>
      <c r="G128" s="23">
        <v>263</v>
      </c>
      <c r="H128" s="21"/>
      <c r="I128" s="21"/>
      <c r="J128" s="21"/>
      <c r="K128" s="21"/>
    </row>
    <row r="129" spans="1:11" x14ac:dyDescent="0.25">
      <c r="A129" s="149" t="s">
        <v>142</v>
      </c>
      <c r="B129" s="148"/>
      <c r="C129" s="148"/>
      <c r="D129" s="148"/>
      <c r="E129" s="148"/>
      <c r="F129" s="148"/>
      <c r="G129" s="23"/>
      <c r="H129" s="21"/>
      <c r="I129" s="21"/>
      <c r="J129" s="21"/>
      <c r="K129" s="21"/>
    </row>
    <row r="130" spans="1:11" ht="26.1" customHeight="1" x14ac:dyDescent="0.25">
      <c r="A130" s="147" t="s">
        <v>73</v>
      </c>
      <c r="B130" s="148"/>
      <c r="C130" s="148"/>
      <c r="D130" s="148"/>
      <c r="E130" s="148"/>
      <c r="F130" s="148"/>
      <c r="G130" s="23">
        <v>1846</v>
      </c>
      <c r="H130" s="21"/>
      <c r="I130" s="21"/>
      <c r="J130" s="21"/>
      <c r="K130" s="21">
        <v>20.170000000000002</v>
      </c>
    </row>
    <row r="131" spans="1:11" x14ac:dyDescent="0.25">
      <c r="A131" s="147" t="s">
        <v>12</v>
      </c>
      <c r="B131" s="148"/>
      <c r="C131" s="148"/>
      <c r="D131" s="148"/>
      <c r="E131" s="148"/>
      <c r="F131" s="148"/>
      <c r="G131" s="23">
        <v>1846</v>
      </c>
      <c r="H131" s="21"/>
      <c r="I131" s="21"/>
      <c r="J131" s="21"/>
      <c r="K131" s="21">
        <v>20.170000000000002</v>
      </c>
    </row>
    <row r="132" spans="1:11" x14ac:dyDescent="0.25">
      <c r="A132" s="147" t="s">
        <v>13</v>
      </c>
      <c r="B132" s="148"/>
      <c r="C132" s="148"/>
      <c r="D132" s="148"/>
      <c r="E132" s="148"/>
      <c r="F132" s="148"/>
      <c r="G132" s="23"/>
      <c r="H132" s="21"/>
      <c r="I132" s="21"/>
      <c r="J132" s="21"/>
      <c r="K132" s="21"/>
    </row>
    <row r="133" spans="1:11" x14ac:dyDescent="0.25">
      <c r="A133" s="147" t="s">
        <v>15</v>
      </c>
      <c r="B133" s="148"/>
      <c r="C133" s="148"/>
      <c r="D133" s="148"/>
      <c r="E133" s="148"/>
      <c r="F133" s="148"/>
      <c r="G133" s="23">
        <v>898</v>
      </c>
      <c r="H133" s="21"/>
      <c r="I133" s="21"/>
      <c r="J133" s="21"/>
      <c r="K133" s="21"/>
    </row>
    <row r="134" spans="1:11" x14ac:dyDescent="0.25">
      <c r="A134" s="147" t="s">
        <v>16</v>
      </c>
      <c r="B134" s="148"/>
      <c r="C134" s="148"/>
      <c r="D134" s="148"/>
      <c r="E134" s="148"/>
      <c r="F134" s="148"/>
      <c r="G134" s="23">
        <v>375</v>
      </c>
      <c r="H134" s="21"/>
      <c r="I134" s="21"/>
      <c r="J134" s="21"/>
      <c r="K134" s="21"/>
    </row>
    <row r="135" spans="1:11" x14ac:dyDescent="0.25">
      <c r="A135" s="147" t="s">
        <v>17</v>
      </c>
      <c r="B135" s="148"/>
      <c r="C135" s="148"/>
      <c r="D135" s="148"/>
      <c r="E135" s="148"/>
      <c r="F135" s="148"/>
      <c r="G135" s="23">
        <v>413</v>
      </c>
      <c r="H135" s="21"/>
      <c r="I135" s="21"/>
      <c r="J135" s="21"/>
      <c r="K135" s="21"/>
    </row>
    <row r="136" spans="1:11" x14ac:dyDescent="0.25">
      <c r="A136" s="147" t="s">
        <v>18</v>
      </c>
      <c r="B136" s="148"/>
      <c r="C136" s="148"/>
      <c r="D136" s="148"/>
      <c r="E136" s="148"/>
      <c r="F136" s="148"/>
      <c r="G136" s="23">
        <v>263</v>
      </c>
      <c r="H136" s="21"/>
      <c r="I136" s="21"/>
      <c r="J136" s="21"/>
      <c r="K136" s="21"/>
    </row>
    <row r="137" spans="1:11" x14ac:dyDescent="0.25">
      <c r="A137" s="149" t="s">
        <v>141</v>
      </c>
      <c r="B137" s="148"/>
      <c r="C137" s="148"/>
      <c r="D137" s="148"/>
      <c r="E137" s="148"/>
      <c r="F137" s="148"/>
      <c r="G137" s="22">
        <v>1846</v>
      </c>
      <c r="H137" s="21"/>
      <c r="I137" s="21"/>
      <c r="J137" s="21"/>
      <c r="K137" s="20">
        <v>20.170000000000002</v>
      </c>
    </row>
    <row r="138" spans="1:11" x14ac:dyDescent="0.25">
      <c r="A138" s="152" t="s">
        <v>42</v>
      </c>
      <c r="B138" s="153"/>
      <c r="C138" s="153"/>
      <c r="D138" s="153"/>
      <c r="E138" s="153"/>
      <c r="F138" s="153"/>
      <c r="G138" s="153"/>
      <c r="H138" s="153"/>
      <c r="I138" s="153"/>
      <c r="J138" s="153"/>
      <c r="K138" s="153"/>
    </row>
    <row r="139" spans="1:11" ht="20.399999999999999" x14ac:dyDescent="0.25">
      <c r="A139" s="147" t="s">
        <v>8</v>
      </c>
      <c r="B139" s="148"/>
      <c r="C139" s="148"/>
      <c r="D139" s="148"/>
      <c r="E139" s="148"/>
      <c r="F139" s="148"/>
      <c r="G139" s="23">
        <v>35588</v>
      </c>
      <c r="H139" s="21">
        <v>7026</v>
      </c>
      <c r="I139" s="21" t="s">
        <v>1692</v>
      </c>
      <c r="J139" s="21"/>
      <c r="K139" s="21">
        <v>496.03</v>
      </c>
    </row>
    <row r="140" spans="1:11" x14ac:dyDescent="0.25">
      <c r="A140" s="147" t="s">
        <v>9</v>
      </c>
      <c r="B140" s="148"/>
      <c r="C140" s="148"/>
      <c r="D140" s="148"/>
      <c r="E140" s="148"/>
      <c r="F140" s="148"/>
      <c r="G140" s="23">
        <v>7339</v>
      </c>
      <c r="H140" s="21"/>
      <c r="I140" s="21"/>
      <c r="J140" s="21"/>
      <c r="K140" s="21"/>
    </row>
    <row r="141" spans="1:11" x14ac:dyDescent="0.25">
      <c r="A141" s="147" t="s">
        <v>31</v>
      </c>
      <c r="B141" s="148"/>
      <c r="C141" s="148"/>
      <c r="D141" s="148"/>
      <c r="E141" s="148"/>
      <c r="F141" s="148"/>
      <c r="G141" s="23"/>
      <c r="H141" s="21"/>
      <c r="I141" s="21"/>
      <c r="J141" s="21"/>
      <c r="K141" s="21"/>
    </row>
    <row r="142" spans="1:11" x14ac:dyDescent="0.25">
      <c r="A142" s="147" t="s">
        <v>1691</v>
      </c>
      <c r="B142" s="148"/>
      <c r="C142" s="148"/>
      <c r="D142" s="148"/>
      <c r="E142" s="148"/>
      <c r="F142" s="148"/>
      <c r="G142" s="23">
        <v>2643</v>
      </c>
      <c r="H142" s="21"/>
      <c r="I142" s="21"/>
      <c r="J142" s="21"/>
      <c r="K142" s="21"/>
    </row>
    <row r="143" spans="1:11" x14ac:dyDescent="0.25">
      <c r="A143" s="147" t="s">
        <v>1690</v>
      </c>
      <c r="B143" s="148"/>
      <c r="C143" s="148"/>
      <c r="D143" s="148"/>
      <c r="E143" s="148"/>
      <c r="F143" s="148"/>
      <c r="G143" s="23">
        <v>390</v>
      </c>
      <c r="H143" s="21"/>
      <c r="I143" s="21"/>
      <c r="J143" s="21"/>
      <c r="K143" s="21"/>
    </row>
    <row r="144" spans="1:11" x14ac:dyDescent="0.25">
      <c r="A144" s="147" t="s">
        <v>1689</v>
      </c>
      <c r="B144" s="148"/>
      <c r="C144" s="148"/>
      <c r="D144" s="148"/>
      <c r="E144" s="148"/>
      <c r="F144" s="148"/>
      <c r="G144" s="23">
        <v>3832</v>
      </c>
      <c r="H144" s="21"/>
      <c r="I144" s="21"/>
      <c r="J144" s="21"/>
      <c r="K144" s="21"/>
    </row>
    <row r="145" spans="1:11" x14ac:dyDescent="0.25">
      <c r="A145" s="147" t="s">
        <v>1688</v>
      </c>
      <c r="B145" s="148"/>
      <c r="C145" s="148"/>
      <c r="D145" s="148"/>
      <c r="E145" s="148"/>
      <c r="F145" s="148"/>
      <c r="G145" s="23">
        <v>61</v>
      </c>
      <c r="H145" s="21"/>
      <c r="I145" s="21"/>
      <c r="J145" s="21"/>
      <c r="K145" s="21"/>
    </row>
    <row r="146" spans="1:11" x14ac:dyDescent="0.25">
      <c r="A146" s="147" t="s">
        <v>1687</v>
      </c>
      <c r="B146" s="148"/>
      <c r="C146" s="148"/>
      <c r="D146" s="148"/>
      <c r="E146" s="148"/>
      <c r="F146" s="148"/>
      <c r="G146" s="23">
        <v>413</v>
      </c>
      <c r="H146" s="21"/>
      <c r="I146" s="21"/>
      <c r="J146" s="21"/>
      <c r="K146" s="21"/>
    </row>
    <row r="147" spans="1:11" x14ac:dyDescent="0.25">
      <c r="A147" s="147" t="s">
        <v>10</v>
      </c>
      <c r="B147" s="148"/>
      <c r="C147" s="148"/>
      <c r="D147" s="148"/>
      <c r="E147" s="148"/>
      <c r="F147" s="148"/>
      <c r="G147" s="23">
        <v>5183</v>
      </c>
      <c r="H147" s="21"/>
      <c r="I147" s="21"/>
      <c r="J147" s="21"/>
      <c r="K147" s="21"/>
    </row>
    <row r="148" spans="1:11" x14ac:dyDescent="0.25">
      <c r="A148" s="147" t="s">
        <v>31</v>
      </c>
      <c r="B148" s="148"/>
      <c r="C148" s="148"/>
      <c r="D148" s="148"/>
      <c r="E148" s="148"/>
      <c r="F148" s="148"/>
      <c r="G148" s="23"/>
      <c r="H148" s="21"/>
      <c r="I148" s="21"/>
      <c r="J148" s="21"/>
      <c r="K148" s="21"/>
    </row>
    <row r="149" spans="1:11" x14ac:dyDescent="0.25">
      <c r="A149" s="147" t="s">
        <v>1686</v>
      </c>
      <c r="B149" s="148"/>
      <c r="C149" s="148"/>
      <c r="D149" s="148"/>
      <c r="E149" s="148"/>
      <c r="F149" s="148"/>
      <c r="G149" s="23">
        <v>1982</v>
      </c>
      <c r="H149" s="21"/>
      <c r="I149" s="21"/>
      <c r="J149" s="21"/>
      <c r="K149" s="21"/>
    </row>
    <row r="150" spans="1:11" x14ac:dyDescent="0.25">
      <c r="A150" s="147" t="s">
        <v>1685</v>
      </c>
      <c r="B150" s="148"/>
      <c r="C150" s="148"/>
      <c r="D150" s="148"/>
      <c r="E150" s="148"/>
      <c r="F150" s="148"/>
      <c r="G150" s="23">
        <v>2938</v>
      </c>
      <c r="H150" s="21"/>
      <c r="I150" s="21"/>
      <c r="J150" s="21"/>
      <c r="K150" s="21"/>
    </row>
    <row r="151" spans="1:11" x14ac:dyDescent="0.25">
      <c r="A151" s="147" t="s">
        <v>1684</v>
      </c>
      <c r="B151" s="148"/>
      <c r="C151" s="148"/>
      <c r="D151" s="148"/>
      <c r="E151" s="148"/>
      <c r="F151" s="148"/>
      <c r="G151" s="23">
        <v>263</v>
      </c>
      <c r="H151" s="21"/>
      <c r="I151" s="21"/>
      <c r="J151" s="21"/>
      <c r="K151" s="21"/>
    </row>
    <row r="152" spans="1:11" x14ac:dyDescent="0.25">
      <c r="A152" s="149" t="s">
        <v>11</v>
      </c>
      <c r="B152" s="148"/>
      <c r="C152" s="148"/>
      <c r="D152" s="148"/>
      <c r="E152" s="148"/>
      <c r="F152" s="148"/>
      <c r="G152" s="23"/>
      <c r="H152" s="21"/>
      <c r="I152" s="21"/>
      <c r="J152" s="21"/>
      <c r="K152" s="21"/>
    </row>
    <row r="153" spans="1:11" x14ac:dyDescent="0.25">
      <c r="A153" s="147" t="s">
        <v>66</v>
      </c>
      <c r="B153" s="148"/>
      <c r="C153" s="148"/>
      <c r="D153" s="148"/>
      <c r="E153" s="148"/>
      <c r="F153" s="148"/>
      <c r="G153" s="23"/>
      <c r="H153" s="21"/>
      <c r="I153" s="21"/>
      <c r="J153" s="21"/>
      <c r="K153" s="21"/>
    </row>
    <row r="154" spans="1:11" x14ac:dyDescent="0.25">
      <c r="A154" s="147" t="s">
        <v>65</v>
      </c>
      <c r="B154" s="148"/>
      <c r="C154" s="148"/>
      <c r="D154" s="148"/>
      <c r="E154" s="148"/>
      <c r="F154" s="148"/>
      <c r="G154" s="23"/>
      <c r="H154" s="21"/>
      <c r="I154" s="21"/>
      <c r="J154" s="21"/>
      <c r="K154" s="21"/>
    </row>
    <row r="155" spans="1:11" x14ac:dyDescent="0.25">
      <c r="A155" s="147" t="s">
        <v>71</v>
      </c>
      <c r="B155" s="148"/>
      <c r="C155" s="148"/>
      <c r="D155" s="148"/>
      <c r="E155" s="148"/>
      <c r="F155" s="148"/>
      <c r="G155" s="23"/>
      <c r="H155" s="21"/>
      <c r="I155" s="21"/>
      <c r="J155" s="21"/>
      <c r="K155" s="21"/>
    </row>
    <row r="156" spans="1:11" x14ac:dyDescent="0.25">
      <c r="A156" s="147" t="s">
        <v>1683</v>
      </c>
      <c r="B156" s="148"/>
      <c r="C156" s="148"/>
      <c r="D156" s="148"/>
      <c r="E156" s="148"/>
      <c r="F156" s="148"/>
      <c r="G156" s="23">
        <v>447</v>
      </c>
      <c r="H156" s="21">
        <v>424</v>
      </c>
      <c r="I156" s="21">
        <v>2</v>
      </c>
      <c r="J156" s="21"/>
      <c r="K156" s="21">
        <v>31.06</v>
      </c>
    </row>
    <row r="157" spans="1:11" x14ac:dyDescent="0.25">
      <c r="A157" s="147" t="s">
        <v>1682</v>
      </c>
      <c r="B157" s="148"/>
      <c r="C157" s="148"/>
      <c r="D157" s="148"/>
      <c r="E157" s="148"/>
      <c r="F157" s="148"/>
      <c r="G157" s="23">
        <v>390</v>
      </c>
      <c r="H157" s="21"/>
      <c r="I157" s="21"/>
      <c r="J157" s="21"/>
      <c r="K157" s="21"/>
    </row>
    <row r="158" spans="1:11" x14ac:dyDescent="0.25">
      <c r="A158" s="147" t="s">
        <v>1681</v>
      </c>
      <c r="B158" s="148"/>
      <c r="C158" s="148"/>
      <c r="D158" s="148"/>
      <c r="E158" s="148"/>
      <c r="F158" s="148"/>
      <c r="G158" s="23">
        <v>276</v>
      </c>
      <c r="H158" s="21"/>
      <c r="I158" s="21"/>
      <c r="J158" s="21"/>
      <c r="K158" s="21"/>
    </row>
    <row r="159" spans="1:11" x14ac:dyDescent="0.25">
      <c r="A159" s="147" t="s">
        <v>63</v>
      </c>
      <c r="B159" s="148"/>
      <c r="C159" s="148"/>
      <c r="D159" s="148"/>
      <c r="E159" s="148"/>
      <c r="F159" s="148"/>
      <c r="G159" s="23">
        <v>1113</v>
      </c>
      <c r="H159" s="21"/>
      <c r="I159" s="21"/>
      <c r="J159" s="21"/>
      <c r="K159" s="21">
        <v>31.06</v>
      </c>
    </row>
    <row r="160" spans="1:11" x14ac:dyDescent="0.25">
      <c r="A160" s="147" t="s">
        <v>72</v>
      </c>
      <c r="B160" s="148"/>
      <c r="C160" s="148"/>
      <c r="D160" s="148"/>
      <c r="E160" s="148"/>
      <c r="F160" s="148"/>
      <c r="G160" s="23"/>
      <c r="H160" s="21"/>
      <c r="I160" s="21"/>
      <c r="J160" s="21"/>
      <c r="K160" s="21"/>
    </row>
    <row r="161" spans="1:11" ht="20.399999999999999" x14ac:dyDescent="0.25">
      <c r="A161" s="147" t="s">
        <v>1680</v>
      </c>
      <c r="B161" s="148"/>
      <c r="C161" s="148"/>
      <c r="D161" s="148"/>
      <c r="E161" s="148"/>
      <c r="F161" s="148"/>
      <c r="G161" s="23">
        <v>4148</v>
      </c>
      <c r="H161" s="21">
        <v>3300</v>
      </c>
      <c r="I161" s="21" t="s">
        <v>1679</v>
      </c>
      <c r="J161" s="21"/>
      <c r="K161" s="21">
        <v>227.77</v>
      </c>
    </row>
    <row r="162" spans="1:11" x14ac:dyDescent="0.25">
      <c r="A162" s="147" t="s">
        <v>1678</v>
      </c>
      <c r="B162" s="148"/>
      <c r="C162" s="148"/>
      <c r="D162" s="148"/>
      <c r="E162" s="148"/>
      <c r="F162" s="148"/>
      <c r="G162" s="23">
        <v>2643</v>
      </c>
      <c r="H162" s="21"/>
      <c r="I162" s="21"/>
      <c r="J162" s="21"/>
      <c r="K162" s="21"/>
    </row>
    <row r="163" spans="1:11" x14ac:dyDescent="0.25">
      <c r="A163" s="147" t="s">
        <v>1677</v>
      </c>
      <c r="B163" s="148"/>
      <c r="C163" s="148"/>
      <c r="D163" s="148"/>
      <c r="E163" s="148"/>
      <c r="F163" s="148"/>
      <c r="G163" s="23">
        <v>1982</v>
      </c>
      <c r="H163" s="21"/>
      <c r="I163" s="21"/>
      <c r="J163" s="21"/>
      <c r="K163" s="21"/>
    </row>
    <row r="164" spans="1:11" x14ac:dyDescent="0.25">
      <c r="A164" s="147" t="s">
        <v>63</v>
      </c>
      <c r="B164" s="148"/>
      <c r="C164" s="148"/>
      <c r="D164" s="148"/>
      <c r="E164" s="148"/>
      <c r="F164" s="148"/>
      <c r="G164" s="23">
        <v>8773</v>
      </c>
      <c r="H164" s="21"/>
      <c r="I164" s="21"/>
      <c r="J164" s="21"/>
      <c r="K164" s="21">
        <v>227.77</v>
      </c>
    </row>
    <row r="165" spans="1:11" x14ac:dyDescent="0.25">
      <c r="A165" s="147" t="s">
        <v>435</v>
      </c>
      <c r="B165" s="148"/>
      <c r="C165" s="148"/>
      <c r="D165" s="148"/>
      <c r="E165" s="148"/>
      <c r="F165" s="148"/>
      <c r="G165" s="23"/>
      <c r="H165" s="21"/>
      <c r="I165" s="21"/>
      <c r="J165" s="21"/>
      <c r="K165" s="21"/>
    </row>
    <row r="166" spans="1:11" ht="20.399999999999999" x14ac:dyDescent="0.25">
      <c r="A166" s="147" t="s">
        <v>1676</v>
      </c>
      <c r="B166" s="148"/>
      <c r="C166" s="148"/>
      <c r="D166" s="148"/>
      <c r="E166" s="148"/>
      <c r="F166" s="148"/>
      <c r="G166" s="23">
        <v>120</v>
      </c>
      <c r="H166" s="21">
        <v>55</v>
      </c>
      <c r="I166" s="21" t="s">
        <v>1675</v>
      </c>
      <c r="J166" s="21"/>
      <c r="K166" s="21">
        <v>4.18</v>
      </c>
    </row>
    <row r="167" spans="1:11" x14ac:dyDescent="0.25">
      <c r="A167" s="147" t="s">
        <v>1674</v>
      </c>
      <c r="B167" s="148"/>
      <c r="C167" s="148"/>
      <c r="D167" s="148"/>
      <c r="E167" s="148"/>
      <c r="F167" s="148"/>
      <c r="G167" s="23">
        <v>61</v>
      </c>
      <c r="H167" s="21"/>
      <c r="I167" s="21"/>
      <c r="J167" s="21"/>
      <c r="K167" s="21"/>
    </row>
    <row r="168" spans="1:11" x14ac:dyDescent="0.25">
      <c r="A168" s="147" t="s">
        <v>1673</v>
      </c>
      <c r="B168" s="148"/>
      <c r="C168" s="148"/>
      <c r="D168" s="148"/>
      <c r="E168" s="148"/>
      <c r="F168" s="148"/>
      <c r="G168" s="23">
        <v>40</v>
      </c>
      <c r="H168" s="21"/>
      <c r="I168" s="21"/>
      <c r="J168" s="21"/>
      <c r="K168" s="21"/>
    </row>
    <row r="169" spans="1:11" x14ac:dyDescent="0.25">
      <c r="A169" s="147" t="s">
        <v>63</v>
      </c>
      <c r="B169" s="148"/>
      <c r="C169" s="148"/>
      <c r="D169" s="148"/>
      <c r="E169" s="148"/>
      <c r="F169" s="148"/>
      <c r="G169" s="23">
        <v>221</v>
      </c>
      <c r="H169" s="21"/>
      <c r="I169" s="21"/>
      <c r="J169" s="21"/>
      <c r="K169" s="21">
        <v>4.18</v>
      </c>
    </row>
    <row r="170" spans="1:11" x14ac:dyDescent="0.25">
      <c r="A170" s="147" t="s">
        <v>64</v>
      </c>
      <c r="B170" s="148"/>
      <c r="C170" s="148"/>
      <c r="D170" s="148"/>
      <c r="E170" s="148"/>
      <c r="F170" s="148"/>
      <c r="G170" s="23"/>
      <c r="H170" s="21"/>
      <c r="I170" s="21"/>
      <c r="J170" s="21"/>
      <c r="K170" s="21"/>
    </row>
    <row r="171" spans="1:11" ht="20.399999999999999" x14ac:dyDescent="0.25">
      <c r="A171" s="147" t="s">
        <v>1672</v>
      </c>
      <c r="B171" s="148"/>
      <c r="C171" s="148"/>
      <c r="D171" s="148"/>
      <c r="E171" s="148"/>
      <c r="F171" s="148"/>
      <c r="G171" s="23">
        <v>11577</v>
      </c>
      <c r="H171" s="21">
        <v>2975</v>
      </c>
      <c r="I171" s="21" t="s">
        <v>1671</v>
      </c>
      <c r="J171" s="21"/>
      <c r="K171" s="21">
        <v>212.85</v>
      </c>
    </row>
    <row r="172" spans="1:11" x14ac:dyDescent="0.25">
      <c r="A172" s="147" t="s">
        <v>1670</v>
      </c>
      <c r="B172" s="148"/>
      <c r="C172" s="148"/>
      <c r="D172" s="148"/>
      <c r="E172" s="148"/>
      <c r="F172" s="148"/>
      <c r="G172" s="23">
        <v>3832</v>
      </c>
      <c r="H172" s="21"/>
      <c r="I172" s="21"/>
      <c r="J172" s="21"/>
      <c r="K172" s="21"/>
    </row>
    <row r="173" spans="1:11" x14ac:dyDescent="0.25">
      <c r="A173" s="147" t="s">
        <v>1669</v>
      </c>
      <c r="B173" s="148"/>
      <c r="C173" s="148"/>
      <c r="D173" s="148"/>
      <c r="E173" s="148"/>
      <c r="F173" s="148"/>
      <c r="G173" s="23">
        <v>2622</v>
      </c>
      <c r="H173" s="21"/>
      <c r="I173" s="21"/>
      <c r="J173" s="21"/>
      <c r="K173" s="21"/>
    </row>
    <row r="174" spans="1:11" x14ac:dyDescent="0.25">
      <c r="A174" s="147" t="s">
        <v>63</v>
      </c>
      <c r="B174" s="148"/>
      <c r="C174" s="148"/>
      <c r="D174" s="148"/>
      <c r="E174" s="148"/>
      <c r="F174" s="148"/>
      <c r="G174" s="23">
        <v>18031</v>
      </c>
      <c r="H174" s="21"/>
      <c r="I174" s="21"/>
      <c r="J174" s="21"/>
      <c r="K174" s="21">
        <v>212.85</v>
      </c>
    </row>
    <row r="175" spans="1:11" x14ac:dyDescent="0.25">
      <c r="A175" s="147" t="s">
        <v>60</v>
      </c>
      <c r="B175" s="148"/>
      <c r="C175" s="148"/>
      <c r="D175" s="148"/>
      <c r="E175" s="148"/>
      <c r="F175" s="148"/>
      <c r="G175" s="23">
        <v>28138</v>
      </c>
      <c r="H175" s="21"/>
      <c r="I175" s="21"/>
      <c r="J175" s="21"/>
      <c r="K175" s="21">
        <v>475.86</v>
      </c>
    </row>
    <row r="176" spans="1:11" x14ac:dyDescent="0.25">
      <c r="A176" s="147" t="s">
        <v>62</v>
      </c>
      <c r="B176" s="148"/>
      <c r="C176" s="148"/>
      <c r="D176" s="148"/>
      <c r="E176" s="148"/>
      <c r="F176" s="148"/>
      <c r="G176" s="23"/>
      <c r="H176" s="21"/>
      <c r="I176" s="21"/>
      <c r="J176" s="21"/>
      <c r="K176" s="21"/>
    </row>
    <row r="177" spans="1:11" x14ac:dyDescent="0.25">
      <c r="A177" s="147" t="s">
        <v>61</v>
      </c>
      <c r="B177" s="148"/>
      <c r="C177" s="148"/>
      <c r="D177" s="148"/>
      <c r="E177" s="148"/>
      <c r="F177" s="148"/>
      <c r="G177" s="23"/>
      <c r="H177" s="21"/>
      <c r="I177" s="21"/>
      <c r="J177" s="21"/>
      <c r="K177" s="21"/>
    </row>
    <row r="178" spans="1:11" x14ac:dyDescent="0.25">
      <c r="A178" s="147" t="s">
        <v>1668</v>
      </c>
      <c r="B178" s="148"/>
      <c r="C178" s="148"/>
      <c r="D178" s="148"/>
      <c r="E178" s="148"/>
      <c r="F178" s="148"/>
      <c r="G178" s="23">
        <v>6041</v>
      </c>
      <c r="H178" s="21"/>
      <c r="I178" s="21"/>
      <c r="J178" s="21"/>
      <c r="K178" s="21"/>
    </row>
    <row r="179" spans="1:11" x14ac:dyDescent="0.25">
      <c r="A179" s="147" t="s">
        <v>60</v>
      </c>
      <c r="B179" s="148"/>
      <c r="C179" s="148"/>
      <c r="D179" s="148"/>
      <c r="E179" s="148"/>
      <c r="F179" s="148"/>
      <c r="G179" s="23">
        <v>6041</v>
      </c>
      <c r="H179" s="21"/>
      <c r="I179" s="21"/>
      <c r="J179" s="21"/>
      <c r="K179" s="21"/>
    </row>
    <row r="180" spans="1:11" x14ac:dyDescent="0.25">
      <c r="A180" s="147" t="s">
        <v>56</v>
      </c>
      <c r="B180" s="148"/>
      <c r="C180" s="148"/>
      <c r="D180" s="148"/>
      <c r="E180" s="148"/>
      <c r="F180" s="148"/>
      <c r="G180" s="23">
        <v>34179</v>
      </c>
      <c r="H180" s="21"/>
      <c r="I180" s="21"/>
      <c r="J180" s="21"/>
      <c r="K180" s="21">
        <v>475.86</v>
      </c>
    </row>
    <row r="181" spans="1:11" x14ac:dyDescent="0.25">
      <c r="A181" s="149" t="s">
        <v>59</v>
      </c>
      <c r="B181" s="148"/>
      <c r="C181" s="148"/>
      <c r="D181" s="148"/>
      <c r="E181" s="148"/>
      <c r="F181" s="148"/>
      <c r="G181" s="22">
        <v>34179</v>
      </c>
      <c r="H181" s="21"/>
      <c r="I181" s="21"/>
      <c r="J181" s="21"/>
      <c r="K181" s="20">
        <v>475.86</v>
      </c>
    </row>
    <row r="182" spans="1:11" x14ac:dyDescent="0.25">
      <c r="A182" s="147" t="s">
        <v>121</v>
      </c>
      <c r="B182" s="148"/>
      <c r="C182" s="148"/>
      <c r="D182" s="148"/>
      <c r="E182" s="148"/>
      <c r="F182" s="148"/>
      <c r="G182" s="23"/>
      <c r="H182" s="21"/>
      <c r="I182" s="21"/>
      <c r="J182" s="21"/>
      <c r="K182" s="21"/>
    </row>
    <row r="183" spans="1:11" x14ac:dyDescent="0.25">
      <c r="A183" s="147" t="s">
        <v>57</v>
      </c>
      <c r="B183" s="148"/>
      <c r="C183" s="148"/>
      <c r="D183" s="148"/>
      <c r="E183" s="148"/>
      <c r="F183" s="148"/>
      <c r="G183" s="23"/>
      <c r="H183" s="21"/>
      <c r="I183" s="21"/>
      <c r="J183" s="21"/>
      <c r="K183" s="21"/>
    </row>
    <row r="184" spans="1:11" x14ac:dyDescent="0.25">
      <c r="A184" s="147" t="s">
        <v>1667</v>
      </c>
      <c r="B184" s="148"/>
      <c r="C184" s="148"/>
      <c r="D184" s="148"/>
      <c r="E184" s="148"/>
      <c r="F184" s="148"/>
      <c r="G184" s="23">
        <v>12085</v>
      </c>
      <c r="H184" s="21"/>
      <c r="I184" s="21"/>
      <c r="J184" s="21"/>
      <c r="K184" s="21"/>
    </row>
    <row r="185" spans="1:11" x14ac:dyDescent="0.25">
      <c r="A185" s="147" t="s">
        <v>56</v>
      </c>
      <c r="B185" s="148"/>
      <c r="C185" s="148"/>
      <c r="D185" s="148"/>
      <c r="E185" s="148"/>
      <c r="F185" s="148"/>
      <c r="G185" s="23">
        <v>12085</v>
      </c>
      <c r="H185" s="21"/>
      <c r="I185" s="21"/>
      <c r="J185" s="21"/>
      <c r="K185" s="21"/>
    </row>
    <row r="186" spans="1:11" x14ac:dyDescent="0.25">
      <c r="A186" s="149" t="s">
        <v>119</v>
      </c>
      <c r="B186" s="148"/>
      <c r="C186" s="148"/>
      <c r="D186" s="148"/>
      <c r="E186" s="148"/>
      <c r="F186" s="148"/>
      <c r="G186" s="22">
        <v>12085</v>
      </c>
      <c r="H186" s="21"/>
      <c r="I186" s="21"/>
      <c r="J186" s="21"/>
      <c r="K186" s="21"/>
    </row>
    <row r="187" spans="1:11" x14ac:dyDescent="0.25">
      <c r="A187" s="147" t="s">
        <v>118</v>
      </c>
      <c r="B187" s="148"/>
      <c r="C187" s="148"/>
      <c r="D187" s="148"/>
      <c r="E187" s="148"/>
      <c r="F187" s="148"/>
      <c r="G187" s="23"/>
      <c r="H187" s="21"/>
      <c r="I187" s="21"/>
      <c r="J187" s="21"/>
      <c r="K187" s="21"/>
    </row>
    <row r="188" spans="1:11" ht="26.1" customHeight="1" x14ac:dyDescent="0.25">
      <c r="A188" s="147" t="s">
        <v>70</v>
      </c>
      <c r="B188" s="148"/>
      <c r="C188" s="148"/>
      <c r="D188" s="148"/>
      <c r="E188" s="148"/>
      <c r="F188" s="148"/>
      <c r="G188" s="23"/>
      <c r="H188" s="21"/>
      <c r="I188" s="21"/>
      <c r="J188" s="21"/>
      <c r="K188" s="21"/>
    </row>
    <row r="189" spans="1:11" ht="20.399999999999999" x14ac:dyDescent="0.25">
      <c r="A189" s="147" t="s">
        <v>1666</v>
      </c>
      <c r="B189" s="148"/>
      <c r="C189" s="148"/>
      <c r="D189" s="148"/>
      <c r="E189" s="148"/>
      <c r="F189" s="148"/>
      <c r="G189" s="23">
        <v>1170</v>
      </c>
      <c r="H189" s="21">
        <v>272</v>
      </c>
      <c r="I189" s="21" t="s">
        <v>1665</v>
      </c>
      <c r="J189" s="21"/>
      <c r="K189" s="21">
        <v>20.170000000000002</v>
      </c>
    </row>
    <row r="190" spans="1:11" x14ac:dyDescent="0.25">
      <c r="A190" s="147" t="s">
        <v>1664</v>
      </c>
      <c r="B190" s="148"/>
      <c r="C190" s="148"/>
      <c r="D190" s="148"/>
      <c r="E190" s="148"/>
      <c r="F190" s="148"/>
      <c r="G190" s="23">
        <v>413</v>
      </c>
      <c r="H190" s="21"/>
      <c r="I190" s="21"/>
      <c r="J190" s="21"/>
      <c r="K190" s="21"/>
    </row>
    <row r="191" spans="1:11" x14ac:dyDescent="0.25">
      <c r="A191" s="147" t="s">
        <v>1663</v>
      </c>
      <c r="B191" s="148"/>
      <c r="C191" s="148"/>
      <c r="D191" s="148"/>
      <c r="E191" s="148"/>
      <c r="F191" s="148"/>
      <c r="G191" s="23">
        <v>263</v>
      </c>
      <c r="H191" s="21"/>
      <c r="I191" s="21"/>
      <c r="J191" s="21"/>
      <c r="K191" s="21"/>
    </row>
    <row r="192" spans="1:11" x14ac:dyDescent="0.25">
      <c r="A192" s="147" t="s">
        <v>58</v>
      </c>
      <c r="B192" s="148"/>
      <c r="C192" s="148"/>
      <c r="D192" s="148"/>
      <c r="E192" s="148"/>
      <c r="F192" s="148"/>
      <c r="G192" s="23">
        <v>1846</v>
      </c>
      <c r="H192" s="21"/>
      <c r="I192" s="21"/>
      <c r="J192" s="21"/>
      <c r="K192" s="21">
        <v>20.170000000000002</v>
      </c>
    </row>
    <row r="193" spans="1:11" x14ac:dyDescent="0.25">
      <c r="A193" s="147" t="s">
        <v>56</v>
      </c>
      <c r="B193" s="148"/>
      <c r="C193" s="148"/>
      <c r="D193" s="148"/>
      <c r="E193" s="148"/>
      <c r="F193" s="148"/>
      <c r="G193" s="23">
        <v>1846</v>
      </c>
      <c r="H193" s="21"/>
      <c r="I193" s="21"/>
      <c r="J193" s="21"/>
      <c r="K193" s="21">
        <v>20.170000000000002</v>
      </c>
    </row>
    <row r="194" spans="1:11" x14ac:dyDescent="0.25">
      <c r="A194" s="149" t="s">
        <v>113</v>
      </c>
      <c r="B194" s="148"/>
      <c r="C194" s="148"/>
      <c r="D194" s="148"/>
      <c r="E194" s="148"/>
      <c r="F194" s="148"/>
      <c r="G194" s="22">
        <v>1846</v>
      </c>
      <c r="H194" s="21"/>
      <c r="I194" s="21"/>
      <c r="J194" s="21"/>
      <c r="K194" s="20">
        <v>20.170000000000002</v>
      </c>
    </row>
    <row r="195" spans="1:11" x14ac:dyDescent="0.25">
      <c r="A195" s="147" t="s">
        <v>12</v>
      </c>
      <c r="B195" s="148"/>
      <c r="C195" s="148"/>
      <c r="D195" s="148"/>
      <c r="E195" s="148"/>
      <c r="F195" s="148"/>
      <c r="G195" s="23">
        <v>48110</v>
      </c>
      <c r="H195" s="21"/>
      <c r="I195" s="21"/>
      <c r="J195" s="21"/>
      <c r="K195" s="21">
        <v>496.03</v>
      </c>
    </row>
    <row r="196" spans="1:11" x14ac:dyDescent="0.25">
      <c r="A196" s="147" t="s">
        <v>13</v>
      </c>
      <c r="B196" s="148"/>
      <c r="C196" s="148"/>
      <c r="D196" s="148"/>
      <c r="E196" s="148"/>
      <c r="F196" s="148"/>
      <c r="G196" s="23"/>
      <c r="H196" s="21"/>
      <c r="I196" s="21"/>
      <c r="J196" s="21"/>
      <c r="K196" s="21"/>
    </row>
    <row r="197" spans="1:11" x14ac:dyDescent="0.25">
      <c r="A197" s="147" t="s">
        <v>14</v>
      </c>
      <c r="B197" s="148"/>
      <c r="C197" s="148"/>
      <c r="D197" s="148"/>
      <c r="E197" s="148"/>
      <c r="F197" s="148"/>
      <c r="G197" s="23">
        <v>15231</v>
      </c>
      <c r="H197" s="21"/>
      <c r="I197" s="21"/>
      <c r="J197" s="21"/>
      <c r="K197" s="21"/>
    </row>
    <row r="198" spans="1:11" x14ac:dyDescent="0.25">
      <c r="A198" s="147" t="s">
        <v>15</v>
      </c>
      <c r="B198" s="148"/>
      <c r="C198" s="148"/>
      <c r="D198" s="148"/>
      <c r="E198" s="148"/>
      <c r="F198" s="148"/>
      <c r="G198" s="23">
        <v>7290</v>
      </c>
      <c r="H198" s="21"/>
      <c r="I198" s="21"/>
      <c r="J198" s="21"/>
      <c r="K198" s="21"/>
    </row>
    <row r="199" spans="1:11" x14ac:dyDescent="0.25">
      <c r="A199" s="147" t="s">
        <v>16</v>
      </c>
      <c r="B199" s="148"/>
      <c r="C199" s="148"/>
      <c r="D199" s="148"/>
      <c r="E199" s="148"/>
      <c r="F199" s="148"/>
      <c r="G199" s="23">
        <v>8198</v>
      </c>
      <c r="H199" s="21"/>
      <c r="I199" s="21"/>
      <c r="J199" s="21"/>
      <c r="K199" s="21"/>
    </row>
    <row r="200" spans="1:11" x14ac:dyDescent="0.25">
      <c r="A200" s="147" t="s">
        <v>0</v>
      </c>
      <c r="B200" s="148"/>
      <c r="C200" s="148"/>
      <c r="D200" s="148"/>
      <c r="E200" s="148"/>
      <c r="F200" s="148"/>
      <c r="G200" s="23">
        <v>6041</v>
      </c>
      <c r="H200" s="21"/>
      <c r="I200" s="21"/>
      <c r="J200" s="21"/>
      <c r="K200" s="21"/>
    </row>
    <row r="201" spans="1:11" x14ac:dyDescent="0.25">
      <c r="A201" s="147" t="s">
        <v>17</v>
      </c>
      <c r="B201" s="148"/>
      <c r="C201" s="148"/>
      <c r="D201" s="148"/>
      <c r="E201" s="148"/>
      <c r="F201" s="148"/>
      <c r="G201" s="23">
        <v>7339</v>
      </c>
      <c r="H201" s="21"/>
      <c r="I201" s="21"/>
      <c r="J201" s="21"/>
      <c r="K201" s="21"/>
    </row>
    <row r="202" spans="1:11" x14ac:dyDescent="0.25">
      <c r="A202" s="147" t="s">
        <v>18</v>
      </c>
      <c r="B202" s="148"/>
      <c r="C202" s="148"/>
      <c r="D202" s="148"/>
      <c r="E202" s="148"/>
      <c r="F202" s="148"/>
      <c r="G202" s="23">
        <v>5183</v>
      </c>
      <c r="H202" s="21"/>
      <c r="I202" s="21"/>
      <c r="J202" s="21"/>
      <c r="K202" s="21"/>
    </row>
    <row r="203" spans="1:11" x14ac:dyDescent="0.25">
      <c r="A203" s="149" t="s">
        <v>19</v>
      </c>
      <c r="B203" s="148"/>
      <c r="C203" s="148"/>
      <c r="D203" s="148"/>
      <c r="E203" s="148"/>
      <c r="F203" s="148"/>
      <c r="G203" s="22">
        <v>48110</v>
      </c>
      <c r="H203" s="21"/>
      <c r="I203" s="21"/>
      <c r="J203" s="21"/>
      <c r="K203" s="20">
        <v>496.03</v>
      </c>
    </row>
    <row r="204" spans="1:11" x14ac:dyDescent="0.25">
      <c r="A204" s="99"/>
      <c r="B204" s="19"/>
      <c r="F204" s="16"/>
      <c r="G204" s="18"/>
      <c r="H204" s="16"/>
      <c r="I204" s="16"/>
      <c r="J204" s="16"/>
      <c r="K204" s="16"/>
    </row>
    <row r="205" spans="1:11" ht="6.75" customHeight="1" x14ac:dyDescent="0.25">
      <c r="A205" s="99"/>
      <c r="B205" s="19"/>
      <c r="F205" s="16"/>
      <c r="G205" s="18"/>
      <c r="H205" s="16"/>
      <c r="I205" s="16"/>
      <c r="J205" s="16"/>
      <c r="K205" s="16"/>
    </row>
    <row r="206" spans="1:11" hidden="1" x14ac:dyDescent="0.25">
      <c r="A206" s="99"/>
      <c r="B206" s="19"/>
      <c r="F206" s="16"/>
      <c r="G206" s="18"/>
      <c r="H206" s="16"/>
      <c r="I206" s="16"/>
      <c r="J206" s="16"/>
      <c r="K206" s="16"/>
    </row>
  </sheetData>
  <mergeCells count="129">
    <mergeCell ref="J26:K27"/>
    <mergeCell ref="H27:H28"/>
    <mergeCell ref="G27:G28"/>
    <mergeCell ref="A26:A28"/>
    <mergeCell ref="C26:C28"/>
    <mergeCell ref="B26:B28"/>
    <mergeCell ref="D26:D28"/>
    <mergeCell ref="E26:F26"/>
    <mergeCell ref="G26:I26"/>
    <mergeCell ref="A30:K30"/>
    <mergeCell ref="A31:K31"/>
    <mergeCell ref="A32:K32"/>
    <mergeCell ref="A33:K33"/>
    <mergeCell ref="A34:K34"/>
    <mergeCell ref="A35:K35"/>
    <mergeCell ref="A36:K36"/>
    <mergeCell ref="A37:K37"/>
    <mergeCell ref="A67:K67"/>
    <mergeCell ref="A75:F75"/>
    <mergeCell ref="A76:F76"/>
    <mergeCell ref="A77:F77"/>
    <mergeCell ref="A78:F78"/>
    <mergeCell ref="A79:F79"/>
    <mergeCell ref="A80:F80"/>
    <mergeCell ref="A81:F81"/>
    <mergeCell ref="A82:F82"/>
    <mergeCell ref="A83:F83"/>
    <mergeCell ref="A84:F84"/>
    <mergeCell ref="A85:F85"/>
    <mergeCell ref="A86:F86"/>
    <mergeCell ref="A87:F87"/>
    <mergeCell ref="A88:F88"/>
    <mergeCell ref="A89:F89"/>
    <mergeCell ref="A90:K90"/>
    <mergeCell ref="A91:K91"/>
    <mergeCell ref="A108:K108"/>
    <mergeCell ref="A117:F117"/>
    <mergeCell ref="A118:F118"/>
    <mergeCell ref="A119:F119"/>
    <mergeCell ref="A120:F120"/>
    <mergeCell ref="A121:F121"/>
    <mergeCell ref="A122:F122"/>
    <mergeCell ref="A123:F123"/>
    <mergeCell ref="A124:K124"/>
    <mergeCell ref="A126:F126"/>
    <mergeCell ref="A141:F141"/>
    <mergeCell ref="A142:F142"/>
    <mergeCell ref="A143:F143"/>
    <mergeCell ref="A144:F144"/>
    <mergeCell ref="A127:F127"/>
    <mergeCell ref="A128:F128"/>
    <mergeCell ref="A129:F129"/>
    <mergeCell ref="A130:F130"/>
    <mergeCell ref="A131:F131"/>
    <mergeCell ref="A132:F132"/>
    <mergeCell ref="A133:F133"/>
    <mergeCell ref="A134:F134"/>
    <mergeCell ref="A135:F135"/>
    <mergeCell ref="A169:F169"/>
    <mergeCell ref="A170:F170"/>
    <mergeCell ref="A171:F171"/>
    <mergeCell ref="A172:F172"/>
    <mergeCell ref="A173:F173"/>
    <mergeCell ref="A174:F174"/>
    <mergeCell ref="D21:E21"/>
    <mergeCell ref="D22:E22"/>
    <mergeCell ref="A183:F183"/>
    <mergeCell ref="A175:F175"/>
    <mergeCell ref="A176:F176"/>
    <mergeCell ref="A177:F177"/>
    <mergeCell ref="A165:F165"/>
    <mergeCell ref="A166:F166"/>
    <mergeCell ref="A167:F167"/>
    <mergeCell ref="A168:F168"/>
    <mergeCell ref="A181:F181"/>
    <mergeCell ref="A182:F182"/>
    <mergeCell ref="A145:F145"/>
    <mergeCell ref="A146:F146"/>
    <mergeCell ref="A147:F147"/>
    <mergeCell ref="A148:F148"/>
    <mergeCell ref="A149:F149"/>
    <mergeCell ref="A150:F150"/>
    <mergeCell ref="A163:F163"/>
    <mergeCell ref="A164:F164"/>
    <mergeCell ref="D16:E16"/>
    <mergeCell ref="D20:E20"/>
    <mergeCell ref="D19:E19"/>
    <mergeCell ref="D18:E18"/>
    <mergeCell ref="D17:E17"/>
    <mergeCell ref="A157:F157"/>
    <mergeCell ref="A158:F158"/>
    <mergeCell ref="A159:F159"/>
    <mergeCell ref="A160:F160"/>
    <mergeCell ref="A161:F161"/>
    <mergeCell ref="A162:F162"/>
    <mergeCell ref="A151:F151"/>
    <mergeCell ref="A152:F152"/>
    <mergeCell ref="A153:F153"/>
    <mergeCell ref="A154:F154"/>
    <mergeCell ref="A155:F155"/>
    <mergeCell ref="A156:F156"/>
    <mergeCell ref="A136:F136"/>
    <mergeCell ref="A137:F137"/>
    <mergeCell ref="A138:K138"/>
    <mergeCell ref="A139:F139"/>
    <mergeCell ref="A140:F140"/>
    <mergeCell ref="A203:F203"/>
    <mergeCell ref="A197:F197"/>
    <mergeCell ref="A198:F198"/>
    <mergeCell ref="A178:F178"/>
    <mergeCell ref="A179:F179"/>
    <mergeCell ref="A180:F180"/>
    <mergeCell ref="A193:F193"/>
    <mergeCell ref="A194:F194"/>
    <mergeCell ref="A195:F195"/>
    <mergeCell ref="A196:F196"/>
    <mergeCell ref="A199:F199"/>
    <mergeCell ref="A200:F200"/>
    <mergeCell ref="A201:F201"/>
    <mergeCell ref="A202:F202"/>
    <mergeCell ref="A192:F192"/>
    <mergeCell ref="A184:F184"/>
    <mergeCell ref="A185:F185"/>
    <mergeCell ref="A186:F186"/>
    <mergeCell ref="A187:F187"/>
    <mergeCell ref="A188:F188"/>
    <mergeCell ref="A189:F189"/>
    <mergeCell ref="A190:F190"/>
    <mergeCell ref="A191:F191"/>
  </mergeCells>
  <pageMargins left="0.23622047244094491" right="0.19685039370078741" top="0.51181102362204722" bottom="0.62992125984251968" header="0.31496062992125984" footer="0.23622047244094491"/>
  <pageSetup paperSize="9" scale="97" fitToHeight="10000" orientation="landscape" r:id="rId1"/>
  <headerFooter alignWithMargins="0">
    <oddFooter>&amp;L0503.000.0000 - СМ.ЛС
314-1931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P226"/>
  <sheetViews>
    <sheetView showGridLines="0" zoomScaleSheetLayoutView="75" workbookViewId="0">
      <selection activeCell="D9" sqref="D9"/>
    </sheetView>
  </sheetViews>
  <sheetFormatPr defaultColWidth="9.109375" defaultRowHeight="13.2" outlineLevelRow="2" x14ac:dyDescent="0.25"/>
  <cols>
    <col min="1" max="1" width="4.6640625" style="9" customWidth="1"/>
    <col min="2" max="2" width="20.33203125" style="17" customWidth="1"/>
    <col min="3" max="3" width="37.109375" style="7" customWidth="1"/>
    <col min="4" max="4" width="17.109375" style="99" customWidth="1"/>
    <col min="5" max="5" width="11.6640625" style="16" customWidth="1"/>
    <col min="6" max="6" width="10.5546875" style="3" customWidth="1"/>
    <col min="7" max="7" width="10.5546875" style="14" customWidth="1"/>
    <col min="8" max="8" width="11" style="3" customWidth="1"/>
    <col min="9" max="9" width="10.6640625" style="3" customWidth="1"/>
    <col min="10" max="10" width="8.33203125" style="3" customWidth="1"/>
    <col min="11" max="11" width="8.109375" style="3" customWidth="1"/>
    <col min="12" max="14" width="7.109375" style="3" customWidth="1"/>
    <col min="15" max="16" width="6.33203125" style="3" customWidth="1"/>
    <col min="17" max="16384" width="9.109375" style="4"/>
  </cols>
  <sheetData>
    <row r="1" spans="1:16" outlineLevel="2" x14ac:dyDescent="0.25">
      <c r="A1" s="2" t="s">
        <v>6</v>
      </c>
      <c r="B1" s="1"/>
      <c r="I1" s="2" t="s">
        <v>7</v>
      </c>
    </row>
    <row r="2" spans="1:16" outlineLevel="1" x14ac:dyDescent="0.25">
      <c r="A2" s="5"/>
      <c r="B2" s="1"/>
      <c r="I2" s="5"/>
    </row>
    <row r="3" spans="1:16" outlineLevel="1" x14ac:dyDescent="0.25">
      <c r="A3" s="5"/>
      <c r="B3" s="1"/>
      <c r="I3" s="5"/>
    </row>
    <row r="4" spans="1:16" outlineLevel="1" x14ac:dyDescent="0.25">
      <c r="A4" s="5" t="s">
        <v>54</v>
      </c>
      <c r="B4" s="1"/>
      <c r="I4" s="5" t="s">
        <v>53</v>
      </c>
    </row>
    <row r="5" spans="1:16" outlineLevel="1" x14ac:dyDescent="0.25">
      <c r="A5" s="60" t="s">
        <v>110</v>
      </c>
      <c r="B5" s="1"/>
      <c r="I5" s="60" t="s">
        <v>109</v>
      </c>
    </row>
    <row r="6" spans="1:16" ht="13.8" x14ac:dyDescent="0.25">
      <c r="A6" s="99"/>
      <c r="B6" s="1"/>
      <c r="C6" s="3"/>
      <c r="D6" s="36" t="s">
        <v>218</v>
      </c>
      <c r="E6" s="3"/>
      <c r="F6" s="58"/>
      <c r="G6" s="59"/>
      <c r="H6" s="58"/>
      <c r="N6" s="4"/>
      <c r="O6" s="4"/>
      <c r="P6" s="4"/>
    </row>
    <row r="7" spans="1:16" x14ac:dyDescent="0.25">
      <c r="A7" s="99"/>
      <c r="B7" s="57"/>
      <c r="C7" s="42"/>
      <c r="D7" s="12" t="s">
        <v>2</v>
      </c>
      <c r="E7" s="56"/>
      <c r="F7" s="55"/>
      <c r="G7" s="54"/>
      <c r="N7" s="4"/>
      <c r="O7" s="4"/>
      <c r="P7" s="4"/>
    </row>
    <row r="8" spans="1:16" x14ac:dyDescent="0.25">
      <c r="A8" s="99"/>
      <c r="B8" s="49"/>
      <c r="C8" s="3"/>
      <c r="D8" s="3"/>
      <c r="E8" s="3"/>
      <c r="O8" s="4"/>
      <c r="P8" s="4"/>
    </row>
    <row r="9" spans="1:16" ht="15.6" x14ac:dyDescent="0.25">
      <c r="A9" s="99"/>
      <c r="B9" s="49"/>
      <c r="C9" s="3"/>
      <c r="D9" s="114" t="s">
        <v>1843</v>
      </c>
      <c r="F9" s="52"/>
      <c r="G9" s="51"/>
      <c r="O9" s="4"/>
      <c r="P9" s="4"/>
    </row>
    <row r="10" spans="1:16" x14ac:dyDescent="0.25">
      <c r="A10" s="99"/>
      <c r="B10" s="49"/>
      <c r="C10" s="3"/>
      <c r="D10" s="11" t="s">
        <v>38</v>
      </c>
      <c r="F10" s="8"/>
      <c r="G10" s="50"/>
      <c r="O10" s="4"/>
      <c r="P10" s="4"/>
    </row>
    <row r="11" spans="1:16" x14ac:dyDescent="0.25">
      <c r="A11" s="99"/>
      <c r="B11" s="49"/>
      <c r="C11" s="3"/>
      <c r="D11" s="3"/>
      <c r="E11" s="3"/>
      <c r="O11" s="4"/>
      <c r="P11" s="4"/>
    </row>
    <row r="12" spans="1:16" ht="13.8" x14ac:dyDescent="0.25">
      <c r="A12" s="48" t="s">
        <v>3</v>
      </c>
      <c r="B12" s="35" t="s">
        <v>1842</v>
      </c>
      <c r="C12" s="13"/>
      <c r="D12" s="36"/>
      <c r="E12" s="47"/>
      <c r="F12" s="13"/>
      <c r="G12" s="46"/>
      <c r="N12" s="4"/>
      <c r="O12" s="4"/>
      <c r="P12" s="4"/>
    </row>
    <row r="13" spans="1:16" x14ac:dyDescent="0.25">
      <c r="A13" s="99"/>
      <c r="B13" s="45"/>
      <c r="C13" s="42"/>
      <c r="D13" s="12" t="s">
        <v>36</v>
      </c>
      <c r="F13" s="44"/>
      <c r="G13" s="43"/>
      <c r="H13" s="42"/>
      <c r="I13" s="38"/>
      <c r="O13" s="4"/>
      <c r="P13" s="4"/>
    </row>
    <row r="14" spans="1:16" ht="5.25" customHeight="1" x14ac:dyDescent="0.25">
      <c r="A14" s="41"/>
      <c r="B14" s="40"/>
      <c r="C14" s="3"/>
      <c r="D14" s="3"/>
      <c r="E14" s="3"/>
      <c r="N14" s="4"/>
      <c r="O14" s="4"/>
      <c r="P14" s="4"/>
    </row>
    <row r="15" spans="1:16" ht="13.8" x14ac:dyDescent="0.25">
      <c r="B15" s="35" t="s">
        <v>1841</v>
      </c>
      <c r="C15" s="39"/>
      <c r="D15" s="38"/>
      <c r="E15" s="38"/>
      <c r="F15" s="37"/>
      <c r="G15" s="32"/>
      <c r="H15" s="31"/>
      <c r="O15" s="13"/>
      <c r="P15" s="4"/>
    </row>
    <row r="16" spans="1:16" s="30" customFormat="1" ht="13.8" x14ac:dyDescent="0.25">
      <c r="A16" s="36"/>
      <c r="B16" s="35" t="s">
        <v>22</v>
      </c>
      <c r="C16" s="34"/>
      <c r="D16" s="150" t="s">
        <v>1840</v>
      </c>
      <c r="E16" s="151"/>
      <c r="F16" s="33" t="s">
        <v>34</v>
      </c>
      <c r="G16" s="32"/>
      <c r="H16" s="31"/>
      <c r="I16" s="13"/>
      <c r="J16" s="13"/>
      <c r="K16" s="13"/>
      <c r="L16" s="13"/>
      <c r="M16" s="13"/>
      <c r="N16" s="13"/>
    </row>
    <row r="17" spans="1:16" s="30" customFormat="1" ht="13.8" outlineLevel="1" x14ac:dyDescent="0.25">
      <c r="A17" s="36"/>
      <c r="B17" s="35" t="s">
        <v>41</v>
      </c>
      <c r="C17" s="34"/>
      <c r="D17" s="150" t="s">
        <v>1839</v>
      </c>
      <c r="E17" s="151"/>
      <c r="F17" s="33" t="s">
        <v>34</v>
      </c>
      <c r="G17" s="32"/>
      <c r="H17" s="31"/>
      <c r="I17" s="13"/>
      <c r="J17" s="13"/>
      <c r="K17" s="13"/>
      <c r="L17" s="13"/>
      <c r="M17" s="13"/>
      <c r="N17" s="13"/>
    </row>
    <row r="18" spans="1:16" s="30" customFormat="1" ht="13.8" outlineLevel="1" x14ac:dyDescent="0.25">
      <c r="A18" s="36"/>
      <c r="B18" s="35" t="s">
        <v>23</v>
      </c>
      <c r="C18" s="34"/>
      <c r="D18" s="150" t="s">
        <v>1838</v>
      </c>
      <c r="E18" s="151"/>
      <c r="F18" s="33" t="s">
        <v>34</v>
      </c>
      <c r="G18" s="32"/>
      <c r="H18" s="31"/>
      <c r="I18" s="13"/>
      <c r="J18" s="13"/>
      <c r="K18" s="13"/>
      <c r="L18" s="13"/>
      <c r="M18" s="13"/>
      <c r="N18" s="13"/>
    </row>
    <row r="19" spans="1:16" s="30" customFormat="1" ht="13.8" outlineLevel="1" x14ac:dyDescent="0.25">
      <c r="A19" s="36"/>
      <c r="B19" s="35" t="s">
        <v>1</v>
      </c>
      <c r="C19" s="34"/>
      <c r="D19" s="150" t="s">
        <v>1837</v>
      </c>
      <c r="E19" s="151"/>
      <c r="F19" s="33" t="s">
        <v>34</v>
      </c>
      <c r="G19" s="32"/>
      <c r="H19" s="31"/>
      <c r="I19" s="13"/>
      <c r="J19" s="13"/>
      <c r="K19" s="13"/>
      <c r="L19" s="13"/>
      <c r="M19" s="13"/>
      <c r="N19" s="13"/>
    </row>
    <row r="20" spans="1:16" s="30" customFormat="1" ht="13.8" x14ac:dyDescent="0.25">
      <c r="A20" s="36"/>
      <c r="B20" s="35" t="s">
        <v>35</v>
      </c>
      <c r="C20" s="34"/>
      <c r="D20" s="150" t="s">
        <v>1836</v>
      </c>
      <c r="E20" s="151"/>
      <c r="F20" s="33" t="s">
        <v>34</v>
      </c>
      <c r="G20" s="32"/>
      <c r="H20" s="31"/>
      <c r="I20" s="13"/>
      <c r="J20" s="13"/>
      <c r="K20" s="13"/>
      <c r="L20" s="13"/>
      <c r="M20" s="13"/>
      <c r="N20" s="13"/>
    </row>
    <row r="21" spans="1:16" s="30" customFormat="1" ht="13.8" outlineLevel="1" x14ac:dyDescent="0.25">
      <c r="A21" s="36"/>
      <c r="B21" s="35" t="s">
        <v>20</v>
      </c>
      <c r="C21" s="34"/>
      <c r="D21" s="150" t="s">
        <v>1835</v>
      </c>
      <c r="E21" s="151"/>
      <c r="F21" s="33" t="s">
        <v>21</v>
      </c>
      <c r="G21" s="32"/>
      <c r="H21" s="31"/>
      <c r="I21" s="13"/>
      <c r="J21" s="13"/>
      <c r="K21" s="13"/>
      <c r="L21" s="13"/>
      <c r="M21" s="13"/>
      <c r="N21" s="13"/>
    </row>
    <row r="22" spans="1:16" s="30" customFormat="1" ht="13.8" outlineLevel="2" x14ac:dyDescent="0.25">
      <c r="A22" s="36"/>
      <c r="B22" s="35" t="s">
        <v>52</v>
      </c>
      <c r="C22" s="34"/>
      <c r="D22" s="150" t="s">
        <v>1834</v>
      </c>
      <c r="E22" s="151"/>
      <c r="F22" s="33" t="s">
        <v>21</v>
      </c>
      <c r="G22" s="32"/>
      <c r="H22" s="31"/>
      <c r="I22" s="13"/>
      <c r="J22" s="13"/>
      <c r="K22" s="13"/>
      <c r="L22" s="13"/>
      <c r="M22" s="13"/>
      <c r="N22" s="13"/>
    </row>
    <row r="23" spans="1:16" ht="13.8" x14ac:dyDescent="0.25">
      <c r="B23" s="100" t="s">
        <v>207</v>
      </c>
      <c r="D23" s="3"/>
      <c r="E23" s="3"/>
      <c r="O23" s="4"/>
      <c r="P23" s="4"/>
    </row>
    <row r="24" spans="1:16" ht="3.75" customHeight="1" x14ac:dyDescent="0.25">
      <c r="B24" s="29"/>
      <c r="C24" s="99"/>
      <c r="D24" s="8"/>
      <c r="E24" s="3"/>
      <c r="P24" s="4"/>
    </row>
    <row r="25" spans="1:16" hidden="1" x14ac:dyDescent="0.25">
      <c r="B25" s="1"/>
      <c r="E25" s="3"/>
    </row>
    <row r="26" spans="1:16" s="27" customFormat="1" ht="48" customHeight="1" x14ac:dyDescent="0.2">
      <c r="A26" s="155" t="s">
        <v>4</v>
      </c>
      <c r="B26" s="157" t="s">
        <v>51</v>
      </c>
      <c r="C26" s="155" t="s">
        <v>50</v>
      </c>
      <c r="D26" s="155" t="s">
        <v>49</v>
      </c>
      <c r="E26" s="155" t="s">
        <v>33</v>
      </c>
      <c r="F26" s="155"/>
      <c r="G26" s="155" t="s">
        <v>32</v>
      </c>
      <c r="H26" s="155"/>
      <c r="I26" s="155"/>
      <c r="J26" s="155" t="s">
        <v>48</v>
      </c>
      <c r="K26" s="155"/>
      <c r="L26" s="28"/>
      <c r="M26" s="28"/>
      <c r="N26" s="28"/>
      <c r="O26" s="28"/>
      <c r="P26" s="28"/>
    </row>
    <row r="27" spans="1:16" s="27" customFormat="1" ht="22.8" x14ac:dyDescent="0.2">
      <c r="A27" s="155"/>
      <c r="B27" s="157"/>
      <c r="C27" s="155"/>
      <c r="D27" s="155"/>
      <c r="E27" s="112" t="s">
        <v>44</v>
      </c>
      <c r="F27" s="112" t="s">
        <v>108</v>
      </c>
      <c r="G27" s="156" t="s">
        <v>5</v>
      </c>
      <c r="H27" s="155" t="s">
        <v>47</v>
      </c>
      <c r="I27" s="112" t="s">
        <v>107</v>
      </c>
      <c r="J27" s="155"/>
      <c r="K27" s="155"/>
      <c r="L27" s="28"/>
      <c r="M27" s="28"/>
      <c r="N27" s="28"/>
      <c r="O27" s="28"/>
      <c r="P27" s="28"/>
    </row>
    <row r="28" spans="1:16" s="27" customFormat="1" ht="34.200000000000003" x14ac:dyDescent="0.2">
      <c r="A28" s="155"/>
      <c r="B28" s="157"/>
      <c r="C28" s="155"/>
      <c r="D28" s="155"/>
      <c r="E28" s="112" t="s">
        <v>47</v>
      </c>
      <c r="F28" s="112" t="s">
        <v>46</v>
      </c>
      <c r="G28" s="156"/>
      <c r="H28" s="155"/>
      <c r="I28" s="112" t="s">
        <v>46</v>
      </c>
      <c r="J28" s="112" t="s">
        <v>45</v>
      </c>
      <c r="K28" s="112" t="s">
        <v>44</v>
      </c>
      <c r="L28" s="28"/>
      <c r="M28" s="28"/>
      <c r="N28" s="28"/>
      <c r="O28" s="28"/>
      <c r="P28" s="28"/>
    </row>
    <row r="29" spans="1:16" x14ac:dyDescent="0.25">
      <c r="A29" s="101">
        <v>1</v>
      </c>
      <c r="B29" s="102">
        <v>2</v>
      </c>
      <c r="C29" s="112">
        <v>3</v>
      </c>
      <c r="D29" s="112">
        <v>4</v>
      </c>
      <c r="E29" s="112">
        <v>5</v>
      </c>
      <c r="F29" s="101">
        <v>6</v>
      </c>
      <c r="G29" s="15">
        <v>7</v>
      </c>
      <c r="H29" s="101">
        <v>8</v>
      </c>
      <c r="I29" s="101">
        <v>9</v>
      </c>
      <c r="J29" s="101">
        <v>10</v>
      </c>
      <c r="K29" s="101">
        <v>11</v>
      </c>
      <c r="L29" s="4"/>
      <c r="M29" s="4"/>
      <c r="N29" s="4"/>
      <c r="O29" s="4"/>
      <c r="P29" s="4"/>
    </row>
    <row r="30" spans="1:16" ht="19.2" customHeight="1" x14ac:dyDescent="0.25">
      <c r="A30" s="154" t="s">
        <v>69</v>
      </c>
      <c r="B30" s="148"/>
      <c r="C30" s="148"/>
      <c r="D30" s="148"/>
      <c r="E30" s="148"/>
      <c r="F30" s="148"/>
      <c r="G30" s="148"/>
      <c r="H30" s="148"/>
      <c r="I30" s="148"/>
      <c r="J30" s="148"/>
      <c r="K30" s="148"/>
    </row>
    <row r="31" spans="1:16" ht="19.2" customHeight="1" x14ac:dyDescent="0.25">
      <c r="A31" s="147" t="s">
        <v>206</v>
      </c>
      <c r="B31" s="148"/>
      <c r="C31" s="148"/>
      <c r="D31" s="148"/>
      <c r="E31" s="148"/>
      <c r="F31" s="148"/>
      <c r="G31" s="148"/>
      <c r="H31" s="148"/>
      <c r="I31" s="148"/>
      <c r="J31" s="148"/>
      <c r="K31" s="148"/>
    </row>
    <row r="32" spans="1:16" ht="19.2" customHeight="1" x14ac:dyDescent="0.25">
      <c r="A32" s="147" t="s">
        <v>205</v>
      </c>
      <c r="B32" s="148"/>
      <c r="C32" s="148"/>
      <c r="D32" s="148"/>
      <c r="E32" s="148"/>
      <c r="F32" s="148"/>
      <c r="G32" s="148"/>
      <c r="H32" s="148"/>
      <c r="I32" s="148"/>
      <c r="J32" s="148"/>
      <c r="K32" s="148"/>
    </row>
    <row r="33" spans="1:11" ht="26.1" customHeight="1" x14ac:dyDescent="0.25">
      <c r="A33" s="147" t="s">
        <v>204</v>
      </c>
      <c r="B33" s="148"/>
      <c r="C33" s="148"/>
      <c r="D33" s="148"/>
      <c r="E33" s="148"/>
      <c r="F33" s="148"/>
      <c r="G33" s="148"/>
      <c r="H33" s="148"/>
      <c r="I33" s="148"/>
      <c r="J33" s="148"/>
      <c r="K33" s="148"/>
    </row>
    <row r="34" spans="1:11" ht="26.1" customHeight="1" x14ac:dyDescent="0.25">
      <c r="A34" s="147" t="s">
        <v>203</v>
      </c>
      <c r="B34" s="148"/>
      <c r="C34" s="148"/>
      <c r="D34" s="148"/>
      <c r="E34" s="148"/>
      <c r="F34" s="148"/>
      <c r="G34" s="148"/>
      <c r="H34" s="148"/>
      <c r="I34" s="148"/>
      <c r="J34" s="148"/>
      <c r="K34" s="148"/>
    </row>
    <row r="35" spans="1:11" ht="18.75" customHeight="1" x14ac:dyDescent="0.25">
      <c r="A35" s="147" t="s">
        <v>202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</row>
    <row r="36" spans="1:11" ht="18.75" hidden="1" customHeight="1" x14ac:dyDescent="0.25">
      <c r="A36" s="147" t="s">
        <v>80</v>
      </c>
      <c r="B36" s="148"/>
      <c r="C36" s="148"/>
      <c r="D36" s="148"/>
      <c r="E36" s="148"/>
      <c r="F36" s="148"/>
      <c r="G36" s="148"/>
      <c r="H36" s="148"/>
      <c r="I36" s="148"/>
      <c r="J36" s="148"/>
      <c r="K36" s="148"/>
    </row>
    <row r="37" spans="1:11" ht="19.2" customHeight="1" x14ac:dyDescent="0.25">
      <c r="A37" s="147" t="s">
        <v>165</v>
      </c>
      <c r="B37" s="148"/>
      <c r="C37" s="148"/>
      <c r="D37" s="148"/>
      <c r="E37" s="148"/>
      <c r="F37" s="148"/>
      <c r="G37" s="148"/>
      <c r="H37" s="148"/>
      <c r="I37" s="148"/>
      <c r="J37" s="148"/>
      <c r="K37" s="148"/>
    </row>
    <row r="38" spans="1:11" ht="45.6" x14ac:dyDescent="0.25">
      <c r="A38" s="6">
        <v>1</v>
      </c>
      <c r="B38" s="26" t="s">
        <v>40</v>
      </c>
      <c r="C38" s="113" t="s">
        <v>318</v>
      </c>
      <c r="D38" s="6">
        <v>7</v>
      </c>
      <c r="E38" s="21" t="s">
        <v>200</v>
      </c>
      <c r="F38" s="21">
        <v>0.54</v>
      </c>
      <c r="G38" s="25">
        <v>250</v>
      </c>
      <c r="H38" s="24">
        <v>204</v>
      </c>
      <c r="I38" s="24">
        <v>4</v>
      </c>
      <c r="J38" s="24">
        <v>1.68</v>
      </c>
      <c r="K38" s="24">
        <v>11.76</v>
      </c>
    </row>
    <row r="39" spans="1:11" ht="22.8" x14ac:dyDescent="0.25">
      <c r="A39" s="6">
        <v>2</v>
      </c>
      <c r="B39" s="26" t="s">
        <v>193</v>
      </c>
      <c r="C39" s="113" t="s">
        <v>192</v>
      </c>
      <c r="D39" s="6">
        <v>2</v>
      </c>
      <c r="E39" s="21" t="s">
        <v>191</v>
      </c>
      <c r="F39" s="21"/>
      <c r="G39" s="25">
        <v>29</v>
      </c>
      <c r="H39" s="24">
        <v>27</v>
      </c>
      <c r="I39" s="21"/>
      <c r="J39" s="24">
        <v>1</v>
      </c>
      <c r="K39" s="24">
        <v>2</v>
      </c>
    </row>
    <row r="40" spans="1:11" ht="47.4" x14ac:dyDescent="0.25">
      <c r="A40" s="6">
        <v>3</v>
      </c>
      <c r="B40" s="26" t="s">
        <v>190</v>
      </c>
      <c r="C40" s="113" t="s">
        <v>558</v>
      </c>
      <c r="D40" s="6">
        <v>1</v>
      </c>
      <c r="E40" s="21">
        <v>25.45</v>
      </c>
      <c r="F40" s="21"/>
      <c r="G40" s="25">
        <v>25</v>
      </c>
      <c r="H40" s="21"/>
      <c r="I40" s="21"/>
      <c r="J40" s="21"/>
      <c r="K40" s="21"/>
    </row>
    <row r="41" spans="1:11" ht="34.200000000000003" x14ac:dyDescent="0.25">
      <c r="A41" s="6">
        <v>4</v>
      </c>
      <c r="B41" s="26" t="s">
        <v>78</v>
      </c>
      <c r="C41" s="113" t="s">
        <v>188</v>
      </c>
      <c r="D41" s="6">
        <v>1</v>
      </c>
      <c r="E41" s="21" t="s">
        <v>187</v>
      </c>
      <c r="F41" s="21">
        <v>0.37</v>
      </c>
      <c r="G41" s="25">
        <v>131</v>
      </c>
      <c r="H41" s="24">
        <v>122</v>
      </c>
      <c r="I41" s="21"/>
      <c r="J41" s="24">
        <v>8</v>
      </c>
      <c r="K41" s="24">
        <v>8</v>
      </c>
    </row>
    <row r="42" spans="1:11" ht="23.4" x14ac:dyDescent="0.25">
      <c r="A42" s="6">
        <v>5</v>
      </c>
      <c r="B42" s="26" t="s">
        <v>196</v>
      </c>
      <c r="C42" s="113" t="s">
        <v>79</v>
      </c>
      <c r="D42" s="10" t="s">
        <v>1833</v>
      </c>
      <c r="E42" s="21">
        <v>9.99</v>
      </c>
      <c r="F42" s="21"/>
      <c r="G42" s="25">
        <v>130</v>
      </c>
      <c r="H42" s="21"/>
      <c r="I42" s="21"/>
      <c r="J42" s="21"/>
      <c r="K42" s="21"/>
    </row>
    <row r="43" spans="1:11" ht="22.8" x14ac:dyDescent="0.25">
      <c r="A43" s="6">
        <v>6</v>
      </c>
      <c r="B43" s="26" t="s">
        <v>37</v>
      </c>
      <c r="C43" s="113" t="s">
        <v>195</v>
      </c>
      <c r="D43" s="10" t="s">
        <v>1833</v>
      </c>
      <c r="E43" s="21" t="s">
        <v>194</v>
      </c>
      <c r="F43" s="21"/>
      <c r="G43" s="25">
        <v>113</v>
      </c>
      <c r="H43" s="24">
        <v>99</v>
      </c>
      <c r="I43" s="21"/>
      <c r="J43" s="24">
        <v>0.52</v>
      </c>
      <c r="K43" s="24">
        <v>6.76</v>
      </c>
    </row>
    <row r="44" spans="1:11" ht="45.6" x14ac:dyDescent="0.25">
      <c r="A44" s="6">
        <v>7</v>
      </c>
      <c r="B44" s="26" t="s">
        <v>331</v>
      </c>
      <c r="C44" s="113" t="s">
        <v>1137</v>
      </c>
      <c r="D44" s="6">
        <v>1</v>
      </c>
      <c r="E44" s="21">
        <v>767.22</v>
      </c>
      <c r="F44" s="21"/>
      <c r="G44" s="25">
        <v>767</v>
      </c>
      <c r="H44" s="21"/>
      <c r="I44" s="21"/>
      <c r="J44" s="21"/>
      <c r="K44" s="21"/>
    </row>
    <row r="45" spans="1:11" ht="34.200000000000003" x14ac:dyDescent="0.25">
      <c r="A45" s="6">
        <v>8</v>
      </c>
      <c r="B45" s="26" t="s">
        <v>556</v>
      </c>
      <c r="C45" s="113" t="s">
        <v>1136</v>
      </c>
      <c r="D45" s="6">
        <v>1</v>
      </c>
      <c r="E45" s="21" t="s">
        <v>554</v>
      </c>
      <c r="F45" s="21">
        <v>0.46</v>
      </c>
      <c r="G45" s="25">
        <v>195</v>
      </c>
      <c r="H45" s="24">
        <v>173</v>
      </c>
      <c r="I45" s="21"/>
      <c r="J45" s="24">
        <v>11.7</v>
      </c>
      <c r="K45" s="24">
        <v>11.7</v>
      </c>
    </row>
    <row r="46" spans="1:11" ht="34.200000000000003" x14ac:dyDescent="0.25">
      <c r="A46" s="6">
        <v>9</v>
      </c>
      <c r="B46" s="26" t="s">
        <v>186</v>
      </c>
      <c r="C46" s="113" t="s">
        <v>1832</v>
      </c>
      <c r="D46" s="10" t="s">
        <v>1831</v>
      </c>
      <c r="E46" s="21" t="s">
        <v>183</v>
      </c>
      <c r="F46" s="21" t="s">
        <v>182</v>
      </c>
      <c r="G46" s="25">
        <v>606</v>
      </c>
      <c r="H46" s="24">
        <v>131</v>
      </c>
      <c r="I46" s="21" t="s">
        <v>1830</v>
      </c>
      <c r="J46" s="24">
        <v>12.4</v>
      </c>
      <c r="K46" s="24">
        <v>9.3000000000000007</v>
      </c>
    </row>
    <row r="47" spans="1:11" ht="34.200000000000003" x14ac:dyDescent="0.25">
      <c r="A47" s="6">
        <v>10</v>
      </c>
      <c r="B47" s="26" t="s">
        <v>1565</v>
      </c>
      <c r="C47" s="113" t="s">
        <v>1564</v>
      </c>
      <c r="D47" s="10" t="s">
        <v>1823</v>
      </c>
      <c r="E47" s="21" t="s">
        <v>1562</v>
      </c>
      <c r="F47" s="21" t="s">
        <v>1561</v>
      </c>
      <c r="G47" s="25">
        <v>116</v>
      </c>
      <c r="H47" s="24">
        <v>24</v>
      </c>
      <c r="I47" s="21" t="s">
        <v>1822</v>
      </c>
      <c r="J47" s="24">
        <v>27</v>
      </c>
      <c r="K47" s="24">
        <v>1.78</v>
      </c>
    </row>
    <row r="48" spans="1:11" ht="34.200000000000003" x14ac:dyDescent="0.25">
      <c r="A48" s="6">
        <v>11</v>
      </c>
      <c r="B48" s="26" t="s">
        <v>1821</v>
      </c>
      <c r="C48" s="113" t="s">
        <v>1820</v>
      </c>
      <c r="D48" s="10" t="s">
        <v>1819</v>
      </c>
      <c r="E48" s="21" t="s">
        <v>1818</v>
      </c>
      <c r="F48" s="21" t="s">
        <v>1817</v>
      </c>
      <c r="G48" s="25">
        <v>1013</v>
      </c>
      <c r="H48" s="24">
        <v>431</v>
      </c>
      <c r="I48" s="21" t="s">
        <v>1816</v>
      </c>
      <c r="J48" s="24">
        <v>42.5</v>
      </c>
      <c r="K48" s="24">
        <v>32.299999999999997</v>
      </c>
    </row>
    <row r="49" spans="1:11" ht="34.200000000000003" x14ac:dyDescent="0.25">
      <c r="A49" s="6">
        <v>12</v>
      </c>
      <c r="B49" s="26" t="s">
        <v>1815</v>
      </c>
      <c r="C49" s="113" t="s">
        <v>1814</v>
      </c>
      <c r="D49" s="6">
        <v>2</v>
      </c>
      <c r="E49" s="21" t="s">
        <v>1813</v>
      </c>
      <c r="F49" s="21"/>
      <c r="G49" s="25">
        <v>120</v>
      </c>
      <c r="H49" s="24">
        <v>100</v>
      </c>
      <c r="I49" s="21"/>
      <c r="J49" s="24">
        <v>4</v>
      </c>
      <c r="K49" s="24">
        <v>8</v>
      </c>
    </row>
    <row r="50" spans="1:11" ht="45.6" x14ac:dyDescent="0.25">
      <c r="A50" s="6">
        <v>13</v>
      </c>
      <c r="B50" s="26" t="s">
        <v>962</v>
      </c>
      <c r="C50" s="113" t="s">
        <v>961</v>
      </c>
      <c r="D50" s="10" t="s">
        <v>1812</v>
      </c>
      <c r="E50" s="21" t="s">
        <v>960</v>
      </c>
      <c r="F50" s="21" t="s">
        <v>959</v>
      </c>
      <c r="G50" s="25">
        <v>216</v>
      </c>
      <c r="H50" s="24">
        <v>39</v>
      </c>
      <c r="I50" s="21" t="s">
        <v>1811</v>
      </c>
      <c r="J50" s="24">
        <v>47.4</v>
      </c>
      <c r="K50" s="24">
        <v>2.84</v>
      </c>
    </row>
    <row r="51" spans="1:11" ht="34.200000000000003" x14ac:dyDescent="0.25">
      <c r="A51" s="6">
        <v>14</v>
      </c>
      <c r="B51" s="26" t="s">
        <v>175</v>
      </c>
      <c r="C51" s="113" t="s">
        <v>664</v>
      </c>
      <c r="D51" s="10" t="s">
        <v>1829</v>
      </c>
      <c r="E51" s="21" t="s">
        <v>172</v>
      </c>
      <c r="F51" s="21" t="s">
        <v>171</v>
      </c>
      <c r="G51" s="25">
        <v>2381</v>
      </c>
      <c r="H51" s="24">
        <v>288</v>
      </c>
      <c r="I51" s="21" t="s">
        <v>1828</v>
      </c>
      <c r="J51" s="24">
        <v>34.700000000000003</v>
      </c>
      <c r="K51" s="24">
        <v>20.82</v>
      </c>
    </row>
    <row r="52" spans="1:11" ht="45.6" x14ac:dyDescent="0.25">
      <c r="A52" s="6">
        <v>15</v>
      </c>
      <c r="B52" s="26" t="s">
        <v>1540</v>
      </c>
      <c r="C52" s="113" t="s">
        <v>1539</v>
      </c>
      <c r="D52" s="6">
        <v>2</v>
      </c>
      <c r="E52" s="21" t="s">
        <v>1538</v>
      </c>
      <c r="F52" s="21"/>
      <c r="G52" s="25">
        <v>41804</v>
      </c>
      <c r="H52" s="24">
        <v>14138</v>
      </c>
      <c r="I52" s="21"/>
      <c r="J52" s="24">
        <v>500</v>
      </c>
      <c r="K52" s="24">
        <v>1000</v>
      </c>
    </row>
    <row r="53" spans="1:11" ht="45.6" x14ac:dyDescent="0.25">
      <c r="A53" s="6">
        <v>16</v>
      </c>
      <c r="B53" s="26" t="s">
        <v>169</v>
      </c>
      <c r="C53" s="113" t="s">
        <v>77</v>
      </c>
      <c r="D53" s="6">
        <v>2</v>
      </c>
      <c r="E53" s="21" t="s">
        <v>168</v>
      </c>
      <c r="F53" s="21"/>
      <c r="G53" s="25">
        <v>13</v>
      </c>
      <c r="H53" s="24">
        <v>13</v>
      </c>
      <c r="I53" s="21"/>
      <c r="J53" s="24">
        <v>0.47</v>
      </c>
      <c r="K53" s="24">
        <v>0.94</v>
      </c>
    </row>
    <row r="54" spans="1:11" ht="34.200000000000003" x14ac:dyDescent="0.25">
      <c r="A54" s="6">
        <v>17</v>
      </c>
      <c r="B54" s="26" t="s">
        <v>1546</v>
      </c>
      <c r="C54" s="113" t="s">
        <v>1545</v>
      </c>
      <c r="D54" s="6">
        <v>5</v>
      </c>
      <c r="E54" s="21" t="s">
        <v>1544</v>
      </c>
      <c r="F54" s="21" t="s">
        <v>1543</v>
      </c>
      <c r="G54" s="25">
        <v>1586</v>
      </c>
      <c r="H54" s="24">
        <v>120</v>
      </c>
      <c r="I54" s="21" t="s">
        <v>1827</v>
      </c>
      <c r="J54" s="24">
        <v>2</v>
      </c>
      <c r="K54" s="24">
        <v>10</v>
      </c>
    </row>
    <row r="55" spans="1:11" ht="34.200000000000003" x14ac:dyDescent="0.25">
      <c r="A55" s="6">
        <v>18</v>
      </c>
      <c r="B55" s="26" t="s">
        <v>1826</v>
      </c>
      <c r="C55" s="113" t="s">
        <v>1807</v>
      </c>
      <c r="D55" s="6">
        <v>1</v>
      </c>
      <c r="E55" s="21" t="s">
        <v>1639</v>
      </c>
      <c r="F55" s="21"/>
      <c r="G55" s="25">
        <v>58</v>
      </c>
      <c r="H55" s="24">
        <v>57</v>
      </c>
      <c r="I55" s="21"/>
      <c r="J55" s="24">
        <v>4</v>
      </c>
      <c r="K55" s="24">
        <v>4</v>
      </c>
    </row>
    <row r="56" spans="1:11" ht="19.2" customHeight="1" x14ac:dyDescent="0.25">
      <c r="A56" s="147" t="s">
        <v>333</v>
      </c>
      <c r="B56" s="148"/>
      <c r="C56" s="148"/>
      <c r="D56" s="148"/>
      <c r="E56" s="148"/>
      <c r="F56" s="148"/>
      <c r="G56" s="148"/>
      <c r="H56" s="148"/>
      <c r="I56" s="148"/>
      <c r="J56" s="148"/>
      <c r="K56" s="148"/>
    </row>
    <row r="57" spans="1:11" ht="23.4" x14ac:dyDescent="0.25">
      <c r="A57" s="6">
        <v>19</v>
      </c>
      <c r="B57" s="26" t="s">
        <v>485</v>
      </c>
      <c r="C57" s="113" t="s">
        <v>1125</v>
      </c>
      <c r="D57" s="6">
        <v>3</v>
      </c>
      <c r="E57" s="21" t="s">
        <v>191</v>
      </c>
      <c r="F57" s="21"/>
      <c r="G57" s="25">
        <v>43</v>
      </c>
      <c r="H57" s="24">
        <v>40</v>
      </c>
      <c r="I57" s="21"/>
      <c r="J57" s="24">
        <v>1</v>
      </c>
      <c r="K57" s="24">
        <v>3</v>
      </c>
    </row>
    <row r="58" spans="1:11" ht="68.400000000000006" x14ac:dyDescent="0.25">
      <c r="A58" s="6">
        <v>20</v>
      </c>
      <c r="B58" s="26" t="s">
        <v>369</v>
      </c>
      <c r="C58" s="113" t="s">
        <v>1825</v>
      </c>
      <c r="D58" s="6">
        <v>2</v>
      </c>
      <c r="E58" s="21" t="s">
        <v>366</v>
      </c>
      <c r="F58" s="21" t="s">
        <v>365</v>
      </c>
      <c r="G58" s="25">
        <v>61</v>
      </c>
      <c r="H58" s="24">
        <v>32</v>
      </c>
      <c r="I58" s="21" t="s">
        <v>818</v>
      </c>
      <c r="J58" s="24">
        <v>1.1299999999999999</v>
      </c>
      <c r="K58" s="24">
        <v>2.2599999999999998</v>
      </c>
    </row>
    <row r="59" spans="1:11" ht="34.200000000000003" x14ac:dyDescent="0.25">
      <c r="A59" s="6">
        <v>21</v>
      </c>
      <c r="B59" s="26" t="s">
        <v>308</v>
      </c>
      <c r="C59" s="113" t="s">
        <v>185</v>
      </c>
      <c r="D59" s="10" t="s">
        <v>1824</v>
      </c>
      <c r="E59" s="21" t="s">
        <v>183</v>
      </c>
      <c r="F59" s="21" t="s">
        <v>182</v>
      </c>
      <c r="G59" s="25">
        <v>243</v>
      </c>
      <c r="H59" s="24">
        <v>53</v>
      </c>
      <c r="I59" s="21" t="s">
        <v>241</v>
      </c>
      <c r="J59" s="24">
        <v>12.4</v>
      </c>
      <c r="K59" s="24">
        <v>3.72</v>
      </c>
    </row>
    <row r="60" spans="1:11" ht="34.200000000000003" x14ac:dyDescent="0.25">
      <c r="A60" s="6">
        <v>22</v>
      </c>
      <c r="B60" s="26" t="s">
        <v>1565</v>
      </c>
      <c r="C60" s="113" t="s">
        <v>1564</v>
      </c>
      <c r="D60" s="10" t="s">
        <v>1823</v>
      </c>
      <c r="E60" s="21" t="s">
        <v>1562</v>
      </c>
      <c r="F60" s="21" t="s">
        <v>1561</v>
      </c>
      <c r="G60" s="25">
        <v>116</v>
      </c>
      <c r="H60" s="24">
        <v>24</v>
      </c>
      <c r="I60" s="21" t="s">
        <v>1822</v>
      </c>
      <c r="J60" s="24">
        <v>27</v>
      </c>
      <c r="K60" s="24">
        <v>1.78</v>
      </c>
    </row>
    <row r="61" spans="1:11" ht="34.200000000000003" x14ac:dyDescent="0.25">
      <c r="A61" s="6">
        <v>23</v>
      </c>
      <c r="B61" s="26" t="s">
        <v>1821</v>
      </c>
      <c r="C61" s="113" t="s">
        <v>1820</v>
      </c>
      <c r="D61" s="10" t="s">
        <v>1819</v>
      </c>
      <c r="E61" s="21" t="s">
        <v>1818</v>
      </c>
      <c r="F61" s="21" t="s">
        <v>1817</v>
      </c>
      <c r="G61" s="25">
        <v>1013</v>
      </c>
      <c r="H61" s="24">
        <v>431</v>
      </c>
      <c r="I61" s="21" t="s">
        <v>1816</v>
      </c>
      <c r="J61" s="24">
        <v>42.5</v>
      </c>
      <c r="K61" s="24">
        <v>32.299999999999997</v>
      </c>
    </row>
    <row r="62" spans="1:11" ht="34.200000000000003" x14ac:dyDescent="0.25">
      <c r="A62" s="6">
        <v>24</v>
      </c>
      <c r="B62" s="26" t="s">
        <v>1815</v>
      </c>
      <c r="C62" s="113" t="s">
        <v>1814</v>
      </c>
      <c r="D62" s="10" t="s">
        <v>1052</v>
      </c>
      <c r="E62" s="21" t="s">
        <v>1813</v>
      </c>
      <c r="F62" s="21"/>
      <c r="G62" s="25">
        <v>120</v>
      </c>
      <c r="H62" s="24">
        <v>100</v>
      </c>
      <c r="I62" s="21"/>
      <c r="J62" s="24">
        <v>4</v>
      </c>
      <c r="K62" s="24">
        <v>8</v>
      </c>
    </row>
    <row r="63" spans="1:11" ht="45.6" x14ac:dyDescent="0.25">
      <c r="A63" s="6">
        <v>25</v>
      </c>
      <c r="B63" s="26" t="s">
        <v>962</v>
      </c>
      <c r="C63" s="113" t="s">
        <v>961</v>
      </c>
      <c r="D63" s="10" t="s">
        <v>1812</v>
      </c>
      <c r="E63" s="21" t="s">
        <v>960</v>
      </c>
      <c r="F63" s="21" t="s">
        <v>959</v>
      </c>
      <c r="G63" s="25">
        <v>216</v>
      </c>
      <c r="H63" s="24">
        <v>39</v>
      </c>
      <c r="I63" s="21" t="s">
        <v>1811</v>
      </c>
      <c r="J63" s="24">
        <v>47.4</v>
      </c>
      <c r="K63" s="24">
        <v>2.84</v>
      </c>
    </row>
    <row r="64" spans="1:11" ht="34.200000000000003" x14ac:dyDescent="0.25">
      <c r="A64" s="6">
        <v>26</v>
      </c>
      <c r="B64" s="26" t="s">
        <v>175</v>
      </c>
      <c r="C64" s="113" t="s">
        <v>664</v>
      </c>
      <c r="D64" s="10" t="s">
        <v>1810</v>
      </c>
      <c r="E64" s="21" t="s">
        <v>172</v>
      </c>
      <c r="F64" s="21" t="s">
        <v>171</v>
      </c>
      <c r="G64" s="25">
        <v>555</v>
      </c>
      <c r="H64" s="24">
        <v>67</v>
      </c>
      <c r="I64" s="21" t="s">
        <v>1809</v>
      </c>
      <c r="J64" s="24">
        <v>34.700000000000003</v>
      </c>
      <c r="K64" s="24">
        <v>4.8600000000000003</v>
      </c>
    </row>
    <row r="65" spans="1:11" ht="45.6" x14ac:dyDescent="0.25">
      <c r="A65" s="6">
        <v>27</v>
      </c>
      <c r="B65" s="26" t="s">
        <v>1540</v>
      </c>
      <c r="C65" s="113" t="s">
        <v>1539</v>
      </c>
      <c r="D65" s="6">
        <v>2</v>
      </c>
      <c r="E65" s="21" t="s">
        <v>1538</v>
      </c>
      <c r="F65" s="21"/>
      <c r="G65" s="25">
        <v>41804</v>
      </c>
      <c r="H65" s="24">
        <v>14138</v>
      </c>
      <c r="I65" s="21"/>
      <c r="J65" s="24">
        <v>500</v>
      </c>
      <c r="K65" s="24">
        <v>1000</v>
      </c>
    </row>
    <row r="66" spans="1:11" ht="45.6" x14ac:dyDescent="0.25">
      <c r="A66" s="6">
        <v>28</v>
      </c>
      <c r="B66" s="26" t="s">
        <v>169</v>
      </c>
      <c r="C66" s="113" t="s">
        <v>77</v>
      </c>
      <c r="D66" s="6">
        <v>2</v>
      </c>
      <c r="E66" s="21" t="s">
        <v>168</v>
      </c>
      <c r="F66" s="21"/>
      <c r="G66" s="25">
        <v>13</v>
      </c>
      <c r="H66" s="24">
        <v>13</v>
      </c>
      <c r="I66" s="21"/>
      <c r="J66" s="24">
        <v>0.47</v>
      </c>
      <c r="K66" s="24">
        <v>0.94</v>
      </c>
    </row>
    <row r="67" spans="1:11" ht="34.200000000000003" x14ac:dyDescent="0.25">
      <c r="A67" s="6">
        <v>29</v>
      </c>
      <c r="B67" s="26" t="s">
        <v>1808</v>
      </c>
      <c r="C67" s="113" t="s">
        <v>1807</v>
      </c>
      <c r="D67" s="6">
        <v>1</v>
      </c>
      <c r="E67" s="21" t="s">
        <v>1639</v>
      </c>
      <c r="F67" s="21"/>
      <c r="G67" s="25">
        <v>58</v>
      </c>
      <c r="H67" s="24">
        <v>57</v>
      </c>
      <c r="I67" s="21"/>
      <c r="J67" s="24">
        <v>4</v>
      </c>
      <c r="K67" s="24">
        <v>4</v>
      </c>
    </row>
    <row r="68" spans="1:11" ht="20.399999999999999" x14ac:dyDescent="0.25">
      <c r="A68" s="147" t="s">
        <v>43</v>
      </c>
      <c r="B68" s="148"/>
      <c r="C68" s="148"/>
      <c r="D68" s="148"/>
      <c r="E68" s="148"/>
      <c r="F68" s="148"/>
      <c r="G68" s="23">
        <v>93795</v>
      </c>
      <c r="H68" s="21">
        <v>30960</v>
      </c>
      <c r="I68" s="21" t="s">
        <v>1806</v>
      </c>
      <c r="J68" s="21"/>
      <c r="K68" s="21">
        <v>2193.9</v>
      </c>
    </row>
    <row r="69" spans="1:11" x14ac:dyDescent="0.25">
      <c r="A69" s="147" t="s">
        <v>9</v>
      </c>
      <c r="B69" s="148"/>
      <c r="C69" s="148"/>
      <c r="D69" s="148"/>
      <c r="E69" s="148"/>
      <c r="F69" s="148"/>
      <c r="G69" s="23">
        <v>30855</v>
      </c>
      <c r="H69" s="21"/>
      <c r="I69" s="21"/>
      <c r="J69" s="21"/>
      <c r="K69" s="21"/>
    </row>
    <row r="70" spans="1:11" x14ac:dyDescent="0.25">
      <c r="A70" s="147" t="s">
        <v>10</v>
      </c>
      <c r="B70" s="148"/>
      <c r="C70" s="148"/>
      <c r="D70" s="148"/>
      <c r="E70" s="148"/>
      <c r="F70" s="148"/>
      <c r="G70" s="23">
        <v>20200</v>
      </c>
      <c r="H70" s="21"/>
      <c r="I70" s="21"/>
      <c r="J70" s="21"/>
      <c r="K70" s="21"/>
    </row>
    <row r="71" spans="1:11" x14ac:dyDescent="0.25">
      <c r="A71" s="149" t="s">
        <v>68</v>
      </c>
      <c r="B71" s="148"/>
      <c r="C71" s="148"/>
      <c r="D71" s="148"/>
      <c r="E71" s="148"/>
      <c r="F71" s="148"/>
      <c r="G71" s="23"/>
      <c r="H71" s="21"/>
      <c r="I71" s="21"/>
      <c r="J71" s="21"/>
      <c r="K71" s="21"/>
    </row>
    <row r="72" spans="1:11" x14ac:dyDescent="0.25">
      <c r="A72" s="147" t="s">
        <v>30</v>
      </c>
      <c r="B72" s="148"/>
      <c r="C72" s="148"/>
      <c r="D72" s="148"/>
      <c r="E72" s="148"/>
      <c r="F72" s="148"/>
      <c r="G72" s="23">
        <v>143928</v>
      </c>
      <c r="H72" s="21"/>
      <c r="I72" s="21"/>
      <c r="J72" s="21"/>
      <c r="K72" s="21">
        <v>2193.9</v>
      </c>
    </row>
    <row r="73" spans="1:11" x14ac:dyDescent="0.25">
      <c r="A73" s="147" t="s">
        <v>29</v>
      </c>
      <c r="B73" s="148"/>
      <c r="C73" s="148"/>
      <c r="D73" s="148"/>
      <c r="E73" s="148"/>
      <c r="F73" s="148"/>
      <c r="G73" s="23">
        <v>922</v>
      </c>
      <c r="H73" s="21"/>
      <c r="I73" s="21"/>
      <c r="J73" s="21"/>
      <c r="K73" s="21"/>
    </row>
    <row r="74" spans="1:11" x14ac:dyDescent="0.25">
      <c r="A74" s="147" t="s">
        <v>12</v>
      </c>
      <c r="B74" s="148"/>
      <c r="C74" s="148"/>
      <c r="D74" s="148"/>
      <c r="E74" s="148"/>
      <c r="F74" s="148"/>
      <c r="G74" s="23">
        <v>144850</v>
      </c>
      <c r="H74" s="21"/>
      <c r="I74" s="21"/>
      <c r="J74" s="21"/>
      <c r="K74" s="21">
        <v>2193.9</v>
      </c>
    </row>
    <row r="75" spans="1:11" x14ac:dyDescent="0.25">
      <c r="A75" s="147" t="s">
        <v>13</v>
      </c>
      <c r="B75" s="148"/>
      <c r="C75" s="148"/>
      <c r="D75" s="148"/>
      <c r="E75" s="148"/>
      <c r="F75" s="148"/>
      <c r="G75" s="23"/>
      <c r="H75" s="21"/>
      <c r="I75" s="21"/>
      <c r="J75" s="21"/>
      <c r="K75" s="21"/>
    </row>
    <row r="76" spans="1:11" x14ac:dyDescent="0.25">
      <c r="A76" s="147" t="s">
        <v>14</v>
      </c>
      <c r="B76" s="148"/>
      <c r="C76" s="148"/>
      <c r="D76" s="148"/>
      <c r="E76" s="148"/>
      <c r="F76" s="148"/>
      <c r="G76" s="23">
        <v>60386</v>
      </c>
      <c r="H76" s="21"/>
      <c r="I76" s="21"/>
      <c r="J76" s="21"/>
      <c r="K76" s="21"/>
    </row>
    <row r="77" spans="1:11" x14ac:dyDescent="0.25">
      <c r="A77" s="147" t="s">
        <v>15</v>
      </c>
      <c r="B77" s="148"/>
      <c r="C77" s="148"/>
      <c r="D77" s="148"/>
      <c r="E77" s="148"/>
      <c r="F77" s="148"/>
      <c r="G77" s="23">
        <v>1527</v>
      </c>
      <c r="H77" s="21"/>
      <c r="I77" s="21"/>
      <c r="J77" s="21"/>
      <c r="K77" s="21"/>
    </row>
    <row r="78" spans="1:11" x14ac:dyDescent="0.25">
      <c r="A78" s="147" t="s">
        <v>16</v>
      </c>
      <c r="B78" s="148"/>
      <c r="C78" s="148"/>
      <c r="D78" s="148"/>
      <c r="E78" s="148"/>
      <c r="F78" s="148"/>
      <c r="G78" s="23">
        <v>31175</v>
      </c>
      <c r="H78" s="21"/>
      <c r="I78" s="21"/>
      <c r="J78" s="21"/>
      <c r="K78" s="21"/>
    </row>
    <row r="79" spans="1:11" x14ac:dyDescent="0.25">
      <c r="A79" s="147" t="s">
        <v>0</v>
      </c>
      <c r="B79" s="148"/>
      <c r="C79" s="148"/>
      <c r="D79" s="148"/>
      <c r="E79" s="148"/>
      <c r="F79" s="148"/>
      <c r="G79" s="23">
        <v>922</v>
      </c>
      <c r="H79" s="21"/>
      <c r="I79" s="21"/>
      <c r="J79" s="21"/>
      <c r="K79" s="21"/>
    </row>
    <row r="80" spans="1:11" x14ac:dyDescent="0.25">
      <c r="A80" s="147" t="s">
        <v>17</v>
      </c>
      <c r="B80" s="148"/>
      <c r="C80" s="148"/>
      <c r="D80" s="148"/>
      <c r="E80" s="148"/>
      <c r="F80" s="148"/>
      <c r="G80" s="23">
        <v>30855</v>
      </c>
      <c r="H80" s="21"/>
      <c r="I80" s="21"/>
      <c r="J80" s="21"/>
      <c r="K80" s="21"/>
    </row>
    <row r="81" spans="1:11" x14ac:dyDescent="0.25">
      <c r="A81" s="147" t="s">
        <v>18</v>
      </c>
      <c r="B81" s="148"/>
      <c r="C81" s="148"/>
      <c r="D81" s="148"/>
      <c r="E81" s="148"/>
      <c r="F81" s="148"/>
      <c r="G81" s="23">
        <v>20200</v>
      </c>
      <c r="H81" s="21"/>
      <c r="I81" s="21"/>
      <c r="J81" s="21"/>
      <c r="K81" s="21"/>
    </row>
    <row r="82" spans="1:11" x14ac:dyDescent="0.25">
      <c r="A82" s="149" t="s">
        <v>67</v>
      </c>
      <c r="B82" s="148"/>
      <c r="C82" s="148"/>
      <c r="D82" s="148"/>
      <c r="E82" s="148"/>
      <c r="F82" s="148"/>
      <c r="G82" s="22">
        <v>144850</v>
      </c>
      <c r="H82" s="21"/>
      <c r="I82" s="21"/>
      <c r="J82" s="21"/>
      <c r="K82" s="20">
        <v>2193.9</v>
      </c>
    </row>
    <row r="83" spans="1:11" ht="19.2" customHeight="1" x14ac:dyDescent="0.25">
      <c r="A83" s="154" t="s">
        <v>166</v>
      </c>
      <c r="B83" s="148"/>
      <c r="C83" s="148"/>
      <c r="D83" s="148"/>
      <c r="E83" s="148"/>
      <c r="F83" s="148"/>
      <c r="G83" s="148"/>
      <c r="H83" s="148"/>
      <c r="I83" s="148"/>
      <c r="J83" s="148"/>
      <c r="K83" s="148"/>
    </row>
    <row r="84" spans="1:11" ht="19.2" customHeight="1" x14ac:dyDescent="0.25">
      <c r="A84" s="147" t="s">
        <v>165</v>
      </c>
      <c r="B84" s="148"/>
      <c r="C84" s="148"/>
      <c r="D84" s="148"/>
      <c r="E84" s="148"/>
      <c r="F84" s="148"/>
      <c r="G84" s="148"/>
      <c r="H84" s="148"/>
      <c r="I84" s="148"/>
      <c r="J84" s="148"/>
      <c r="K84" s="148"/>
    </row>
    <row r="85" spans="1:11" ht="34.200000000000003" x14ac:dyDescent="0.25">
      <c r="A85" s="6">
        <v>30</v>
      </c>
      <c r="B85" s="26" t="s">
        <v>1805</v>
      </c>
      <c r="C85" s="113" t="s">
        <v>1804</v>
      </c>
      <c r="D85" s="6">
        <v>7</v>
      </c>
      <c r="E85" s="21">
        <v>369.2</v>
      </c>
      <c r="F85" s="21"/>
      <c r="G85" s="25">
        <v>2584</v>
      </c>
      <c r="H85" s="21"/>
      <c r="I85" s="21"/>
      <c r="J85" s="21"/>
      <c r="K85" s="21"/>
    </row>
    <row r="86" spans="1:11" ht="35.4" x14ac:dyDescent="0.25">
      <c r="A86" s="6">
        <v>31</v>
      </c>
      <c r="B86" s="26" t="s">
        <v>162</v>
      </c>
      <c r="C86" s="113" t="s">
        <v>161</v>
      </c>
      <c r="D86" s="6">
        <v>2</v>
      </c>
      <c r="E86" s="21">
        <v>34.69</v>
      </c>
      <c r="F86" s="21"/>
      <c r="G86" s="25">
        <v>69</v>
      </c>
      <c r="H86" s="21"/>
      <c r="I86" s="21"/>
      <c r="J86" s="21"/>
      <c r="K86" s="21"/>
    </row>
    <row r="87" spans="1:11" ht="35.4" x14ac:dyDescent="0.25">
      <c r="A87" s="6">
        <v>32</v>
      </c>
      <c r="B87" s="26" t="s">
        <v>1803</v>
      </c>
      <c r="C87" s="113" t="s">
        <v>1802</v>
      </c>
      <c r="D87" s="10" t="s">
        <v>578</v>
      </c>
      <c r="E87" s="21">
        <v>5255.07</v>
      </c>
      <c r="F87" s="21"/>
      <c r="G87" s="25">
        <v>315</v>
      </c>
      <c r="H87" s="21"/>
      <c r="I87" s="21"/>
      <c r="J87" s="21"/>
      <c r="K87" s="21"/>
    </row>
    <row r="88" spans="1:11" ht="45.6" x14ac:dyDescent="0.25">
      <c r="A88" s="6">
        <v>33</v>
      </c>
      <c r="B88" s="26" t="s">
        <v>1801</v>
      </c>
      <c r="C88" s="113" t="s">
        <v>1800</v>
      </c>
      <c r="D88" s="10" t="s">
        <v>878</v>
      </c>
      <c r="E88" s="21">
        <v>11388.85</v>
      </c>
      <c r="F88" s="21"/>
      <c r="G88" s="25">
        <v>1708</v>
      </c>
      <c r="H88" s="21"/>
      <c r="I88" s="21"/>
      <c r="J88" s="21"/>
      <c r="K88" s="21"/>
    </row>
    <row r="89" spans="1:11" ht="34.200000000000003" x14ac:dyDescent="0.25">
      <c r="A89" s="6">
        <v>34</v>
      </c>
      <c r="B89" s="26" t="s">
        <v>1797</v>
      </c>
      <c r="C89" s="113" t="s">
        <v>1799</v>
      </c>
      <c r="D89" s="6">
        <v>6</v>
      </c>
      <c r="E89" s="21">
        <v>26.12</v>
      </c>
      <c r="F89" s="21"/>
      <c r="G89" s="25">
        <v>157</v>
      </c>
      <c r="H89" s="21"/>
      <c r="I89" s="21"/>
      <c r="J89" s="21"/>
      <c r="K89" s="21"/>
    </row>
    <row r="90" spans="1:11" ht="34.200000000000003" x14ac:dyDescent="0.25">
      <c r="A90" s="6">
        <v>35</v>
      </c>
      <c r="B90" s="26" t="s">
        <v>1797</v>
      </c>
      <c r="C90" s="113" t="s">
        <v>1798</v>
      </c>
      <c r="D90" s="6">
        <v>2</v>
      </c>
      <c r="E90" s="21">
        <v>8.44</v>
      </c>
      <c r="F90" s="21"/>
      <c r="G90" s="25">
        <v>17</v>
      </c>
      <c r="H90" s="21"/>
      <c r="I90" s="21"/>
      <c r="J90" s="21"/>
      <c r="K90" s="21"/>
    </row>
    <row r="91" spans="1:11" ht="34.200000000000003" x14ac:dyDescent="0.25">
      <c r="A91" s="6">
        <v>36</v>
      </c>
      <c r="B91" s="26" t="s">
        <v>1797</v>
      </c>
      <c r="C91" s="113" t="s">
        <v>1796</v>
      </c>
      <c r="D91" s="6">
        <v>2</v>
      </c>
      <c r="E91" s="21">
        <v>0.64</v>
      </c>
      <c r="F91" s="21"/>
      <c r="G91" s="25">
        <v>1</v>
      </c>
      <c r="H91" s="21"/>
      <c r="I91" s="21"/>
      <c r="J91" s="21"/>
      <c r="K91" s="21"/>
    </row>
    <row r="92" spans="1:11" ht="35.4" x14ac:dyDescent="0.25">
      <c r="A92" s="6">
        <v>37</v>
      </c>
      <c r="B92" s="26" t="s">
        <v>937</v>
      </c>
      <c r="C92" s="113" t="s">
        <v>1795</v>
      </c>
      <c r="D92" s="6">
        <v>2</v>
      </c>
      <c r="E92" s="21">
        <v>119.72</v>
      </c>
      <c r="F92" s="21"/>
      <c r="G92" s="25">
        <v>239</v>
      </c>
      <c r="H92" s="21"/>
      <c r="I92" s="21"/>
      <c r="J92" s="21"/>
      <c r="K92" s="21"/>
    </row>
    <row r="93" spans="1:11" ht="68.400000000000006" x14ac:dyDescent="0.25">
      <c r="A93" s="6">
        <v>38</v>
      </c>
      <c r="B93" s="26" t="s">
        <v>945</v>
      </c>
      <c r="C93" s="113" t="s">
        <v>944</v>
      </c>
      <c r="D93" s="6">
        <v>6</v>
      </c>
      <c r="E93" s="21">
        <v>19.8</v>
      </c>
      <c r="F93" s="21"/>
      <c r="G93" s="25">
        <v>119</v>
      </c>
      <c r="H93" s="21"/>
      <c r="I93" s="21"/>
      <c r="J93" s="21"/>
      <c r="K93" s="21"/>
    </row>
    <row r="94" spans="1:11" ht="35.4" x14ac:dyDescent="0.25">
      <c r="A94" s="6">
        <v>39</v>
      </c>
      <c r="B94" s="26" t="s">
        <v>937</v>
      </c>
      <c r="C94" s="113" t="s">
        <v>936</v>
      </c>
      <c r="D94" s="6">
        <v>60</v>
      </c>
      <c r="E94" s="21">
        <v>12.74</v>
      </c>
      <c r="F94" s="21"/>
      <c r="G94" s="25">
        <v>764</v>
      </c>
      <c r="H94" s="21"/>
      <c r="I94" s="21"/>
      <c r="J94" s="21"/>
      <c r="K94" s="21"/>
    </row>
    <row r="95" spans="1:11" ht="19.2" customHeight="1" x14ac:dyDescent="0.25">
      <c r="A95" s="147" t="s">
        <v>333</v>
      </c>
      <c r="B95" s="148"/>
      <c r="C95" s="148"/>
      <c r="D95" s="148"/>
      <c r="E95" s="148"/>
      <c r="F95" s="148"/>
      <c r="G95" s="148"/>
      <c r="H95" s="148"/>
      <c r="I95" s="148"/>
      <c r="J95" s="148"/>
      <c r="K95" s="148"/>
    </row>
    <row r="96" spans="1:11" ht="35.4" x14ac:dyDescent="0.25">
      <c r="A96" s="6">
        <v>40</v>
      </c>
      <c r="B96" s="26" t="s">
        <v>1105</v>
      </c>
      <c r="C96" s="113" t="s">
        <v>1106</v>
      </c>
      <c r="D96" s="6">
        <v>3</v>
      </c>
      <c r="E96" s="21">
        <v>1212.3900000000001</v>
      </c>
      <c r="F96" s="21"/>
      <c r="G96" s="25">
        <v>3637</v>
      </c>
      <c r="H96" s="21"/>
      <c r="I96" s="21"/>
      <c r="J96" s="21"/>
      <c r="K96" s="21"/>
    </row>
    <row r="97" spans="1:11" ht="35.4" x14ac:dyDescent="0.25">
      <c r="A97" s="6">
        <v>41</v>
      </c>
      <c r="B97" s="26" t="s">
        <v>1105</v>
      </c>
      <c r="C97" s="113" t="s">
        <v>1104</v>
      </c>
      <c r="D97" s="6">
        <v>2</v>
      </c>
      <c r="E97" s="21">
        <v>1044.52</v>
      </c>
      <c r="F97" s="21"/>
      <c r="G97" s="25">
        <v>2089</v>
      </c>
      <c r="H97" s="21"/>
      <c r="I97" s="21"/>
      <c r="J97" s="21"/>
      <c r="K97" s="21"/>
    </row>
    <row r="98" spans="1:11" ht="35.4" x14ac:dyDescent="0.25">
      <c r="A98" s="6">
        <v>42</v>
      </c>
      <c r="B98" s="26" t="s">
        <v>338</v>
      </c>
      <c r="C98" s="113" t="s">
        <v>1794</v>
      </c>
      <c r="D98" s="10" t="s">
        <v>1011</v>
      </c>
      <c r="E98" s="21">
        <v>13184.18</v>
      </c>
      <c r="F98" s="21"/>
      <c r="G98" s="25">
        <v>198</v>
      </c>
      <c r="H98" s="21"/>
      <c r="I98" s="21"/>
      <c r="J98" s="21"/>
      <c r="K98" s="21"/>
    </row>
    <row r="99" spans="1:11" ht="35.4" x14ac:dyDescent="0.25">
      <c r="A99" s="6">
        <v>43</v>
      </c>
      <c r="B99" s="26" t="s">
        <v>1330</v>
      </c>
      <c r="C99" s="113" t="s">
        <v>1793</v>
      </c>
      <c r="D99" s="10" t="s">
        <v>878</v>
      </c>
      <c r="E99" s="21">
        <v>7628.22</v>
      </c>
      <c r="F99" s="21"/>
      <c r="G99" s="25">
        <v>1144</v>
      </c>
      <c r="H99" s="21"/>
      <c r="I99" s="21"/>
      <c r="J99" s="21"/>
      <c r="K99" s="21"/>
    </row>
    <row r="100" spans="1:11" ht="45.6" x14ac:dyDescent="0.25">
      <c r="A100" s="6">
        <v>44</v>
      </c>
      <c r="B100" s="26" t="s">
        <v>1102</v>
      </c>
      <c r="C100" s="113" t="s">
        <v>1792</v>
      </c>
      <c r="D100" s="10" t="s">
        <v>1052</v>
      </c>
      <c r="E100" s="21">
        <v>206.74</v>
      </c>
      <c r="F100" s="21"/>
      <c r="G100" s="25">
        <v>413</v>
      </c>
      <c r="H100" s="21"/>
      <c r="I100" s="21"/>
      <c r="J100" s="21"/>
      <c r="K100" s="21"/>
    </row>
    <row r="101" spans="1:11" ht="68.400000000000006" x14ac:dyDescent="0.25">
      <c r="A101" s="6">
        <v>45</v>
      </c>
      <c r="B101" s="26" t="s">
        <v>945</v>
      </c>
      <c r="C101" s="113" t="s">
        <v>944</v>
      </c>
      <c r="D101" s="6">
        <v>6</v>
      </c>
      <c r="E101" s="21">
        <v>19.8</v>
      </c>
      <c r="F101" s="21"/>
      <c r="G101" s="25">
        <v>119</v>
      </c>
      <c r="H101" s="21"/>
      <c r="I101" s="21"/>
      <c r="J101" s="21"/>
      <c r="K101" s="21"/>
    </row>
    <row r="102" spans="1:11" ht="35.4" x14ac:dyDescent="0.25">
      <c r="A102" s="6">
        <v>46</v>
      </c>
      <c r="B102" s="26" t="s">
        <v>937</v>
      </c>
      <c r="C102" s="113" t="s">
        <v>936</v>
      </c>
      <c r="D102" s="6">
        <v>14</v>
      </c>
      <c r="E102" s="21">
        <v>12.74</v>
      </c>
      <c r="F102" s="21"/>
      <c r="G102" s="25">
        <v>178</v>
      </c>
      <c r="H102" s="21"/>
      <c r="I102" s="21"/>
      <c r="J102" s="21"/>
      <c r="K102" s="21"/>
    </row>
    <row r="103" spans="1:11" x14ac:dyDescent="0.25">
      <c r="A103" s="147" t="s">
        <v>43</v>
      </c>
      <c r="B103" s="148"/>
      <c r="C103" s="148"/>
      <c r="D103" s="148"/>
      <c r="E103" s="148"/>
      <c r="F103" s="148"/>
      <c r="G103" s="23">
        <v>13751</v>
      </c>
      <c r="H103" s="21"/>
      <c r="I103" s="21"/>
      <c r="J103" s="21"/>
      <c r="K103" s="21"/>
    </row>
    <row r="104" spans="1:11" x14ac:dyDescent="0.25">
      <c r="A104" s="149" t="s">
        <v>150</v>
      </c>
      <c r="B104" s="148"/>
      <c r="C104" s="148"/>
      <c r="D104" s="148"/>
      <c r="E104" s="148"/>
      <c r="F104" s="148"/>
      <c r="G104" s="23"/>
      <c r="H104" s="21"/>
      <c r="I104" s="21"/>
      <c r="J104" s="21"/>
      <c r="K104" s="21"/>
    </row>
    <row r="105" spans="1:11" x14ac:dyDescent="0.25">
      <c r="A105" s="147" t="s">
        <v>74</v>
      </c>
      <c r="B105" s="148"/>
      <c r="C105" s="148"/>
      <c r="D105" s="148"/>
      <c r="E105" s="148"/>
      <c r="F105" s="148"/>
      <c r="G105" s="23">
        <v>13751</v>
      </c>
      <c r="H105" s="21"/>
      <c r="I105" s="21"/>
      <c r="J105" s="21"/>
      <c r="K105" s="21"/>
    </row>
    <row r="106" spans="1:11" x14ac:dyDescent="0.25">
      <c r="A106" s="147" t="s">
        <v>12</v>
      </c>
      <c r="B106" s="148"/>
      <c r="C106" s="148"/>
      <c r="D106" s="148"/>
      <c r="E106" s="148"/>
      <c r="F106" s="148"/>
      <c r="G106" s="23">
        <v>13751</v>
      </c>
      <c r="H106" s="21"/>
      <c r="I106" s="21"/>
      <c r="J106" s="21"/>
      <c r="K106" s="21"/>
    </row>
    <row r="107" spans="1:11" x14ac:dyDescent="0.25">
      <c r="A107" s="147" t="s">
        <v>13</v>
      </c>
      <c r="B107" s="148"/>
      <c r="C107" s="148"/>
      <c r="D107" s="148"/>
      <c r="E107" s="148"/>
      <c r="F107" s="148"/>
      <c r="G107" s="23"/>
      <c r="H107" s="21"/>
      <c r="I107" s="21"/>
      <c r="J107" s="21"/>
      <c r="K107" s="21"/>
    </row>
    <row r="108" spans="1:11" x14ac:dyDescent="0.25">
      <c r="A108" s="147" t="s">
        <v>14</v>
      </c>
      <c r="B108" s="148"/>
      <c r="C108" s="148"/>
      <c r="D108" s="148"/>
      <c r="E108" s="148"/>
      <c r="F108" s="148"/>
      <c r="G108" s="23">
        <v>13751</v>
      </c>
      <c r="H108" s="21"/>
      <c r="I108" s="21"/>
      <c r="J108" s="21"/>
      <c r="K108" s="21"/>
    </row>
    <row r="109" spans="1:11" x14ac:dyDescent="0.25">
      <c r="A109" s="149" t="s">
        <v>149</v>
      </c>
      <c r="B109" s="148"/>
      <c r="C109" s="148"/>
      <c r="D109" s="148"/>
      <c r="E109" s="148"/>
      <c r="F109" s="148"/>
      <c r="G109" s="22">
        <v>13751</v>
      </c>
      <c r="H109" s="21"/>
      <c r="I109" s="21"/>
      <c r="J109" s="21"/>
      <c r="K109" s="21"/>
    </row>
    <row r="110" spans="1:11" ht="19.2" customHeight="1" x14ac:dyDescent="0.25">
      <c r="A110" s="154" t="s">
        <v>1388</v>
      </c>
      <c r="B110" s="148"/>
      <c r="C110" s="148"/>
      <c r="D110" s="148"/>
      <c r="E110" s="148"/>
      <c r="F110" s="148"/>
      <c r="G110" s="148"/>
      <c r="H110" s="148"/>
      <c r="I110" s="148"/>
      <c r="J110" s="148"/>
      <c r="K110" s="148"/>
    </row>
    <row r="111" spans="1:11" ht="45.6" x14ac:dyDescent="0.25">
      <c r="A111" s="6">
        <v>47</v>
      </c>
      <c r="B111" s="26" t="s">
        <v>1381</v>
      </c>
      <c r="C111" s="113" t="s">
        <v>1380</v>
      </c>
      <c r="D111" s="10" t="s">
        <v>1791</v>
      </c>
      <c r="E111" s="21">
        <v>5339.74</v>
      </c>
      <c r="F111" s="21" t="s">
        <v>1379</v>
      </c>
      <c r="G111" s="25">
        <v>262</v>
      </c>
      <c r="H111" s="21"/>
      <c r="I111" s="21" t="s">
        <v>1790</v>
      </c>
      <c r="J111" s="21"/>
      <c r="K111" s="21"/>
    </row>
    <row r="112" spans="1:11" ht="45.6" x14ac:dyDescent="0.25">
      <c r="A112" s="6">
        <v>48</v>
      </c>
      <c r="B112" s="26" t="s">
        <v>1384</v>
      </c>
      <c r="C112" s="113" t="s">
        <v>1383</v>
      </c>
      <c r="D112" s="10" t="s">
        <v>1789</v>
      </c>
      <c r="E112" s="21" t="s">
        <v>1382</v>
      </c>
      <c r="F112" s="21"/>
      <c r="G112" s="25">
        <v>597</v>
      </c>
      <c r="H112" s="24">
        <v>597</v>
      </c>
      <c r="I112" s="21"/>
      <c r="J112" s="24">
        <v>248</v>
      </c>
      <c r="K112" s="24">
        <v>52.08</v>
      </c>
    </row>
    <row r="113" spans="1:11" ht="34.200000000000003" x14ac:dyDescent="0.25">
      <c r="A113" s="6">
        <v>49</v>
      </c>
      <c r="B113" s="26" t="s">
        <v>1378</v>
      </c>
      <c r="C113" s="113" t="s">
        <v>1377</v>
      </c>
      <c r="D113" s="6">
        <v>0.21</v>
      </c>
      <c r="E113" s="21" t="s">
        <v>1376</v>
      </c>
      <c r="F113" s="21"/>
      <c r="G113" s="25">
        <v>280</v>
      </c>
      <c r="H113" s="24">
        <v>280</v>
      </c>
      <c r="I113" s="21"/>
      <c r="J113" s="24">
        <v>121</v>
      </c>
      <c r="K113" s="24">
        <v>25.41</v>
      </c>
    </row>
    <row r="114" spans="1:11" ht="45.6" x14ac:dyDescent="0.25">
      <c r="A114" s="6">
        <v>50</v>
      </c>
      <c r="B114" s="26" t="s">
        <v>1375</v>
      </c>
      <c r="C114" s="113" t="s">
        <v>1374</v>
      </c>
      <c r="D114" s="6">
        <v>4.9000000000000002E-2</v>
      </c>
      <c r="E114" s="21">
        <v>1193.53</v>
      </c>
      <c r="F114" s="21" t="s">
        <v>1373</v>
      </c>
      <c r="G114" s="25">
        <v>58</v>
      </c>
      <c r="H114" s="21"/>
      <c r="I114" s="21" t="s">
        <v>1788</v>
      </c>
      <c r="J114" s="21"/>
      <c r="K114" s="21"/>
    </row>
    <row r="115" spans="1:11" ht="34.200000000000003" x14ac:dyDescent="0.25">
      <c r="A115" s="6">
        <v>51</v>
      </c>
      <c r="B115" s="26" t="s">
        <v>1387</v>
      </c>
      <c r="C115" s="113" t="s">
        <v>1386</v>
      </c>
      <c r="D115" s="10" t="s">
        <v>1787</v>
      </c>
      <c r="E115" s="21" t="s">
        <v>1385</v>
      </c>
      <c r="F115" s="21"/>
      <c r="G115" s="25">
        <v>10</v>
      </c>
      <c r="H115" s="24">
        <v>10</v>
      </c>
      <c r="I115" s="21"/>
      <c r="J115" s="24">
        <v>133</v>
      </c>
      <c r="K115" s="24">
        <v>0.8</v>
      </c>
    </row>
    <row r="116" spans="1:11" ht="34.200000000000003" x14ac:dyDescent="0.25">
      <c r="A116" s="6">
        <v>52</v>
      </c>
      <c r="B116" s="26" t="s">
        <v>1515</v>
      </c>
      <c r="C116" s="113" t="s">
        <v>1514</v>
      </c>
      <c r="D116" s="10" t="s">
        <v>1786</v>
      </c>
      <c r="E116" s="21" t="s">
        <v>1512</v>
      </c>
      <c r="F116" s="21" t="s">
        <v>1511</v>
      </c>
      <c r="G116" s="25">
        <v>985</v>
      </c>
      <c r="H116" s="24">
        <v>74</v>
      </c>
      <c r="I116" s="21" t="s">
        <v>1785</v>
      </c>
      <c r="J116" s="24">
        <v>10.199999999999999</v>
      </c>
      <c r="K116" s="24">
        <v>6.12</v>
      </c>
    </row>
    <row r="117" spans="1:11" ht="34.200000000000003" x14ac:dyDescent="0.25">
      <c r="A117" s="6">
        <v>53</v>
      </c>
      <c r="B117" s="26" t="s">
        <v>1784</v>
      </c>
      <c r="C117" s="113" t="s">
        <v>1783</v>
      </c>
      <c r="D117" s="10" t="s">
        <v>1782</v>
      </c>
      <c r="E117" s="21" t="s">
        <v>1781</v>
      </c>
      <c r="F117" s="21" t="s">
        <v>1780</v>
      </c>
      <c r="G117" s="25">
        <v>364</v>
      </c>
      <c r="H117" s="24">
        <v>25</v>
      </c>
      <c r="I117" s="21" t="s">
        <v>1779</v>
      </c>
      <c r="J117" s="24">
        <v>10.199999999999999</v>
      </c>
      <c r="K117" s="24">
        <v>2.04</v>
      </c>
    </row>
    <row r="118" spans="1:11" ht="20.399999999999999" x14ac:dyDescent="0.25">
      <c r="A118" s="147" t="s">
        <v>43</v>
      </c>
      <c r="B118" s="148"/>
      <c r="C118" s="148"/>
      <c r="D118" s="148"/>
      <c r="E118" s="148"/>
      <c r="F118" s="148"/>
      <c r="G118" s="23">
        <v>2556</v>
      </c>
      <c r="H118" s="21">
        <v>986</v>
      </c>
      <c r="I118" s="21" t="s">
        <v>1778</v>
      </c>
      <c r="J118" s="21"/>
      <c r="K118" s="21">
        <v>86.45</v>
      </c>
    </row>
    <row r="119" spans="1:11" x14ac:dyDescent="0.25">
      <c r="A119" s="147" t="s">
        <v>9</v>
      </c>
      <c r="B119" s="148"/>
      <c r="C119" s="148"/>
      <c r="D119" s="148"/>
      <c r="E119" s="148"/>
      <c r="F119" s="148"/>
      <c r="G119" s="23">
        <v>880</v>
      </c>
      <c r="H119" s="21"/>
      <c r="I119" s="21"/>
      <c r="J119" s="21"/>
      <c r="K119" s="21"/>
    </row>
    <row r="120" spans="1:11" x14ac:dyDescent="0.25">
      <c r="A120" s="147" t="s">
        <v>10</v>
      </c>
      <c r="B120" s="148"/>
      <c r="C120" s="148"/>
      <c r="D120" s="148"/>
      <c r="E120" s="148"/>
      <c r="F120" s="148"/>
      <c r="G120" s="23">
        <v>513</v>
      </c>
      <c r="H120" s="21"/>
      <c r="I120" s="21"/>
      <c r="J120" s="21"/>
      <c r="K120" s="21"/>
    </row>
    <row r="121" spans="1:11" x14ac:dyDescent="0.25">
      <c r="A121" s="149" t="s">
        <v>1372</v>
      </c>
      <c r="B121" s="148"/>
      <c r="C121" s="148"/>
      <c r="D121" s="148"/>
      <c r="E121" s="148"/>
      <c r="F121" s="148"/>
      <c r="G121" s="23"/>
      <c r="H121" s="21"/>
      <c r="I121" s="21"/>
      <c r="J121" s="21"/>
      <c r="K121" s="21"/>
    </row>
    <row r="122" spans="1:11" x14ac:dyDescent="0.25">
      <c r="A122" s="147" t="s">
        <v>1369</v>
      </c>
      <c r="B122" s="148"/>
      <c r="C122" s="148"/>
      <c r="D122" s="148"/>
      <c r="E122" s="148"/>
      <c r="F122" s="148"/>
      <c r="G122" s="23">
        <v>371</v>
      </c>
      <c r="H122" s="21"/>
      <c r="I122" s="21"/>
      <c r="J122" s="21"/>
      <c r="K122" s="21"/>
    </row>
    <row r="123" spans="1:11" x14ac:dyDescent="0.25">
      <c r="A123" s="147" t="s">
        <v>1370</v>
      </c>
      <c r="B123" s="148"/>
      <c r="C123" s="148"/>
      <c r="D123" s="148"/>
      <c r="E123" s="148"/>
      <c r="F123" s="148"/>
      <c r="G123" s="23">
        <v>1974</v>
      </c>
      <c r="H123" s="21"/>
      <c r="I123" s="21"/>
      <c r="J123" s="21"/>
      <c r="K123" s="21">
        <v>77.489999999999995</v>
      </c>
    </row>
    <row r="124" spans="1:11" x14ac:dyDescent="0.25">
      <c r="A124" s="147" t="s">
        <v>1371</v>
      </c>
      <c r="B124" s="148"/>
      <c r="C124" s="148"/>
      <c r="D124" s="148"/>
      <c r="E124" s="148"/>
      <c r="F124" s="148"/>
      <c r="G124" s="23">
        <v>27</v>
      </c>
      <c r="H124" s="21"/>
      <c r="I124" s="21"/>
      <c r="J124" s="21"/>
      <c r="K124" s="21">
        <v>0.8</v>
      </c>
    </row>
    <row r="125" spans="1:11" x14ac:dyDescent="0.25">
      <c r="A125" s="147" t="s">
        <v>1507</v>
      </c>
      <c r="B125" s="148"/>
      <c r="C125" s="148"/>
      <c r="D125" s="148"/>
      <c r="E125" s="148"/>
      <c r="F125" s="148"/>
      <c r="G125" s="23">
        <v>1577</v>
      </c>
      <c r="H125" s="21"/>
      <c r="I125" s="21"/>
      <c r="J125" s="21"/>
      <c r="K125" s="21">
        <v>8.16</v>
      </c>
    </row>
    <row r="126" spans="1:11" x14ac:dyDescent="0.25">
      <c r="A126" s="147" t="s">
        <v>12</v>
      </c>
      <c r="B126" s="148"/>
      <c r="C126" s="148"/>
      <c r="D126" s="148"/>
      <c r="E126" s="148"/>
      <c r="F126" s="148"/>
      <c r="G126" s="23">
        <v>3949</v>
      </c>
      <c r="H126" s="21"/>
      <c r="I126" s="21"/>
      <c r="J126" s="21"/>
      <c r="K126" s="21">
        <v>86.45</v>
      </c>
    </row>
    <row r="127" spans="1:11" x14ac:dyDescent="0.25">
      <c r="A127" s="147" t="s">
        <v>13</v>
      </c>
      <c r="B127" s="148"/>
      <c r="C127" s="148"/>
      <c r="D127" s="148"/>
      <c r="E127" s="148"/>
      <c r="F127" s="148"/>
      <c r="G127" s="23"/>
      <c r="H127" s="21"/>
      <c r="I127" s="21"/>
      <c r="J127" s="21"/>
      <c r="K127" s="21"/>
    </row>
    <row r="128" spans="1:11" x14ac:dyDescent="0.25">
      <c r="A128" s="147" t="s">
        <v>14</v>
      </c>
      <c r="B128" s="148"/>
      <c r="C128" s="148"/>
      <c r="D128" s="148"/>
      <c r="E128" s="148"/>
      <c r="F128" s="148"/>
      <c r="G128" s="23">
        <v>1226</v>
      </c>
      <c r="H128" s="21"/>
      <c r="I128" s="21"/>
      <c r="J128" s="21"/>
      <c r="K128" s="21"/>
    </row>
    <row r="129" spans="1:11" x14ac:dyDescent="0.25">
      <c r="A129" s="147" t="s">
        <v>15</v>
      </c>
      <c r="B129" s="148"/>
      <c r="C129" s="148"/>
      <c r="D129" s="148"/>
      <c r="E129" s="148"/>
      <c r="F129" s="148"/>
      <c r="G129" s="23">
        <v>344</v>
      </c>
      <c r="H129" s="21"/>
      <c r="I129" s="21"/>
      <c r="J129" s="21"/>
      <c r="K129" s="21"/>
    </row>
    <row r="130" spans="1:11" x14ac:dyDescent="0.25">
      <c r="A130" s="147" t="s">
        <v>16</v>
      </c>
      <c r="B130" s="148"/>
      <c r="C130" s="148"/>
      <c r="D130" s="148"/>
      <c r="E130" s="148"/>
      <c r="F130" s="148"/>
      <c r="G130" s="23">
        <v>1026</v>
      </c>
      <c r="H130" s="21"/>
      <c r="I130" s="21"/>
      <c r="J130" s="21"/>
      <c r="K130" s="21"/>
    </row>
    <row r="131" spans="1:11" x14ac:dyDescent="0.25">
      <c r="A131" s="147" t="s">
        <v>17</v>
      </c>
      <c r="B131" s="148"/>
      <c r="C131" s="148"/>
      <c r="D131" s="148"/>
      <c r="E131" s="148"/>
      <c r="F131" s="148"/>
      <c r="G131" s="23">
        <v>880</v>
      </c>
      <c r="H131" s="21"/>
      <c r="I131" s="21"/>
      <c r="J131" s="21"/>
      <c r="K131" s="21"/>
    </row>
    <row r="132" spans="1:11" x14ac:dyDescent="0.25">
      <c r="A132" s="147" t="s">
        <v>18</v>
      </c>
      <c r="B132" s="148"/>
      <c r="C132" s="148"/>
      <c r="D132" s="148"/>
      <c r="E132" s="148"/>
      <c r="F132" s="148"/>
      <c r="G132" s="23">
        <v>513</v>
      </c>
      <c r="H132" s="21"/>
      <c r="I132" s="21"/>
      <c r="J132" s="21"/>
      <c r="K132" s="21"/>
    </row>
    <row r="133" spans="1:11" x14ac:dyDescent="0.25">
      <c r="A133" s="149" t="s">
        <v>1368</v>
      </c>
      <c r="B133" s="148"/>
      <c r="C133" s="148"/>
      <c r="D133" s="148"/>
      <c r="E133" s="148"/>
      <c r="F133" s="148"/>
      <c r="G133" s="22">
        <v>3949</v>
      </c>
      <c r="H133" s="21"/>
      <c r="I133" s="21"/>
      <c r="J133" s="21"/>
      <c r="K133" s="20">
        <v>86.45</v>
      </c>
    </row>
    <row r="134" spans="1:11" x14ac:dyDescent="0.25">
      <c r="A134" s="152" t="s">
        <v>42</v>
      </c>
      <c r="B134" s="153"/>
      <c r="C134" s="153"/>
      <c r="D134" s="153"/>
      <c r="E134" s="153"/>
      <c r="F134" s="153"/>
      <c r="G134" s="153"/>
      <c r="H134" s="153"/>
      <c r="I134" s="153"/>
      <c r="J134" s="153"/>
      <c r="K134" s="153"/>
    </row>
    <row r="135" spans="1:11" ht="20.399999999999999" x14ac:dyDescent="0.25">
      <c r="A135" s="147" t="s">
        <v>8</v>
      </c>
      <c r="B135" s="148"/>
      <c r="C135" s="148"/>
      <c r="D135" s="148"/>
      <c r="E135" s="148"/>
      <c r="F135" s="148"/>
      <c r="G135" s="23">
        <v>110102</v>
      </c>
      <c r="H135" s="21">
        <v>31946</v>
      </c>
      <c r="I135" s="21" t="s">
        <v>1777</v>
      </c>
      <c r="J135" s="21"/>
      <c r="K135" s="21">
        <v>2280.35</v>
      </c>
    </row>
    <row r="136" spans="1:11" x14ac:dyDescent="0.25">
      <c r="A136" s="147" t="s">
        <v>9</v>
      </c>
      <c r="B136" s="148"/>
      <c r="C136" s="148"/>
      <c r="D136" s="148"/>
      <c r="E136" s="148"/>
      <c r="F136" s="148"/>
      <c r="G136" s="23">
        <v>31735</v>
      </c>
      <c r="H136" s="21"/>
      <c r="I136" s="21"/>
      <c r="J136" s="21"/>
      <c r="K136" s="21"/>
    </row>
    <row r="137" spans="1:11" x14ac:dyDescent="0.25">
      <c r="A137" s="147" t="s">
        <v>31</v>
      </c>
      <c r="B137" s="148"/>
      <c r="C137" s="148"/>
      <c r="D137" s="148"/>
      <c r="E137" s="148"/>
      <c r="F137" s="148"/>
      <c r="G137" s="23"/>
      <c r="H137" s="21"/>
      <c r="I137" s="21"/>
      <c r="J137" s="21"/>
      <c r="K137" s="21"/>
    </row>
    <row r="138" spans="1:11" x14ac:dyDescent="0.25">
      <c r="A138" s="147" t="s">
        <v>1776</v>
      </c>
      <c r="B138" s="148"/>
      <c r="C138" s="148"/>
      <c r="D138" s="148"/>
      <c r="E138" s="148"/>
      <c r="F138" s="148"/>
      <c r="G138" s="23">
        <v>1905</v>
      </c>
      <c r="H138" s="21"/>
      <c r="I138" s="21"/>
      <c r="J138" s="21"/>
      <c r="K138" s="21"/>
    </row>
    <row r="139" spans="1:11" x14ac:dyDescent="0.25">
      <c r="A139" s="147" t="s">
        <v>1775</v>
      </c>
      <c r="B139" s="148"/>
      <c r="C139" s="148"/>
      <c r="D139" s="148"/>
      <c r="E139" s="148"/>
      <c r="F139" s="148"/>
      <c r="G139" s="23">
        <v>246</v>
      </c>
      <c r="H139" s="21"/>
      <c r="I139" s="21"/>
      <c r="J139" s="21"/>
      <c r="K139" s="21"/>
    </row>
    <row r="140" spans="1:11" x14ac:dyDescent="0.25">
      <c r="A140" s="147" t="s">
        <v>1774</v>
      </c>
      <c r="B140" s="148"/>
      <c r="C140" s="148"/>
      <c r="D140" s="148"/>
      <c r="E140" s="148"/>
      <c r="F140" s="148"/>
      <c r="G140" s="23">
        <v>799</v>
      </c>
      <c r="H140" s="21"/>
      <c r="I140" s="21"/>
      <c r="J140" s="21"/>
      <c r="K140" s="21"/>
    </row>
    <row r="141" spans="1:11" x14ac:dyDescent="0.25">
      <c r="A141" s="147" t="s">
        <v>1773</v>
      </c>
      <c r="B141" s="148"/>
      <c r="C141" s="148"/>
      <c r="D141" s="148"/>
      <c r="E141" s="148"/>
      <c r="F141" s="148"/>
      <c r="G141" s="23">
        <v>28400</v>
      </c>
      <c r="H141" s="21"/>
      <c r="I141" s="21"/>
      <c r="J141" s="21"/>
      <c r="K141" s="21"/>
    </row>
    <row r="142" spans="1:11" x14ac:dyDescent="0.25">
      <c r="A142" s="147" t="s">
        <v>1772</v>
      </c>
      <c r="B142" s="148"/>
      <c r="C142" s="148"/>
      <c r="D142" s="148"/>
      <c r="E142" s="148"/>
      <c r="F142" s="148"/>
      <c r="G142" s="23">
        <v>250</v>
      </c>
      <c r="H142" s="21"/>
      <c r="I142" s="21"/>
      <c r="J142" s="21"/>
      <c r="K142" s="21"/>
    </row>
    <row r="143" spans="1:11" x14ac:dyDescent="0.25">
      <c r="A143" s="147" t="s">
        <v>1771</v>
      </c>
      <c r="B143" s="148"/>
      <c r="C143" s="148"/>
      <c r="D143" s="148"/>
      <c r="E143" s="148"/>
      <c r="F143" s="148"/>
      <c r="G143" s="23">
        <v>135</v>
      </c>
      <c r="H143" s="21"/>
      <c r="I143" s="21"/>
      <c r="J143" s="21"/>
      <c r="K143" s="21"/>
    </row>
    <row r="144" spans="1:11" x14ac:dyDescent="0.25">
      <c r="A144" s="147" t="s">
        <v>10</v>
      </c>
      <c r="B144" s="148"/>
      <c r="C144" s="148"/>
      <c r="D144" s="148"/>
      <c r="E144" s="148"/>
      <c r="F144" s="148"/>
      <c r="G144" s="23">
        <v>20713</v>
      </c>
      <c r="H144" s="21"/>
      <c r="I144" s="21"/>
      <c r="J144" s="21"/>
      <c r="K144" s="21"/>
    </row>
    <row r="145" spans="1:11" x14ac:dyDescent="0.25">
      <c r="A145" s="147" t="s">
        <v>31</v>
      </c>
      <c r="B145" s="148"/>
      <c r="C145" s="148"/>
      <c r="D145" s="148"/>
      <c r="E145" s="148"/>
      <c r="F145" s="148"/>
      <c r="G145" s="23"/>
      <c r="H145" s="21"/>
      <c r="I145" s="21"/>
      <c r="J145" s="21"/>
      <c r="K145" s="21"/>
    </row>
    <row r="146" spans="1:11" x14ac:dyDescent="0.25">
      <c r="A146" s="147" t="s">
        <v>1770</v>
      </c>
      <c r="B146" s="148"/>
      <c r="C146" s="148"/>
      <c r="D146" s="148"/>
      <c r="E146" s="148"/>
      <c r="F146" s="148"/>
      <c r="G146" s="23">
        <v>395</v>
      </c>
      <c r="H146" s="21"/>
      <c r="I146" s="21"/>
      <c r="J146" s="21"/>
      <c r="K146" s="21"/>
    </row>
    <row r="147" spans="1:11" x14ac:dyDescent="0.25">
      <c r="A147" s="147" t="s">
        <v>1769</v>
      </c>
      <c r="B147" s="148"/>
      <c r="C147" s="148"/>
      <c r="D147" s="148"/>
      <c r="E147" s="148"/>
      <c r="F147" s="148"/>
      <c r="G147" s="23">
        <v>18</v>
      </c>
      <c r="H147" s="21"/>
      <c r="I147" s="21"/>
      <c r="J147" s="21"/>
      <c r="K147" s="21"/>
    </row>
    <row r="148" spans="1:11" x14ac:dyDescent="0.25">
      <c r="A148" s="147" t="s">
        <v>1768</v>
      </c>
      <c r="B148" s="148"/>
      <c r="C148" s="148"/>
      <c r="D148" s="148"/>
      <c r="E148" s="148"/>
      <c r="F148" s="148"/>
      <c r="G148" s="23">
        <v>902</v>
      </c>
      <c r="H148" s="21"/>
      <c r="I148" s="21"/>
      <c r="J148" s="21"/>
      <c r="K148" s="21"/>
    </row>
    <row r="149" spans="1:11" x14ac:dyDescent="0.25">
      <c r="A149" s="147" t="s">
        <v>1767</v>
      </c>
      <c r="B149" s="148"/>
      <c r="C149" s="148"/>
      <c r="D149" s="148"/>
      <c r="E149" s="148"/>
      <c r="F149" s="148"/>
      <c r="G149" s="23">
        <v>19159</v>
      </c>
      <c r="H149" s="21"/>
      <c r="I149" s="21"/>
      <c r="J149" s="21"/>
      <c r="K149" s="21"/>
    </row>
    <row r="150" spans="1:11" x14ac:dyDescent="0.25">
      <c r="A150" s="147" t="s">
        <v>1766</v>
      </c>
      <c r="B150" s="148"/>
      <c r="C150" s="148"/>
      <c r="D150" s="148"/>
      <c r="E150" s="148"/>
      <c r="F150" s="148"/>
      <c r="G150" s="23">
        <v>146</v>
      </c>
      <c r="H150" s="21"/>
      <c r="I150" s="21"/>
      <c r="J150" s="21"/>
      <c r="K150" s="21"/>
    </row>
    <row r="151" spans="1:11" x14ac:dyDescent="0.25">
      <c r="A151" s="147" t="s">
        <v>1765</v>
      </c>
      <c r="B151" s="148"/>
      <c r="C151" s="148"/>
      <c r="D151" s="148"/>
      <c r="E151" s="148"/>
      <c r="F151" s="148"/>
      <c r="G151" s="23">
        <v>93</v>
      </c>
      <c r="H151" s="21"/>
      <c r="I151" s="21"/>
      <c r="J151" s="21"/>
      <c r="K151" s="21"/>
    </row>
    <row r="152" spans="1:11" x14ac:dyDescent="0.25">
      <c r="A152" s="149" t="s">
        <v>11</v>
      </c>
      <c r="B152" s="148"/>
      <c r="C152" s="148"/>
      <c r="D152" s="148"/>
      <c r="E152" s="148"/>
      <c r="F152" s="148"/>
      <c r="G152" s="23"/>
      <c r="H152" s="21"/>
      <c r="I152" s="21"/>
      <c r="J152" s="21"/>
      <c r="K152" s="21"/>
    </row>
    <row r="153" spans="1:11" x14ac:dyDescent="0.25">
      <c r="A153" s="147" t="s">
        <v>66</v>
      </c>
      <c r="B153" s="148"/>
      <c r="C153" s="148"/>
      <c r="D153" s="148"/>
      <c r="E153" s="148"/>
      <c r="F153" s="148"/>
      <c r="G153" s="23"/>
      <c r="H153" s="21"/>
      <c r="I153" s="21"/>
      <c r="J153" s="21"/>
      <c r="K153" s="21"/>
    </row>
    <row r="154" spans="1:11" x14ac:dyDescent="0.25">
      <c r="A154" s="147" t="s">
        <v>65</v>
      </c>
      <c r="B154" s="148"/>
      <c r="C154" s="148"/>
      <c r="D154" s="148"/>
      <c r="E154" s="148"/>
      <c r="F154" s="148"/>
      <c r="G154" s="23"/>
      <c r="H154" s="21"/>
      <c r="I154" s="21"/>
      <c r="J154" s="21"/>
      <c r="K154" s="21"/>
    </row>
    <row r="155" spans="1:11" x14ac:dyDescent="0.25">
      <c r="A155" s="147" t="s">
        <v>72</v>
      </c>
      <c r="B155" s="148"/>
      <c r="C155" s="148"/>
      <c r="D155" s="148"/>
      <c r="E155" s="148"/>
      <c r="F155" s="148"/>
      <c r="G155" s="23"/>
      <c r="H155" s="21"/>
      <c r="I155" s="21"/>
      <c r="J155" s="21"/>
      <c r="K155" s="21"/>
    </row>
    <row r="156" spans="1:11" ht="20.399999999999999" x14ac:dyDescent="0.25">
      <c r="A156" s="147" t="s">
        <v>1764</v>
      </c>
      <c r="B156" s="148"/>
      <c r="C156" s="148"/>
      <c r="D156" s="148"/>
      <c r="E156" s="148"/>
      <c r="F156" s="148"/>
      <c r="G156" s="23">
        <v>2715</v>
      </c>
      <c r="H156" s="21">
        <v>1460</v>
      </c>
      <c r="I156" s="21" t="s">
        <v>1763</v>
      </c>
      <c r="J156" s="21"/>
      <c r="K156" s="21">
        <v>102.82</v>
      </c>
    </row>
    <row r="157" spans="1:11" x14ac:dyDescent="0.25">
      <c r="A157" s="147" t="s">
        <v>1762</v>
      </c>
      <c r="B157" s="148"/>
      <c r="C157" s="148"/>
      <c r="D157" s="148"/>
      <c r="E157" s="148"/>
      <c r="F157" s="148"/>
      <c r="G157" s="23">
        <v>1203</v>
      </c>
      <c r="H157" s="21"/>
      <c r="I157" s="21"/>
      <c r="J157" s="21"/>
      <c r="K157" s="21"/>
    </row>
    <row r="158" spans="1:11" x14ac:dyDescent="0.25">
      <c r="A158" s="147" t="s">
        <v>1761</v>
      </c>
      <c r="B158" s="148"/>
      <c r="C158" s="148"/>
      <c r="D158" s="148"/>
      <c r="E158" s="148"/>
      <c r="F158" s="148"/>
      <c r="G158" s="23">
        <v>902</v>
      </c>
      <c r="H158" s="21"/>
      <c r="I158" s="21"/>
      <c r="J158" s="21"/>
      <c r="K158" s="21"/>
    </row>
    <row r="159" spans="1:11" x14ac:dyDescent="0.25">
      <c r="A159" s="147" t="s">
        <v>63</v>
      </c>
      <c r="B159" s="148"/>
      <c r="C159" s="148"/>
      <c r="D159" s="148"/>
      <c r="E159" s="148"/>
      <c r="F159" s="148"/>
      <c r="G159" s="23">
        <v>4820</v>
      </c>
      <c r="H159" s="21"/>
      <c r="I159" s="21"/>
      <c r="J159" s="21"/>
      <c r="K159" s="21">
        <v>102.82</v>
      </c>
    </row>
    <row r="160" spans="1:11" x14ac:dyDescent="0.25">
      <c r="A160" s="147" t="s">
        <v>71</v>
      </c>
      <c r="B160" s="148"/>
      <c r="C160" s="148"/>
      <c r="D160" s="148"/>
      <c r="E160" s="148"/>
      <c r="F160" s="148"/>
      <c r="G160" s="23"/>
      <c r="H160" s="21"/>
      <c r="I160" s="21"/>
      <c r="J160" s="21"/>
      <c r="K160" s="21"/>
    </row>
    <row r="161" spans="1:11" x14ac:dyDescent="0.25">
      <c r="A161" s="147" t="s">
        <v>1760</v>
      </c>
      <c r="B161" s="148"/>
      <c r="C161" s="148"/>
      <c r="D161" s="148"/>
      <c r="E161" s="148"/>
      <c r="F161" s="148"/>
      <c r="G161" s="23">
        <v>312</v>
      </c>
      <c r="H161" s="21">
        <v>267</v>
      </c>
      <c r="I161" s="21"/>
      <c r="J161" s="21"/>
      <c r="K161" s="21">
        <v>21</v>
      </c>
    </row>
    <row r="162" spans="1:11" x14ac:dyDescent="0.25">
      <c r="A162" s="147" t="s">
        <v>1759</v>
      </c>
      <c r="B162" s="148"/>
      <c r="C162" s="148"/>
      <c r="D162" s="148"/>
      <c r="E162" s="148"/>
      <c r="F162" s="148"/>
      <c r="G162" s="23">
        <v>246</v>
      </c>
      <c r="H162" s="21"/>
      <c r="I162" s="21"/>
      <c r="J162" s="21"/>
      <c r="K162" s="21"/>
    </row>
    <row r="163" spans="1:11" x14ac:dyDescent="0.25">
      <c r="A163" s="147" t="s">
        <v>1758</v>
      </c>
      <c r="B163" s="148"/>
      <c r="C163" s="148"/>
      <c r="D163" s="148"/>
      <c r="E163" s="148"/>
      <c r="F163" s="148"/>
      <c r="G163" s="23">
        <v>174</v>
      </c>
      <c r="H163" s="21"/>
      <c r="I163" s="21"/>
      <c r="J163" s="21"/>
      <c r="K163" s="21"/>
    </row>
    <row r="164" spans="1:11" x14ac:dyDescent="0.25">
      <c r="A164" s="147" t="s">
        <v>63</v>
      </c>
      <c r="B164" s="148"/>
      <c r="C164" s="148"/>
      <c r="D164" s="148"/>
      <c r="E164" s="148"/>
      <c r="F164" s="148"/>
      <c r="G164" s="23">
        <v>732</v>
      </c>
      <c r="H164" s="21"/>
      <c r="I164" s="21"/>
      <c r="J164" s="21"/>
      <c r="K164" s="21">
        <v>21</v>
      </c>
    </row>
    <row r="165" spans="1:11" x14ac:dyDescent="0.25">
      <c r="A165" s="147" t="s">
        <v>64</v>
      </c>
      <c r="B165" s="148"/>
      <c r="C165" s="148"/>
      <c r="D165" s="148"/>
      <c r="E165" s="148"/>
      <c r="F165" s="148"/>
      <c r="G165" s="23"/>
      <c r="H165" s="21"/>
      <c r="I165" s="21"/>
      <c r="J165" s="21"/>
      <c r="K165" s="21"/>
    </row>
    <row r="166" spans="1:11" ht="20.399999999999999" x14ac:dyDescent="0.25">
      <c r="A166" s="147" t="s">
        <v>1757</v>
      </c>
      <c r="B166" s="148"/>
      <c r="C166" s="148"/>
      <c r="D166" s="148"/>
      <c r="E166" s="148"/>
      <c r="F166" s="148"/>
      <c r="G166" s="23">
        <v>4304</v>
      </c>
      <c r="H166" s="21">
        <v>675</v>
      </c>
      <c r="I166" s="21" t="s">
        <v>1756</v>
      </c>
      <c r="J166" s="21"/>
      <c r="K166" s="21">
        <v>48.52</v>
      </c>
    </row>
    <row r="167" spans="1:11" x14ac:dyDescent="0.25">
      <c r="A167" s="147" t="s">
        <v>1755</v>
      </c>
      <c r="B167" s="148"/>
      <c r="C167" s="148"/>
      <c r="D167" s="148"/>
      <c r="E167" s="148"/>
      <c r="F167" s="148"/>
      <c r="G167" s="23">
        <v>766</v>
      </c>
      <c r="H167" s="21"/>
      <c r="I167" s="21"/>
      <c r="J167" s="21"/>
      <c r="K167" s="21"/>
    </row>
    <row r="168" spans="1:11" x14ac:dyDescent="0.25">
      <c r="A168" s="147" t="s">
        <v>1754</v>
      </c>
      <c r="B168" s="148"/>
      <c r="C168" s="148"/>
      <c r="D168" s="148"/>
      <c r="E168" s="148"/>
      <c r="F168" s="148"/>
      <c r="G168" s="23">
        <v>524</v>
      </c>
      <c r="H168" s="21"/>
      <c r="I168" s="21"/>
      <c r="J168" s="21"/>
      <c r="K168" s="21"/>
    </row>
    <row r="169" spans="1:11" x14ac:dyDescent="0.25">
      <c r="A169" s="147" t="s">
        <v>63</v>
      </c>
      <c r="B169" s="148"/>
      <c r="C169" s="148"/>
      <c r="D169" s="148"/>
      <c r="E169" s="148"/>
      <c r="F169" s="148"/>
      <c r="G169" s="23">
        <v>5594</v>
      </c>
      <c r="H169" s="21"/>
      <c r="I169" s="21"/>
      <c r="J169" s="21"/>
      <c r="K169" s="21">
        <v>48.52</v>
      </c>
    </row>
    <row r="170" spans="1:11" x14ac:dyDescent="0.25">
      <c r="A170" s="147" t="s">
        <v>1481</v>
      </c>
      <c r="B170" s="148"/>
      <c r="C170" s="148"/>
      <c r="D170" s="148"/>
      <c r="E170" s="148"/>
      <c r="F170" s="148"/>
      <c r="G170" s="23"/>
      <c r="H170" s="21"/>
      <c r="I170" s="21"/>
      <c r="J170" s="21"/>
      <c r="K170" s="21"/>
    </row>
    <row r="171" spans="1:11" ht="20.399999999999999" x14ac:dyDescent="0.25">
      <c r="A171" s="147" t="s">
        <v>1753</v>
      </c>
      <c r="B171" s="148"/>
      <c r="C171" s="148"/>
      <c r="D171" s="148"/>
      <c r="E171" s="148"/>
      <c r="F171" s="148"/>
      <c r="G171" s="23">
        <v>1818</v>
      </c>
      <c r="H171" s="21">
        <v>168</v>
      </c>
      <c r="I171" s="21" t="s">
        <v>1752</v>
      </c>
      <c r="J171" s="21"/>
      <c r="K171" s="21">
        <v>13.56</v>
      </c>
    </row>
    <row r="172" spans="1:11" x14ac:dyDescent="0.25">
      <c r="A172" s="147" t="s">
        <v>1751</v>
      </c>
      <c r="B172" s="148"/>
      <c r="C172" s="148"/>
      <c r="D172" s="148"/>
      <c r="E172" s="148"/>
      <c r="F172" s="148"/>
      <c r="G172" s="23">
        <v>250</v>
      </c>
      <c r="H172" s="21"/>
      <c r="I172" s="21"/>
      <c r="J172" s="21"/>
      <c r="K172" s="21"/>
    </row>
    <row r="173" spans="1:11" x14ac:dyDescent="0.25">
      <c r="A173" s="147" t="s">
        <v>1750</v>
      </c>
      <c r="B173" s="148"/>
      <c r="C173" s="148"/>
      <c r="D173" s="148"/>
      <c r="E173" s="148"/>
      <c r="F173" s="148"/>
      <c r="G173" s="23">
        <v>146</v>
      </c>
      <c r="H173" s="21"/>
      <c r="I173" s="21"/>
      <c r="J173" s="21"/>
      <c r="K173" s="21"/>
    </row>
    <row r="174" spans="1:11" x14ac:dyDescent="0.25">
      <c r="A174" s="147" t="s">
        <v>63</v>
      </c>
      <c r="B174" s="148"/>
      <c r="C174" s="148"/>
      <c r="D174" s="148"/>
      <c r="E174" s="148"/>
      <c r="F174" s="148"/>
      <c r="G174" s="23">
        <v>2214</v>
      </c>
      <c r="H174" s="21"/>
      <c r="I174" s="21"/>
      <c r="J174" s="21"/>
      <c r="K174" s="21">
        <v>13.56</v>
      </c>
    </row>
    <row r="175" spans="1:11" x14ac:dyDescent="0.25">
      <c r="A175" s="147" t="s">
        <v>435</v>
      </c>
      <c r="B175" s="148"/>
      <c r="C175" s="148"/>
      <c r="D175" s="148"/>
      <c r="E175" s="148"/>
      <c r="F175" s="148"/>
      <c r="G175" s="23"/>
      <c r="H175" s="21"/>
      <c r="I175" s="21"/>
      <c r="J175" s="21"/>
      <c r="K175" s="21"/>
    </row>
    <row r="176" spans="1:11" x14ac:dyDescent="0.25">
      <c r="A176" s="147" t="s">
        <v>1749</v>
      </c>
      <c r="B176" s="148"/>
      <c r="C176" s="148"/>
      <c r="D176" s="148"/>
      <c r="E176" s="148"/>
      <c r="F176" s="148"/>
      <c r="G176" s="23">
        <v>83724</v>
      </c>
      <c r="H176" s="21">
        <v>28390</v>
      </c>
      <c r="I176" s="21"/>
      <c r="J176" s="21"/>
      <c r="K176" s="21">
        <v>2008</v>
      </c>
    </row>
    <row r="177" spans="1:11" x14ac:dyDescent="0.25">
      <c r="A177" s="147" t="s">
        <v>1748</v>
      </c>
      <c r="B177" s="148"/>
      <c r="C177" s="148"/>
      <c r="D177" s="148"/>
      <c r="E177" s="148"/>
      <c r="F177" s="148"/>
      <c r="G177" s="23">
        <v>28390</v>
      </c>
      <c r="H177" s="21"/>
      <c r="I177" s="21"/>
      <c r="J177" s="21"/>
      <c r="K177" s="21"/>
    </row>
    <row r="178" spans="1:11" x14ac:dyDescent="0.25">
      <c r="A178" s="147" t="s">
        <v>1747</v>
      </c>
      <c r="B178" s="148"/>
      <c r="C178" s="148"/>
      <c r="D178" s="148"/>
      <c r="E178" s="148"/>
      <c r="F178" s="148"/>
      <c r="G178" s="23">
        <v>18454</v>
      </c>
      <c r="H178" s="21"/>
      <c r="I178" s="21"/>
      <c r="J178" s="21"/>
      <c r="K178" s="21"/>
    </row>
    <row r="179" spans="1:11" x14ac:dyDescent="0.25">
      <c r="A179" s="147" t="s">
        <v>63</v>
      </c>
      <c r="B179" s="148"/>
      <c r="C179" s="148"/>
      <c r="D179" s="148"/>
      <c r="E179" s="148"/>
      <c r="F179" s="148"/>
      <c r="G179" s="23">
        <v>130568</v>
      </c>
      <c r="H179" s="21"/>
      <c r="I179" s="21"/>
      <c r="J179" s="21"/>
      <c r="K179" s="21">
        <v>2008</v>
      </c>
    </row>
    <row r="180" spans="1:11" x14ac:dyDescent="0.25">
      <c r="A180" s="147" t="s">
        <v>60</v>
      </c>
      <c r="B180" s="148"/>
      <c r="C180" s="148"/>
      <c r="D180" s="148"/>
      <c r="E180" s="148"/>
      <c r="F180" s="148"/>
      <c r="G180" s="23">
        <v>143928</v>
      </c>
      <c r="H180" s="21"/>
      <c r="I180" s="21"/>
      <c r="J180" s="21"/>
      <c r="K180" s="21">
        <v>2193.9</v>
      </c>
    </row>
    <row r="181" spans="1:11" x14ac:dyDescent="0.25">
      <c r="A181" s="147" t="s">
        <v>62</v>
      </c>
      <c r="B181" s="148"/>
      <c r="C181" s="148"/>
      <c r="D181" s="148"/>
      <c r="E181" s="148"/>
      <c r="F181" s="148"/>
      <c r="G181" s="23"/>
      <c r="H181" s="21"/>
      <c r="I181" s="21"/>
      <c r="J181" s="21"/>
      <c r="K181" s="21"/>
    </row>
    <row r="182" spans="1:11" x14ac:dyDescent="0.25">
      <c r="A182" s="147" t="s">
        <v>61</v>
      </c>
      <c r="B182" s="148"/>
      <c r="C182" s="148"/>
      <c r="D182" s="148"/>
      <c r="E182" s="148"/>
      <c r="F182" s="148"/>
      <c r="G182" s="23"/>
      <c r="H182" s="21"/>
      <c r="I182" s="21"/>
      <c r="J182" s="21"/>
      <c r="K182" s="21"/>
    </row>
    <row r="183" spans="1:11" x14ac:dyDescent="0.25">
      <c r="A183" s="147" t="s">
        <v>1746</v>
      </c>
      <c r="B183" s="148"/>
      <c r="C183" s="148"/>
      <c r="D183" s="148"/>
      <c r="E183" s="148"/>
      <c r="F183" s="148"/>
      <c r="G183" s="23">
        <v>922</v>
      </c>
      <c r="H183" s="21"/>
      <c r="I183" s="21"/>
      <c r="J183" s="21"/>
      <c r="K183" s="21"/>
    </row>
    <row r="184" spans="1:11" x14ac:dyDescent="0.25">
      <c r="A184" s="147" t="s">
        <v>60</v>
      </c>
      <c r="B184" s="148"/>
      <c r="C184" s="148"/>
      <c r="D184" s="148"/>
      <c r="E184" s="148"/>
      <c r="F184" s="148"/>
      <c r="G184" s="23">
        <v>922</v>
      </c>
      <c r="H184" s="21"/>
      <c r="I184" s="21"/>
      <c r="J184" s="21"/>
      <c r="K184" s="21"/>
    </row>
    <row r="185" spans="1:11" x14ac:dyDescent="0.25">
      <c r="A185" s="147" t="s">
        <v>56</v>
      </c>
      <c r="B185" s="148"/>
      <c r="C185" s="148"/>
      <c r="D185" s="148"/>
      <c r="E185" s="148"/>
      <c r="F185" s="148"/>
      <c r="G185" s="23">
        <v>144850</v>
      </c>
      <c r="H185" s="21"/>
      <c r="I185" s="21"/>
      <c r="J185" s="21"/>
      <c r="K185" s="21">
        <v>2193.9</v>
      </c>
    </row>
    <row r="186" spans="1:11" x14ac:dyDescent="0.25">
      <c r="A186" s="149" t="s">
        <v>59</v>
      </c>
      <c r="B186" s="148"/>
      <c r="C186" s="148"/>
      <c r="D186" s="148"/>
      <c r="E186" s="148"/>
      <c r="F186" s="148"/>
      <c r="G186" s="22">
        <v>144850</v>
      </c>
      <c r="H186" s="21"/>
      <c r="I186" s="21"/>
      <c r="J186" s="21"/>
      <c r="K186" s="20">
        <v>2193.9</v>
      </c>
    </row>
    <row r="187" spans="1:11" x14ac:dyDescent="0.25">
      <c r="A187" s="147" t="s">
        <v>121</v>
      </c>
      <c r="B187" s="148"/>
      <c r="C187" s="148"/>
      <c r="D187" s="148"/>
      <c r="E187" s="148"/>
      <c r="F187" s="148"/>
      <c r="G187" s="23"/>
      <c r="H187" s="21"/>
      <c r="I187" s="21"/>
      <c r="J187" s="21"/>
      <c r="K187" s="21"/>
    </row>
    <row r="188" spans="1:11" x14ac:dyDescent="0.25">
      <c r="A188" s="147" t="s">
        <v>57</v>
      </c>
      <c r="B188" s="148"/>
      <c r="C188" s="148"/>
      <c r="D188" s="148"/>
      <c r="E188" s="148"/>
      <c r="F188" s="148"/>
      <c r="G188" s="23"/>
      <c r="H188" s="21"/>
      <c r="I188" s="21"/>
      <c r="J188" s="21"/>
      <c r="K188" s="21"/>
    </row>
    <row r="189" spans="1:11" x14ac:dyDescent="0.25">
      <c r="A189" s="147" t="s">
        <v>1745</v>
      </c>
      <c r="B189" s="148"/>
      <c r="C189" s="148"/>
      <c r="D189" s="148"/>
      <c r="E189" s="148"/>
      <c r="F189" s="148"/>
      <c r="G189" s="23">
        <v>13751</v>
      </c>
      <c r="H189" s="21"/>
      <c r="I189" s="21"/>
      <c r="J189" s="21"/>
      <c r="K189" s="21"/>
    </row>
    <row r="190" spans="1:11" x14ac:dyDescent="0.25">
      <c r="A190" s="147" t="s">
        <v>56</v>
      </c>
      <c r="B190" s="148"/>
      <c r="C190" s="148"/>
      <c r="D190" s="148"/>
      <c r="E190" s="148"/>
      <c r="F190" s="148"/>
      <c r="G190" s="23">
        <v>13751</v>
      </c>
      <c r="H190" s="21"/>
      <c r="I190" s="21"/>
      <c r="J190" s="21"/>
      <c r="K190" s="21"/>
    </row>
    <row r="191" spans="1:11" x14ac:dyDescent="0.25">
      <c r="A191" s="149" t="s">
        <v>119</v>
      </c>
      <c r="B191" s="148"/>
      <c r="C191" s="148"/>
      <c r="D191" s="148"/>
      <c r="E191" s="148"/>
      <c r="F191" s="148"/>
      <c r="G191" s="22">
        <v>13751</v>
      </c>
      <c r="H191" s="21"/>
      <c r="I191" s="21"/>
      <c r="J191" s="21"/>
      <c r="K191" s="21"/>
    </row>
    <row r="192" spans="1:11" x14ac:dyDescent="0.25">
      <c r="A192" s="147" t="s">
        <v>1367</v>
      </c>
      <c r="B192" s="148"/>
      <c r="C192" s="148"/>
      <c r="D192" s="148"/>
      <c r="E192" s="148"/>
      <c r="F192" s="148"/>
      <c r="G192" s="23"/>
      <c r="H192" s="21"/>
      <c r="I192" s="21"/>
      <c r="J192" s="21"/>
      <c r="K192" s="21"/>
    </row>
    <row r="193" spans="1:11" x14ac:dyDescent="0.25">
      <c r="A193" s="147" t="s">
        <v>1364</v>
      </c>
      <c r="B193" s="148"/>
      <c r="C193" s="148"/>
      <c r="D193" s="148"/>
      <c r="E193" s="148"/>
      <c r="F193" s="148"/>
      <c r="G193" s="23"/>
      <c r="H193" s="21"/>
      <c r="I193" s="21"/>
      <c r="J193" s="21"/>
      <c r="K193" s="21"/>
    </row>
    <row r="194" spans="1:11" ht="20.399999999999999" x14ac:dyDescent="0.25">
      <c r="A194" s="147" t="s">
        <v>1744</v>
      </c>
      <c r="B194" s="148"/>
      <c r="C194" s="148"/>
      <c r="D194" s="148"/>
      <c r="E194" s="148"/>
      <c r="F194" s="148"/>
      <c r="G194" s="23">
        <v>320</v>
      </c>
      <c r="H194" s="21"/>
      <c r="I194" s="21" t="s">
        <v>1743</v>
      </c>
      <c r="J194" s="21"/>
      <c r="K194" s="21"/>
    </row>
    <row r="195" spans="1:11" x14ac:dyDescent="0.25">
      <c r="A195" s="147" t="s">
        <v>1742</v>
      </c>
      <c r="B195" s="148"/>
      <c r="C195" s="148"/>
      <c r="D195" s="148"/>
      <c r="E195" s="148"/>
      <c r="F195" s="148"/>
      <c r="G195" s="23">
        <v>33</v>
      </c>
      <c r="H195" s="21"/>
      <c r="I195" s="21"/>
      <c r="J195" s="21"/>
      <c r="K195" s="21"/>
    </row>
    <row r="196" spans="1:11" x14ac:dyDescent="0.25">
      <c r="A196" s="147" t="s">
        <v>1741</v>
      </c>
      <c r="B196" s="148"/>
      <c r="C196" s="148"/>
      <c r="D196" s="148"/>
      <c r="E196" s="148"/>
      <c r="F196" s="148"/>
      <c r="G196" s="23">
        <v>18</v>
      </c>
      <c r="H196" s="21"/>
      <c r="I196" s="21"/>
      <c r="J196" s="21"/>
      <c r="K196" s="21"/>
    </row>
    <row r="197" spans="1:11" x14ac:dyDescent="0.25">
      <c r="A197" s="147" t="s">
        <v>58</v>
      </c>
      <c r="B197" s="148"/>
      <c r="C197" s="148"/>
      <c r="D197" s="148"/>
      <c r="E197" s="148"/>
      <c r="F197" s="148"/>
      <c r="G197" s="23">
        <v>371</v>
      </c>
      <c r="H197" s="21"/>
      <c r="I197" s="21"/>
      <c r="J197" s="21"/>
      <c r="K197" s="21"/>
    </row>
    <row r="198" spans="1:11" x14ac:dyDescent="0.25">
      <c r="A198" s="147" t="s">
        <v>1365</v>
      </c>
      <c r="B198" s="148"/>
      <c r="C198" s="148"/>
      <c r="D198" s="148"/>
      <c r="E198" s="148"/>
      <c r="F198" s="148"/>
      <c r="G198" s="23"/>
      <c r="H198" s="21"/>
      <c r="I198" s="21"/>
      <c r="J198" s="21"/>
      <c r="K198" s="21"/>
    </row>
    <row r="199" spans="1:11" x14ac:dyDescent="0.25">
      <c r="A199" s="147" t="s">
        <v>1740</v>
      </c>
      <c r="B199" s="148"/>
      <c r="C199" s="148"/>
      <c r="D199" s="148"/>
      <c r="E199" s="148"/>
      <c r="F199" s="148"/>
      <c r="G199" s="23">
        <v>877</v>
      </c>
      <c r="H199" s="21">
        <v>877</v>
      </c>
      <c r="I199" s="21"/>
      <c r="J199" s="21"/>
      <c r="K199" s="21">
        <v>77.489999999999995</v>
      </c>
    </row>
    <row r="200" spans="1:11" x14ac:dyDescent="0.25">
      <c r="A200" s="147" t="s">
        <v>1739</v>
      </c>
      <c r="B200" s="148"/>
      <c r="C200" s="148"/>
      <c r="D200" s="148"/>
      <c r="E200" s="148"/>
      <c r="F200" s="148"/>
      <c r="G200" s="23">
        <v>702</v>
      </c>
      <c r="H200" s="21"/>
      <c r="I200" s="21"/>
      <c r="J200" s="21"/>
      <c r="K200" s="21"/>
    </row>
    <row r="201" spans="1:11" x14ac:dyDescent="0.25">
      <c r="A201" s="147" t="s">
        <v>1738</v>
      </c>
      <c r="B201" s="148"/>
      <c r="C201" s="148"/>
      <c r="D201" s="148"/>
      <c r="E201" s="148"/>
      <c r="F201" s="148"/>
      <c r="G201" s="23">
        <v>395</v>
      </c>
      <c r="H201" s="21"/>
      <c r="I201" s="21"/>
      <c r="J201" s="21"/>
      <c r="K201" s="21"/>
    </row>
    <row r="202" spans="1:11" x14ac:dyDescent="0.25">
      <c r="A202" s="147" t="s">
        <v>58</v>
      </c>
      <c r="B202" s="148"/>
      <c r="C202" s="148"/>
      <c r="D202" s="148"/>
      <c r="E202" s="148"/>
      <c r="F202" s="148"/>
      <c r="G202" s="23">
        <v>1974</v>
      </c>
      <c r="H202" s="21"/>
      <c r="I202" s="21"/>
      <c r="J202" s="21"/>
      <c r="K202" s="21">
        <v>77.489999999999995</v>
      </c>
    </row>
    <row r="203" spans="1:11" x14ac:dyDescent="0.25">
      <c r="A203" s="147" t="s">
        <v>1366</v>
      </c>
      <c r="B203" s="148"/>
      <c r="C203" s="148"/>
      <c r="D203" s="148"/>
      <c r="E203" s="148"/>
      <c r="F203" s="148"/>
      <c r="G203" s="23"/>
      <c r="H203" s="21"/>
      <c r="I203" s="21"/>
      <c r="J203" s="21"/>
      <c r="K203" s="21"/>
    </row>
    <row r="204" spans="1:11" x14ac:dyDescent="0.25">
      <c r="A204" s="147" t="s">
        <v>1737</v>
      </c>
      <c r="B204" s="148"/>
      <c r="C204" s="148"/>
      <c r="D204" s="148"/>
      <c r="E204" s="148"/>
      <c r="F204" s="148"/>
      <c r="G204" s="23">
        <v>10</v>
      </c>
      <c r="H204" s="21">
        <v>10</v>
      </c>
      <c r="I204" s="21"/>
      <c r="J204" s="21"/>
      <c r="K204" s="21">
        <v>0.8</v>
      </c>
    </row>
    <row r="205" spans="1:11" x14ac:dyDescent="0.25">
      <c r="A205" s="147" t="s">
        <v>1736</v>
      </c>
      <c r="B205" s="148"/>
      <c r="C205" s="148"/>
      <c r="D205" s="148"/>
      <c r="E205" s="148"/>
      <c r="F205" s="148"/>
      <c r="G205" s="23">
        <v>10</v>
      </c>
      <c r="H205" s="21"/>
      <c r="I205" s="21"/>
      <c r="J205" s="21"/>
      <c r="K205" s="21"/>
    </row>
    <row r="206" spans="1:11" x14ac:dyDescent="0.25">
      <c r="A206" s="147" t="s">
        <v>1735</v>
      </c>
      <c r="B206" s="148"/>
      <c r="C206" s="148"/>
      <c r="D206" s="148"/>
      <c r="E206" s="148"/>
      <c r="F206" s="148"/>
      <c r="G206" s="23">
        <v>7</v>
      </c>
      <c r="H206" s="21"/>
      <c r="I206" s="21"/>
      <c r="J206" s="21"/>
      <c r="K206" s="21"/>
    </row>
    <row r="207" spans="1:11" x14ac:dyDescent="0.25">
      <c r="A207" s="147" t="s">
        <v>58</v>
      </c>
      <c r="B207" s="148"/>
      <c r="C207" s="148"/>
      <c r="D207" s="148"/>
      <c r="E207" s="148"/>
      <c r="F207" s="148"/>
      <c r="G207" s="23">
        <v>27</v>
      </c>
      <c r="H207" s="21"/>
      <c r="I207" s="21"/>
      <c r="J207" s="21"/>
      <c r="K207" s="21">
        <v>0.8</v>
      </c>
    </row>
    <row r="208" spans="1:11" x14ac:dyDescent="0.25">
      <c r="A208" s="147" t="s">
        <v>1462</v>
      </c>
      <c r="B208" s="148"/>
      <c r="C208" s="148"/>
      <c r="D208" s="148"/>
      <c r="E208" s="148"/>
      <c r="F208" s="148"/>
      <c r="G208" s="23"/>
      <c r="H208" s="21"/>
      <c r="I208" s="21"/>
      <c r="J208" s="21"/>
      <c r="K208" s="21"/>
    </row>
    <row r="209" spans="1:11" ht="20.399999999999999" x14ac:dyDescent="0.25">
      <c r="A209" s="147" t="s">
        <v>1734</v>
      </c>
      <c r="B209" s="148"/>
      <c r="C209" s="148"/>
      <c r="D209" s="148"/>
      <c r="E209" s="148"/>
      <c r="F209" s="148"/>
      <c r="G209" s="23">
        <v>1349</v>
      </c>
      <c r="H209" s="21">
        <v>99</v>
      </c>
      <c r="I209" s="21" t="s">
        <v>1733</v>
      </c>
      <c r="J209" s="21"/>
      <c r="K209" s="21">
        <v>8.16</v>
      </c>
    </row>
    <row r="210" spans="1:11" x14ac:dyDescent="0.25">
      <c r="A210" s="147" t="s">
        <v>1732</v>
      </c>
      <c r="B210" s="148"/>
      <c r="C210" s="148"/>
      <c r="D210" s="148"/>
      <c r="E210" s="148"/>
      <c r="F210" s="148"/>
      <c r="G210" s="23">
        <v>135</v>
      </c>
      <c r="H210" s="21"/>
      <c r="I210" s="21"/>
      <c r="J210" s="21"/>
      <c r="K210" s="21"/>
    </row>
    <row r="211" spans="1:11" x14ac:dyDescent="0.25">
      <c r="A211" s="147" t="s">
        <v>1731</v>
      </c>
      <c r="B211" s="148"/>
      <c r="C211" s="148"/>
      <c r="D211" s="148"/>
      <c r="E211" s="148"/>
      <c r="F211" s="148"/>
      <c r="G211" s="23">
        <v>93</v>
      </c>
      <c r="H211" s="21"/>
      <c r="I211" s="21"/>
      <c r="J211" s="21"/>
      <c r="K211" s="21"/>
    </row>
    <row r="212" spans="1:11" x14ac:dyDescent="0.25">
      <c r="A212" s="147" t="s">
        <v>58</v>
      </c>
      <c r="B212" s="148"/>
      <c r="C212" s="148"/>
      <c r="D212" s="148"/>
      <c r="E212" s="148"/>
      <c r="F212" s="148"/>
      <c r="G212" s="23">
        <v>1577</v>
      </c>
      <c r="H212" s="21"/>
      <c r="I212" s="21"/>
      <c r="J212" s="21"/>
      <c r="K212" s="21">
        <v>8.16</v>
      </c>
    </row>
    <row r="213" spans="1:11" x14ac:dyDescent="0.25">
      <c r="A213" s="147" t="s">
        <v>56</v>
      </c>
      <c r="B213" s="148"/>
      <c r="C213" s="148"/>
      <c r="D213" s="148"/>
      <c r="E213" s="148"/>
      <c r="F213" s="148"/>
      <c r="G213" s="23">
        <v>3949</v>
      </c>
      <c r="H213" s="21"/>
      <c r="I213" s="21"/>
      <c r="J213" s="21"/>
      <c r="K213" s="21">
        <v>86.45</v>
      </c>
    </row>
    <row r="214" spans="1:11" x14ac:dyDescent="0.25">
      <c r="A214" s="149" t="s">
        <v>1363</v>
      </c>
      <c r="B214" s="148"/>
      <c r="C214" s="148"/>
      <c r="D214" s="148"/>
      <c r="E214" s="148"/>
      <c r="F214" s="148"/>
      <c r="G214" s="22">
        <v>3949</v>
      </c>
      <c r="H214" s="21"/>
      <c r="I214" s="21"/>
      <c r="J214" s="21"/>
      <c r="K214" s="20">
        <v>86.45</v>
      </c>
    </row>
    <row r="215" spans="1:11" x14ac:dyDescent="0.25">
      <c r="A215" s="147" t="s">
        <v>12</v>
      </c>
      <c r="B215" s="148"/>
      <c r="C215" s="148"/>
      <c r="D215" s="148"/>
      <c r="E215" s="148"/>
      <c r="F215" s="148"/>
      <c r="G215" s="23">
        <v>162550</v>
      </c>
      <c r="H215" s="21"/>
      <c r="I215" s="21"/>
      <c r="J215" s="21"/>
      <c r="K215" s="21">
        <v>2280.35</v>
      </c>
    </row>
    <row r="216" spans="1:11" x14ac:dyDescent="0.25">
      <c r="A216" s="147" t="s">
        <v>13</v>
      </c>
      <c r="B216" s="148"/>
      <c r="C216" s="148"/>
      <c r="D216" s="148"/>
      <c r="E216" s="148"/>
      <c r="F216" s="148"/>
      <c r="G216" s="23"/>
      <c r="H216" s="21"/>
      <c r="I216" s="21"/>
      <c r="J216" s="21"/>
      <c r="K216" s="21"/>
    </row>
    <row r="217" spans="1:11" x14ac:dyDescent="0.25">
      <c r="A217" s="147" t="s">
        <v>14</v>
      </c>
      <c r="B217" s="148"/>
      <c r="C217" s="148"/>
      <c r="D217" s="148"/>
      <c r="E217" s="148"/>
      <c r="F217" s="148"/>
      <c r="G217" s="23">
        <v>75363</v>
      </c>
      <c r="H217" s="21"/>
      <c r="I217" s="21"/>
      <c r="J217" s="21"/>
      <c r="K217" s="21"/>
    </row>
    <row r="218" spans="1:11" x14ac:dyDescent="0.25">
      <c r="A218" s="147" t="s">
        <v>15</v>
      </c>
      <c r="B218" s="148"/>
      <c r="C218" s="148"/>
      <c r="D218" s="148"/>
      <c r="E218" s="148"/>
      <c r="F218" s="148"/>
      <c r="G218" s="23">
        <v>1871</v>
      </c>
      <c r="H218" s="21"/>
      <c r="I218" s="21"/>
      <c r="J218" s="21"/>
      <c r="K218" s="21"/>
    </row>
    <row r="219" spans="1:11" x14ac:dyDescent="0.25">
      <c r="A219" s="147" t="s">
        <v>16</v>
      </c>
      <c r="B219" s="148"/>
      <c r="C219" s="148"/>
      <c r="D219" s="148"/>
      <c r="E219" s="148"/>
      <c r="F219" s="148"/>
      <c r="G219" s="23">
        <v>32201</v>
      </c>
      <c r="H219" s="21"/>
      <c r="I219" s="21"/>
      <c r="J219" s="21"/>
      <c r="K219" s="21"/>
    </row>
    <row r="220" spans="1:11" x14ac:dyDescent="0.25">
      <c r="A220" s="147" t="s">
        <v>0</v>
      </c>
      <c r="B220" s="148"/>
      <c r="C220" s="148"/>
      <c r="D220" s="148"/>
      <c r="E220" s="148"/>
      <c r="F220" s="148"/>
      <c r="G220" s="23">
        <v>922</v>
      </c>
      <c r="H220" s="21"/>
      <c r="I220" s="21"/>
      <c r="J220" s="21"/>
      <c r="K220" s="21"/>
    </row>
    <row r="221" spans="1:11" x14ac:dyDescent="0.25">
      <c r="A221" s="147" t="s">
        <v>17</v>
      </c>
      <c r="B221" s="148"/>
      <c r="C221" s="148"/>
      <c r="D221" s="148"/>
      <c r="E221" s="148"/>
      <c r="F221" s="148"/>
      <c r="G221" s="23">
        <v>31735</v>
      </c>
      <c r="H221" s="21"/>
      <c r="I221" s="21"/>
      <c r="J221" s="21"/>
      <c r="K221" s="21"/>
    </row>
    <row r="222" spans="1:11" x14ac:dyDescent="0.25">
      <c r="A222" s="147" t="s">
        <v>18</v>
      </c>
      <c r="B222" s="148"/>
      <c r="C222" s="148"/>
      <c r="D222" s="148"/>
      <c r="E222" s="148"/>
      <c r="F222" s="148"/>
      <c r="G222" s="23">
        <v>20713</v>
      </c>
      <c r="H222" s="21"/>
      <c r="I222" s="21"/>
      <c r="J222" s="21"/>
      <c r="K222" s="21"/>
    </row>
    <row r="223" spans="1:11" x14ac:dyDescent="0.25">
      <c r="A223" s="149" t="s">
        <v>19</v>
      </c>
      <c r="B223" s="148"/>
      <c r="C223" s="148"/>
      <c r="D223" s="148"/>
      <c r="E223" s="148"/>
      <c r="F223" s="148"/>
      <c r="G223" s="22">
        <v>162550</v>
      </c>
      <c r="H223" s="21"/>
      <c r="I223" s="21"/>
      <c r="J223" s="21"/>
      <c r="K223" s="20">
        <v>2280.35</v>
      </c>
    </row>
    <row r="224" spans="1:11" x14ac:dyDescent="0.25">
      <c r="A224" s="99"/>
      <c r="B224" s="19"/>
      <c r="F224" s="16"/>
      <c r="G224" s="18"/>
      <c r="H224" s="16"/>
      <c r="I224" s="16"/>
      <c r="J224" s="16"/>
      <c r="K224" s="16"/>
    </row>
    <row r="225" spans="1:11" ht="6" customHeight="1" x14ac:dyDescent="0.25">
      <c r="A225" s="99"/>
      <c r="B225" s="19"/>
      <c r="F225" s="16"/>
      <c r="G225" s="18"/>
      <c r="H225" s="16"/>
      <c r="I225" s="16"/>
      <c r="J225" s="16"/>
      <c r="K225" s="16"/>
    </row>
    <row r="226" spans="1:11" hidden="1" x14ac:dyDescent="0.25">
      <c r="A226" s="99"/>
      <c r="B226" s="19"/>
      <c r="F226" s="16"/>
      <c r="G226" s="18"/>
      <c r="H226" s="16"/>
      <c r="I226" s="16"/>
      <c r="J226" s="16"/>
      <c r="K226" s="16"/>
    </row>
  </sheetData>
  <mergeCells count="157">
    <mergeCell ref="A221:F221"/>
    <mergeCell ref="A222:F222"/>
    <mergeCell ref="A223:F223"/>
    <mergeCell ref="A198:F198"/>
    <mergeCell ref="A199:F199"/>
    <mergeCell ref="A200:F200"/>
    <mergeCell ref="A201:F201"/>
    <mergeCell ref="A202:F202"/>
    <mergeCell ref="A191:F191"/>
    <mergeCell ref="A197:F197"/>
    <mergeCell ref="A192:F192"/>
    <mergeCell ref="A193:F193"/>
    <mergeCell ref="A194:F194"/>
    <mergeCell ref="A195:F195"/>
    <mergeCell ref="A203:F203"/>
    <mergeCell ref="A204:F204"/>
    <mergeCell ref="A220:F220"/>
    <mergeCell ref="A209:F209"/>
    <mergeCell ref="A210:F210"/>
    <mergeCell ref="A211:F211"/>
    <mergeCell ref="A212:F212"/>
    <mergeCell ref="A213:F213"/>
    <mergeCell ref="A214:F214"/>
    <mergeCell ref="A196:F196"/>
    <mergeCell ref="A185:F185"/>
    <mergeCell ref="A186:F186"/>
    <mergeCell ref="A187:F187"/>
    <mergeCell ref="A188:F188"/>
    <mergeCell ref="A218:F218"/>
    <mergeCell ref="A219:F219"/>
    <mergeCell ref="A173:F173"/>
    <mergeCell ref="A174:F174"/>
    <mergeCell ref="A175:F175"/>
    <mergeCell ref="A176:F176"/>
    <mergeCell ref="A177:F177"/>
    <mergeCell ref="A178:F178"/>
    <mergeCell ref="A189:F189"/>
    <mergeCell ref="A190:F190"/>
    <mergeCell ref="A179:F179"/>
    <mergeCell ref="A180:F180"/>
    <mergeCell ref="A181:F181"/>
    <mergeCell ref="A182:F182"/>
    <mergeCell ref="A183:F183"/>
    <mergeCell ref="A184:F184"/>
    <mergeCell ref="A205:F205"/>
    <mergeCell ref="A206:F206"/>
    <mergeCell ref="A207:F207"/>
    <mergeCell ref="A208:F208"/>
    <mergeCell ref="A169:F169"/>
    <mergeCell ref="A170:F170"/>
    <mergeCell ref="D16:E16"/>
    <mergeCell ref="D20:E20"/>
    <mergeCell ref="D18:E18"/>
    <mergeCell ref="D17:E17"/>
    <mergeCell ref="A215:F215"/>
    <mergeCell ref="A216:F216"/>
    <mergeCell ref="A217:F217"/>
    <mergeCell ref="A161:F161"/>
    <mergeCell ref="D19:E19"/>
    <mergeCell ref="D21:E21"/>
    <mergeCell ref="D22:E22"/>
    <mergeCell ref="A143:F143"/>
    <mergeCell ref="A144:F144"/>
    <mergeCell ref="A145:F145"/>
    <mergeCell ref="A171:F171"/>
    <mergeCell ref="A172:F172"/>
    <mergeCell ref="A149:F149"/>
    <mergeCell ref="A150:F150"/>
    <mergeCell ref="A151:F151"/>
    <mergeCell ref="A152:F152"/>
    <mergeCell ref="A153:F153"/>
    <mergeCell ref="A154:F154"/>
    <mergeCell ref="A155:F155"/>
    <mergeCell ref="A156:F156"/>
    <mergeCell ref="A157:F157"/>
    <mergeCell ref="A158:F158"/>
    <mergeCell ref="A159:F159"/>
    <mergeCell ref="A160:F160"/>
    <mergeCell ref="A162:F162"/>
    <mergeCell ref="A163:F163"/>
    <mergeCell ref="A164:F164"/>
    <mergeCell ref="A165:F165"/>
    <mergeCell ref="A166:F166"/>
    <mergeCell ref="A167:F167"/>
    <mergeCell ref="A168:F168"/>
    <mergeCell ref="A119:F119"/>
    <mergeCell ref="A120:F120"/>
    <mergeCell ref="A121:F121"/>
    <mergeCell ref="A146:F146"/>
    <mergeCell ref="A147:F147"/>
    <mergeCell ref="A148:F148"/>
    <mergeCell ref="A125:F125"/>
    <mergeCell ref="A126:F126"/>
    <mergeCell ref="A127:F127"/>
    <mergeCell ref="A128:F128"/>
    <mergeCell ref="A129:F129"/>
    <mergeCell ref="A130:F130"/>
    <mergeCell ref="A131:F131"/>
    <mergeCell ref="A132:F132"/>
    <mergeCell ref="A133:F133"/>
    <mergeCell ref="A134:K134"/>
    <mergeCell ref="A135:F135"/>
    <mergeCell ref="A136:F136"/>
    <mergeCell ref="A137:F137"/>
    <mergeCell ref="A138:F138"/>
    <mergeCell ref="A140:F140"/>
    <mergeCell ref="A141:F141"/>
    <mergeCell ref="A142:F142"/>
    <mergeCell ref="A71:F71"/>
    <mergeCell ref="A72:F72"/>
    <mergeCell ref="A73:F73"/>
    <mergeCell ref="A122:F122"/>
    <mergeCell ref="A123:F123"/>
    <mergeCell ref="A124:F124"/>
    <mergeCell ref="A77:F77"/>
    <mergeCell ref="A78:F78"/>
    <mergeCell ref="A79:F79"/>
    <mergeCell ref="A80:F80"/>
    <mergeCell ref="A81:F81"/>
    <mergeCell ref="A82:F82"/>
    <mergeCell ref="A83:K83"/>
    <mergeCell ref="A84:K84"/>
    <mergeCell ref="A95:K95"/>
    <mergeCell ref="A103:F103"/>
    <mergeCell ref="A104:F104"/>
    <mergeCell ref="A105:F105"/>
    <mergeCell ref="A106:F106"/>
    <mergeCell ref="A107:F107"/>
    <mergeCell ref="A30:K30"/>
    <mergeCell ref="A31:K31"/>
    <mergeCell ref="A32:K32"/>
    <mergeCell ref="A33:K33"/>
    <mergeCell ref="A34:K34"/>
    <mergeCell ref="A35:K35"/>
    <mergeCell ref="A36:K36"/>
    <mergeCell ref="A37:K37"/>
    <mergeCell ref="A139:F139"/>
    <mergeCell ref="A56:K56"/>
    <mergeCell ref="A68:F68"/>
    <mergeCell ref="A69:F69"/>
    <mergeCell ref="A70:F70"/>
    <mergeCell ref="A108:F108"/>
    <mergeCell ref="A109:F109"/>
    <mergeCell ref="A110:K110"/>
    <mergeCell ref="A118:F118"/>
    <mergeCell ref="A74:F74"/>
    <mergeCell ref="A75:F75"/>
    <mergeCell ref="A76:F76"/>
    <mergeCell ref="J26:K27"/>
    <mergeCell ref="H27:H28"/>
    <mergeCell ref="G27:G28"/>
    <mergeCell ref="A26:A28"/>
    <mergeCell ref="C26:C28"/>
    <mergeCell ref="B26:B28"/>
    <mergeCell ref="D26:D28"/>
    <mergeCell ref="E26:F26"/>
    <mergeCell ref="G26:I26"/>
  </mergeCells>
  <pageMargins left="0.23622047244094491" right="0.19685039370078741" top="0.51181102362204722" bottom="0.62992125984251968" header="0.31496062992125984" footer="0.23622047244094491"/>
  <pageSetup paperSize="9" scale="97" fitToHeight="10000" orientation="landscape" r:id="rId1"/>
  <headerFooter alignWithMargins="0">
    <oddFooter>&amp;L0503.008.0000 - СМ.ЛС
314-1931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P203"/>
  <sheetViews>
    <sheetView showGridLines="0" zoomScaleSheetLayoutView="75" workbookViewId="0">
      <selection activeCell="D9" sqref="D9"/>
    </sheetView>
  </sheetViews>
  <sheetFormatPr defaultColWidth="9.109375" defaultRowHeight="13.2" outlineLevelRow="2" x14ac:dyDescent="0.25"/>
  <cols>
    <col min="1" max="1" width="4.6640625" style="9" customWidth="1"/>
    <col min="2" max="2" width="20.33203125" style="17" customWidth="1"/>
    <col min="3" max="3" width="37.109375" style="7" customWidth="1"/>
    <col min="4" max="4" width="17.109375" style="99" customWidth="1"/>
    <col min="5" max="5" width="11.6640625" style="16" customWidth="1"/>
    <col min="6" max="6" width="10.5546875" style="3" customWidth="1"/>
    <col min="7" max="7" width="10.5546875" style="14" customWidth="1"/>
    <col min="8" max="8" width="11" style="3" customWidth="1"/>
    <col min="9" max="9" width="10.6640625" style="3" customWidth="1"/>
    <col min="10" max="10" width="8.33203125" style="3" customWidth="1"/>
    <col min="11" max="11" width="8.109375" style="3" customWidth="1"/>
    <col min="12" max="14" width="7.109375" style="3" customWidth="1"/>
    <col min="15" max="16" width="6.33203125" style="3" customWidth="1"/>
    <col min="17" max="16384" width="9.109375" style="4"/>
  </cols>
  <sheetData>
    <row r="1" spans="1:16" outlineLevel="2" x14ac:dyDescent="0.25">
      <c r="A1" s="2" t="s">
        <v>6</v>
      </c>
      <c r="B1" s="1"/>
      <c r="I1" s="2" t="s">
        <v>7</v>
      </c>
    </row>
    <row r="2" spans="1:16" outlineLevel="1" x14ac:dyDescent="0.25">
      <c r="A2" s="5"/>
      <c r="B2" s="1"/>
      <c r="I2" s="5"/>
    </row>
    <row r="3" spans="1:16" outlineLevel="1" x14ac:dyDescent="0.25">
      <c r="A3" s="5"/>
      <c r="B3" s="1"/>
      <c r="I3" s="5"/>
    </row>
    <row r="4" spans="1:16" outlineLevel="1" x14ac:dyDescent="0.25">
      <c r="A4" s="5" t="s">
        <v>54</v>
      </c>
      <c r="B4" s="1"/>
      <c r="I4" s="5" t="s">
        <v>53</v>
      </c>
    </row>
    <row r="5" spans="1:16" outlineLevel="1" x14ac:dyDescent="0.25">
      <c r="A5" s="60" t="s">
        <v>110</v>
      </c>
      <c r="B5" s="1"/>
      <c r="I5" s="60" t="s">
        <v>109</v>
      </c>
    </row>
    <row r="6" spans="1:16" ht="13.8" x14ac:dyDescent="0.25">
      <c r="A6" s="99"/>
      <c r="B6" s="1"/>
      <c r="C6" s="3"/>
      <c r="D6" s="36" t="s">
        <v>218</v>
      </c>
      <c r="E6" s="3"/>
      <c r="F6" s="58"/>
      <c r="G6" s="59"/>
      <c r="H6" s="58"/>
      <c r="N6" s="4"/>
      <c r="O6" s="4"/>
      <c r="P6" s="4"/>
    </row>
    <row r="7" spans="1:16" x14ac:dyDescent="0.25">
      <c r="A7" s="99"/>
      <c r="B7" s="57"/>
      <c r="C7" s="42"/>
      <c r="D7" s="12" t="s">
        <v>2</v>
      </c>
      <c r="E7" s="56"/>
      <c r="F7" s="55"/>
      <c r="G7" s="54"/>
      <c r="N7" s="4"/>
      <c r="O7" s="4"/>
      <c r="P7" s="4"/>
    </row>
    <row r="8" spans="1:16" x14ac:dyDescent="0.25">
      <c r="A8" s="99"/>
      <c r="B8" s="49"/>
      <c r="C8" s="3"/>
      <c r="D8" s="3"/>
      <c r="E8" s="3"/>
      <c r="O8" s="4"/>
      <c r="P8" s="4"/>
    </row>
    <row r="9" spans="1:16" ht="15.6" x14ac:dyDescent="0.25">
      <c r="A9" s="99"/>
      <c r="B9" s="49"/>
      <c r="C9" s="3"/>
      <c r="D9" s="114" t="s">
        <v>1919</v>
      </c>
      <c r="F9" s="52"/>
      <c r="G9" s="51"/>
      <c r="O9" s="4"/>
      <c r="P9" s="4"/>
    </row>
    <row r="10" spans="1:16" x14ac:dyDescent="0.25">
      <c r="A10" s="99"/>
      <c r="B10" s="49"/>
      <c r="C10" s="3"/>
      <c r="D10" s="11" t="s">
        <v>38</v>
      </c>
      <c r="F10" s="8"/>
      <c r="G10" s="50"/>
      <c r="O10" s="4"/>
      <c r="P10" s="4"/>
    </row>
    <row r="11" spans="1:16" x14ac:dyDescent="0.25">
      <c r="A11" s="99"/>
      <c r="B11" s="49"/>
      <c r="C11" s="3"/>
      <c r="D11" s="3"/>
      <c r="E11" s="3"/>
      <c r="O11" s="4"/>
      <c r="P11" s="4"/>
    </row>
    <row r="12" spans="1:16" ht="13.8" x14ac:dyDescent="0.25">
      <c r="A12" s="48" t="s">
        <v>3</v>
      </c>
      <c r="B12" s="35" t="s">
        <v>1918</v>
      </c>
      <c r="C12" s="13"/>
      <c r="D12" s="36"/>
      <c r="E12" s="47"/>
      <c r="F12" s="13"/>
      <c r="G12" s="46"/>
      <c r="N12" s="4"/>
      <c r="O12" s="4"/>
      <c r="P12" s="4"/>
    </row>
    <row r="13" spans="1:16" x14ac:dyDescent="0.25">
      <c r="A13" s="99"/>
      <c r="B13" s="45"/>
      <c r="C13" s="42"/>
      <c r="D13" s="12" t="s">
        <v>36</v>
      </c>
      <c r="F13" s="44"/>
      <c r="G13" s="43"/>
      <c r="H13" s="42"/>
      <c r="I13" s="38"/>
      <c r="O13" s="4"/>
      <c r="P13" s="4"/>
    </row>
    <row r="14" spans="1:16" x14ac:dyDescent="0.25">
      <c r="A14" s="41"/>
      <c r="B14" s="40"/>
      <c r="C14" s="3"/>
      <c r="D14" s="3"/>
      <c r="E14" s="3"/>
      <c r="N14" s="4"/>
      <c r="O14" s="4"/>
      <c r="P14" s="4"/>
    </row>
    <row r="15" spans="1:16" ht="13.8" x14ac:dyDescent="0.25">
      <c r="B15" s="35" t="s">
        <v>1917</v>
      </c>
      <c r="C15" s="39"/>
      <c r="D15" s="38"/>
      <c r="E15" s="38"/>
      <c r="F15" s="37"/>
      <c r="G15" s="32"/>
      <c r="H15" s="31"/>
      <c r="O15" s="13"/>
      <c r="P15" s="4"/>
    </row>
    <row r="16" spans="1:16" s="30" customFormat="1" ht="13.8" x14ac:dyDescent="0.25">
      <c r="A16" s="36"/>
      <c r="B16" s="35" t="s">
        <v>22</v>
      </c>
      <c r="C16" s="34"/>
      <c r="D16" s="150" t="s">
        <v>1916</v>
      </c>
      <c r="E16" s="151"/>
      <c r="F16" s="33" t="s">
        <v>34</v>
      </c>
      <c r="G16" s="32"/>
      <c r="H16" s="31"/>
      <c r="I16" s="13"/>
      <c r="J16" s="13"/>
      <c r="K16" s="13"/>
      <c r="L16" s="13"/>
      <c r="M16" s="13"/>
      <c r="N16" s="13"/>
    </row>
    <row r="17" spans="1:16" s="30" customFormat="1" ht="13.8" outlineLevel="1" x14ac:dyDescent="0.25">
      <c r="A17" s="36"/>
      <c r="B17" s="35" t="s">
        <v>41</v>
      </c>
      <c r="C17" s="34"/>
      <c r="D17" s="150" t="s">
        <v>1153</v>
      </c>
      <c r="E17" s="151"/>
      <c r="F17" s="33" t="s">
        <v>34</v>
      </c>
      <c r="G17" s="32"/>
      <c r="H17" s="31"/>
      <c r="I17" s="13"/>
      <c r="J17" s="13"/>
      <c r="K17" s="13"/>
      <c r="L17" s="13"/>
      <c r="M17" s="13"/>
      <c r="N17" s="13"/>
    </row>
    <row r="18" spans="1:16" s="30" customFormat="1" ht="13.8" outlineLevel="1" x14ac:dyDescent="0.25">
      <c r="A18" s="36"/>
      <c r="B18" s="35" t="s">
        <v>23</v>
      </c>
      <c r="C18" s="34"/>
      <c r="D18" s="150" t="s">
        <v>1915</v>
      </c>
      <c r="E18" s="151"/>
      <c r="F18" s="33" t="s">
        <v>34</v>
      </c>
      <c r="G18" s="32"/>
      <c r="H18" s="31"/>
      <c r="I18" s="13"/>
      <c r="J18" s="13"/>
      <c r="K18" s="13"/>
      <c r="L18" s="13"/>
      <c r="M18" s="13"/>
      <c r="N18" s="13"/>
    </row>
    <row r="19" spans="1:16" s="30" customFormat="1" ht="13.8" outlineLevel="1" x14ac:dyDescent="0.25">
      <c r="A19" s="36"/>
      <c r="B19" s="35" t="s">
        <v>1</v>
      </c>
      <c r="C19" s="34"/>
      <c r="D19" s="150" t="s">
        <v>1914</v>
      </c>
      <c r="E19" s="151"/>
      <c r="F19" s="33" t="s">
        <v>34</v>
      </c>
      <c r="G19" s="32"/>
      <c r="H19" s="31"/>
      <c r="I19" s="13"/>
      <c r="J19" s="13"/>
      <c r="K19" s="13"/>
      <c r="L19" s="13"/>
      <c r="M19" s="13"/>
      <c r="N19" s="13"/>
    </row>
    <row r="20" spans="1:16" s="30" customFormat="1" ht="13.8" x14ac:dyDescent="0.25">
      <c r="A20" s="36"/>
      <c r="B20" s="35" t="s">
        <v>35</v>
      </c>
      <c r="C20" s="34"/>
      <c r="D20" s="150" t="s">
        <v>1913</v>
      </c>
      <c r="E20" s="151"/>
      <c r="F20" s="33" t="s">
        <v>34</v>
      </c>
      <c r="G20" s="32"/>
      <c r="H20" s="31"/>
      <c r="I20" s="13"/>
      <c r="J20" s="13"/>
      <c r="K20" s="13"/>
      <c r="L20" s="13"/>
      <c r="M20" s="13"/>
      <c r="N20" s="13"/>
    </row>
    <row r="21" spans="1:16" s="30" customFormat="1" ht="13.8" outlineLevel="1" x14ac:dyDescent="0.25">
      <c r="A21" s="36"/>
      <c r="B21" s="35" t="s">
        <v>20</v>
      </c>
      <c r="C21" s="34"/>
      <c r="D21" s="150" t="s">
        <v>1912</v>
      </c>
      <c r="E21" s="151"/>
      <c r="F21" s="33" t="s">
        <v>21</v>
      </c>
      <c r="G21" s="32"/>
      <c r="H21" s="31"/>
      <c r="I21" s="13"/>
      <c r="J21" s="13"/>
      <c r="K21" s="13"/>
      <c r="L21" s="13"/>
      <c r="M21" s="13"/>
      <c r="N21" s="13"/>
    </row>
    <row r="22" spans="1:16" s="30" customFormat="1" ht="13.8" outlineLevel="2" x14ac:dyDescent="0.25">
      <c r="A22" s="36"/>
      <c r="B22" s="35" t="s">
        <v>52</v>
      </c>
      <c r="C22" s="34"/>
      <c r="D22" s="150" t="s">
        <v>1911</v>
      </c>
      <c r="E22" s="151"/>
      <c r="F22" s="33" t="s">
        <v>21</v>
      </c>
      <c r="G22" s="32"/>
      <c r="H22" s="31"/>
      <c r="I22" s="13"/>
      <c r="J22" s="13"/>
      <c r="K22" s="13"/>
      <c r="L22" s="13"/>
      <c r="M22" s="13"/>
      <c r="N22" s="13"/>
    </row>
    <row r="23" spans="1:16" ht="13.8" x14ac:dyDescent="0.25">
      <c r="B23" s="100" t="s">
        <v>207</v>
      </c>
      <c r="D23" s="3"/>
      <c r="E23" s="3"/>
      <c r="O23" s="4"/>
      <c r="P23" s="4"/>
    </row>
    <row r="24" spans="1:16" x14ac:dyDescent="0.25">
      <c r="B24" s="29"/>
      <c r="C24" s="99"/>
      <c r="D24" s="8"/>
      <c r="E24" s="3"/>
      <c r="P24" s="4"/>
    </row>
    <row r="25" spans="1:16" x14ac:dyDescent="0.25">
      <c r="B25" s="1"/>
      <c r="E25" s="3"/>
    </row>
    <row r="26" spans="1:16" s="27" customFormat="1" ht="48" customHeight="1" x14ac:dyDescent="0.2">
      <c r="A26" s="155" t="s">
        <v>4</v>
      </c>
      <c r="B26" s="157" t="s">
        <v>51</v>
      </c>
      <c r="C26" s="155" t="s">
        <v>50</v>
      </c>
      <c r="D26" s="155" t="s">
        <v>49</v>
      </c>
      <c r="E26" s="155" t="s">
        <v>33</v>
      </c>
      <c r="F26" s="155"/>
      <c r="G26" s="155" t="s">
        <v>32</v>
      </c>
      <c r="H26" s="155"/>
      <c r="I26" s="155"/>
      <c r="J26" s="155" t="s">
        <v>48</v>
      </c>
      <c r="K26" s="155"/>
      <c r="L26" s="28"/>
      <c r="M26" s="28"/>
      <c r="N26" s="28"/>
      <c r="O26" s="28"/>
      <c r="P26" s="28"/>
    </row>
    <row r="27" spans="1:16" s="27" customFormat="1" ht="22.8" x14ac:dyDescent="0.2">
      <c r="A27" s="155"/>
      <c r="B27" s="157"/>
      <c r="C27" s="155"/>
      <c r="D27" s="155"/>
      <c r="E27" s="112" t="s">
        <v>44</v>
      </c>
      <c r="F27" s="112" t="s">
        <v>108</v>
      </c>
      <c r="G27" s="156" t="s">
        <v>5</v>
      </c>
      <c r="H27" s="155" t="s">
        <v>47</v>
      </c>
      <c r="I27" s="112" t="s">
        <v>107</v>
      </c>
      <c r="J27" s="155"/>
      <c r="K27" s="155"/>
      <c r="L27" s="28"/>
      <c r="M27" s="28"/>
      <c r="N27" s="28"/>
      <c r="O27" s="28"/>
      <c r="P27" s="28"/>
    </row>
    <row r="28" spans="1:16" s="27" customFormat="1" ht="34.200000000000003" x14ac:dyDescent="0.2">
      <c r="A28" s="155"/>
      <c r="B28" s="157"/>
      <c r="C28" s="155"/>
      <c r="D28" s="155"/>
      <c r="E28" s="112" t="s">
        <v>47</v>
      </c>
      <c r="F28" s="112" t="s">
        <v>46</v>
      </c>
      <c r="G28" s="156"/>
      <c r="H28" s="155"/>
      <c r="I28" s="112" t="s">
        <v>46</v>
      </c>
      <c r="J28" s="112" t="s">
        <v>45</v>
      </c>
      <c r="K28" s="112" t="s">
        <v>44</v>
      </c>
      <c r="L28" s="28"/>
      <c r="M28" s="28"/>
      <c r="N28" s="28"/>
      <c r="O28" s="28"/>
      <c r="P28" s="28"/>
    </row>
    <row r="29" spans="1:16" x14ac:dyDescent="0.25">
      <c r="A29" s="101">
        <v>1</v>
      </c>
      <c r="B29" s="102">
        <v>2</v>
      </c>
      <c r="C29" s="112">
        <v>3</v>
      </c>
      <c r="D29" s="112">
        <v>4</v>
      </c>
      <c r="E29" s="112">
        <v>5</v>
      </c>
      <c r="F29" s="101">
        <v>6</v>
      </c>
      <c r="G29" s="15">
        <v>7</v>
      </c>
      <c r="H29" s="101">
        <v>8</v>
      </c>
      <c r="I29" s="101">
        <v>9</v>
      </c>
      <c r="J29" s="101">
        <v>10</v>
      </c>
      <c r="K29" s="101">
        <v>11</v>
      </c>
      <c r="L29" s="4"/>
      <c r="M29" s="4"/>
      <c r="N29" s="4"/>
      <c r="O29" s="4"/>
      <c r="P29" s="4"/>
    </row>
    <row r="30" spans="1:16" ht="19.2" customHeight="1" x14ac:dyDescent="0.25">
      <c r="A30" s="154" t="s">
        <v>69</v>
      </c>
      <c r="B30" s="148"/>
      <c r="C30" s="148"/>
      <c r="D30" s="148"/>
      <c r="E30" s="148"/>
      <c r="F30" s="148"/>
      <c r="G30" s="148"/>
      <c r="H30" s="148"/>
      <c r="I30" s="148"/>
      <c r="J30" s="148"/>
      <c r="K30" s="148"/>
    </row>
    <row r="31" spans="1:16" ht="19.2" customHeight="1" x14ac:dyDescent="0.25">
      <c r="A31" s="147" t="s">
        <v>206</v>
      </c>
      <c r="B31" s="148"/>
      <c r="C31" s="148"/>
      <c r="D31" s="148"/>
      <c r="E31" s="148"/>
      <c r="F31" s="148"/>
      <c r="G31" s="148"/>
      <c r="H31" s="148"/>
      <c r="I31" s="148"/>
      <c r="J31" s="148"/>
      <c r="K31" s="148"/>
    </row>
    <row r="32" spans="1:16" ht="19.2" customHeight="1" x14ac:dyDescent="0.25">
      <c r="A32" s="147" t="s">
        <v>205</v>
      </c>
      <c r="B32" s="148"/>
      <c r="C32" s="148"/>
      <c r="D32" s="148"/>
      <c r="E32" s="148"/>
      <c r="F32" s="148"/>
      <c r="G32" s="148"/>
      <c r="H32" s="148"/>
      <c r="I32" s="148"/>
      <c r="J32" s="148"/>
      <c r="K32" s="148"/>
    </row>
    <row r="33" spans="1:11" ht="26.1" customHeight="1" x14ac:dyDescent="0.25">
      <c r="A33" s="147" t="s">
        <v>204</v>
      </c>
      <c r="B33" s="148"/>
      <c r="C33" s="148"/>
      <c r="D33" s="148"/>
      <c r="E33" s="148"/>
      <c r="F33" s="148"/>
      <c r="G33" s="148"/>
      <c r="H33" s="148"/>
      <c r="I33" s="148"/>
      <c r="J33" s="148"/>
      <c r="K33" s="148"/>
    </row>
    <row r="34" spans="1:11" ht="26.1" customHeight="1" x14ac:dyDescent="0.25">
      <c r="A34" s="147" t="s">
        <v>203</v>
      </c>
      <c r="B34" s="148"/>
      <c r="C34" s="148"/>
      <c r="D34" s="148"/>
      <c r="E34" s="148"/>
      <c r="F34" s="148"/>
      <c r="G34" s="148"/>
      <c r="H34" s="148"/>
      <c r="I34" s="148"/>
      <c r="J34" s="148"/>
      <c r="K34" s="148"/>
    </row>
    <row r="35" spans="1:11" ht="19.2" customHeight="1" x14ac:dyDescent="0.25">
      <c r="A35" s="147" t="s">
        <v>202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</row>
    <row r="36" spans="1:11" ht="19.2" customHeight="1" x14ac:dyDescent="0.25">
      <c r="A36" s="147" t="s">
        <v>80</v>
      </c>
      <c r="B36" s="148"/>
      <c r="C36" s="148"/>
      <c r="D36" s="148"/>
      <c r="E36" s="148"/>
      <c r="F36" s="148"/>
      <c r="G36" s="148"/>
      <c r="H36" s="148"/>
      <c r="I36" s="148"/>
      <c r="J36" s="148"/>
      <c r="K36" s="148"/>
    </row>
    <row r="37" spans="1:11" ht="19.2" customHeight="1" x14ac:dyDescent="0.25">
      <c r="A37" s="147" t="s">
        <v>165</v>
      </c>
      <c r="B37" s="148"/>
      <c r="C37" s="148"/>
      <c r="D37" s="148"/>
      <c r="E37" s="148"/>
      <c r="F37" s="148"/>
      <c r="G37" s="148"/>
      <c r="H37" s="148"/>
      <c r="I37" s="148"/>
      <c r="J37" s="148"/>
      <c r="K37" s="148"/>
    </row>
    <row r="38" spans="1:11" ht="79.8" x14ac:dyDescent="0.25">
      <c r="A38" s="6">
        <v>1</v>
      </c>
      <c r="B38" s="26" t="s">
        <v>1895</v>
      </c>
      <c r="C38" s="113" t="s">
        <v>1910</v>
      </c>
      <c r="D38" s="6">
        <v>1</v>
      </c>
      <c r="E38" s="21">
        <v>23799.040000000001</v>
      </c>
      <c r="F38" s="21"/>
      <c r="G38" s="25">
        <v>23799</v>
      </c>
      <c r="H38" s="21"/>
      <c r="I38" s="21"/>
      <c r="J38" s="21"/>
      <c r="K38" s="21"/>
    </row>
    <row r="39" spans="1:11" ht="45.6" x14ac:dyDescent="0.25">
      <c r="A39" s="6">
        <v>2</v>
      </c>
      <c r="B39" s="26" t="s">
        <v>1909</v>
      </c>
      <c r="C39" s="113" t="s">
        <v>1908</v>
      </c>
      <c r="D39" s="6">
        <v>2</v>
      </c>
      <c r="E39" s="21" t="s">
        <v>1907</v>
      </c>
      <c r="F39" s="21"/>
      <c r="G39" s="25">
        <v>6</v>
      </c>
      <c r="H39" s="24">
        <v>6</v>
      </c>
      <c r="I39" s="21"/>
      <c r="J39" s="24">
        <v>0.22</v>
      </c>
      <c r="K39" s="24">
        <v>0.44</v>
      </c>
    </row>
    <row r="40" spans="1:11" ht="34.200000000000003" x14ac:dyDescent="0.25">
      <c r="A40" s="6">
        <v>3</v>
      </c>
      <c r="B40" s="26" t="s">
        <v>1906</v>
      </c>
      <c r="C40" s="113" t="s">
        <v>1905</v>
      </c>
      <c r="D40" s="6">
        <v>1</v>
      </c>
      <c r="E40" s="21" t="s">
        <v>1904</v>
      </c>
      <c r="F40" s="21" t="s">
        <v>1903</v>
      </c>
      <c r="G40" s="25">
        <v>1013</v>
      </c>
      <c r="H40" s="24">
        <v>771</v>
      </c>
      <c r="I40" s="21" t="s">
        <v>1902</v>
      </c>
      <c r="J40" s="24">
        <v>54.5</v>
      </c>
      <c r="K40" s="24">
        <v>54.5</v>
      </c>
    </row>
    <row r="41" spans="1:11" ht="35.4" x14ac:dyDescent="0.25">
      <c r="A41" s="6">
        <v>4</v>
      </c>
      <c r="B41" s="26" t="s">
        <v>1895</v>
      </c>
      <c r="C41" s="113" t="s">
        <v>1901</v>
      </c>
      <c r="D41" s="6">
        <v>1</v>
      </c>
      <c r="E41" s="21">
        <v>753.99</v>
      </c>
      <c r="F41" s="21"/>
      <c r="G41" s="25">
        <v>754</v>
      </c>
      <c r="H41" s="21"/>
      <c r="I41" s="21"/>
      <c r="J41" s="21"/>
      <c r="K41" s="21"/>
    </row>
    <row r="42" spans="1:11" ht="23.4" x14ac:dyDescent="0.25">
      <c r="A42" s="6">
        <v>5</v>
      </c>
      <c r="B42" s="26" t="s">
        <v>1900</v>
      </c>
      <c r="C42" s="113" t="s">
        <v>1899</v>
      </c>
      <c r="D42" s="6">
        <v>1</v>
      </c>
      <c r="E42" s="21" t="s">
        <v>1898</v>
      </c>
      <c r="F42" s="21">
        <v>0.37</v>
      </c>
      <c r="G42" s="25">
        <v>67</v>
      </c>
      <c r="H42" s="24">
        <v>60</v>
      </c>
      <c r="I42" s="21"/>
      <c r="J42" s="24">
        <v>4</v>
      </c>
      <c r="K42" s="24">
        <v>4</v>
      </c>
    </row>
    <row r="43" spans="1:11" ht="35.4" x14ac:dyDescent="0.25">
      <c r="A43" s="6">
        <v>6</v>
      </c>
      <c r="B43" s="26" t="s">
        <v>1895</v>
      </c>
      <c r="C43" s="113" t="s">
        <v>1897</v>
      </c>
      <c r="D43" s="6">
        <v>1</v>
      </c>
      <c r="E43" s="21">
        <v>1269.8800000000001</v>
      </c>
      <c r="F43" s="21"/>
      <c r="G43" s="25">
        <v>1270</v>
      </c>
      <c r="H43" s="21"/>
      <c r="I43" s="21"/>
      <c r="J43" s="21"/>
      <c r="K43" s="21"/>
    </row>
    <row r="44" spans="1:11" ht="34.200000000000003" x14ac:dyDescent="0.25">
      <c r="A44" s="6">
        <v>7</v>
      </c>
      <c r="B44" s="26" t="s">
        <v>1649</v>
      </c>
      <c r="C44" s="113" t="s">
        <v>1896</v>
      </c>
      <c r="D44" s="6">
        <v>1</v>
      </c>
      <c r="E44" s="21" t="s">
        <v>1059</v>
      </c>
      <c r="F44" s="21">
        <v>1.0900000000000001</v>
      </c>
      <c r="G44" s="25">
        <v>14</v>
      </c>
      <c r="H44" s="24">
        <v>13</v>
      </c>
      <c r="I44" s="24">
        <v>1</v>
      </c>
      <c r="J44" s="24">
        <v>1.03</v>
      </c>
      <c r="K44" s="24">
        <v>1.03</v>
      </c>
    </row>
    <row r="45" spans="1:11" ht="35.4" x14ac:dyDescent="0.25">
      <c r="A45" s="6">
        <v>8</v>
      </c>
      <c r="B45" s="26" t="s">
        <v>1895</v>
      </c>
      <c r="C45" s="113" t="s">
        <v>1894</v>
      </c>
      <c r="D45" s="6">
        <v>1</v>
      </c>
      <c r="E45" s="21">
        <v>652.88</v>
      </c>
      <c r="F45" s="21"/>
      <c r="G45" s="25">
        <v>653</v>
      </c>
      <c r="H45" s="21"/>
      <c r="I45" s="21"/>
      <c r="J45" s="21"/>
      <c r="K45" s="21"/>
    </row>
    <row r="46" spans="1:11" ht="34.200000000000003" x14ac:dyDescent="0.25">
      <c r="A46" s="6">
        <v>9</v>
      </c>
      <c r="B46" s="26" t="s">
        <v>1893</v>
      </c>
      <c r="C46" s="113" t="s">
        <v>1892</v>
      </c>
      <c r="D46" s="6">
        <v>1</v>
      </c>
      <c r="E46" s="21" t="s">
        <v>399</v>
      </c>
      <c r="F46" s="21"/>
      <c r="G46" s="25">
        <v>151</v>
      </c>
      <c r="H46" s="24">
        <v>113</v>
      </c>
      <c r="I46" s="21"/>
      <c r="J46" s="24">
        <v>8</v>
      </c>
      <c r="K46" s="24">
        <v>8</v>
      </c>
    </row>
    <row r="47" spans="1:11" ht="34.200000000000003" x14ac:dyDescent="0.25">
      <c r="A47" s="6">
        <v>10</v>
      </c>
      <c r="B47" s="26" t="s">
        <v>403</v>
      </c>
      <c r="C47" s="113" t="s">
        <v>1891</v>
      </c>
      <c r="D47" s="10" t="s">
        <v>1052</v>
      </c>
      <c r="E47" s="21">
        <v>160.97999999999999</v>
      </c>
      <c r="F47" s="21"/>
      <c r="G47" s="25">
        <v>322</v>
      </c>
      <c r="H47" s="21"/>
      <c r="I47" s="21"/>
      <c r="J47" s="21"/>
      <c r="K47" s="21"/>
    </row>
    <row r="48" spans="1:11" ht="22.8" x14ac:dyDescent="0.25">
      <c r="A48" s="6">
        <v>11</v>
      </c>
      <c r="B48" s="26" t="s">
        <v>401</v>
      </c>
      <c r="C48" s="113" t="s">
        <v>400</v>
      </c>
      <c r="D48" s="6">
        <v>1</v>
      </c>
      <c r="E48" s="21" t="s">
        <v>399</v>
      </c>
      <c r="F48" s="21"/>
      <c r="G48" s="25">
        <v>151</v>
      </c>
      <c r="H48" s="24">
        <v>113</v>
      </c>
      <c r="I48" s="21"/>
      <c r="J48" s="24">
        <v>8</v>
      </c>
      <c r="K48" s="24">
        <v>8</v>
      </c>
    </row>
    <row r="49" spans="1:11" ht="34.200000000000003" x14ac:dyDescent="0.25">
      <c r="A49" s="6">
        <v>12</v>
      </c>
      <c r="B49" s="26" t="s">
        <v>331</v>
      </c>
      <c r="C49" s="113" t="s">
        <v>1291</v>
      </c>
      <c r="D49" s="10" t="s">
        <v>1052</v>
      </c>
      <c r="E49" s="21">
        <v>1160.02</v>
      </c>
      <c r="F49" s="21"/>
      <c r="G49" s="25">
        <v>2320</v>
      </c>
      <c r="H49" s="21"/>
      <c r="I49" s="21"/>
      <c r="J49" s="21"/>
      <c r="K49" s="21"/>
    </row>
    <row r="50" spans="1:11" ht="35.4" x14ac:dyDescent="0.25">
      <c r="A50" s="6">
        <v>13</v>
      </c>
      <c r="B50" s="26" t="s">
        <v>162</v>
      </c>
      <c r="C50" s="113" t="s">
        <v>1290</v>
      </c>
      <c r="D50" s="10" t="s">
        <v>1052</v>
      </c>
      <c r="E50" s="21">
        <v>499.97</v>
      </c>
      <c r="F50" s="21"/>
      <c r="G50" s="25">
        <v>1000</v>
      </c>
      <c r="H50" s="21"/>
      <c r="I50" s="21"/>
      <c r="J50" s="21"/>
      <c r="K50" s="21"/>
    </row>
    <row r="51" spans="1:11" ht="22.8" x14ac:dyDescent="0.25">
      <c r="A51" s="6">
        <v>14</v>
      </c>
      <c r="B51" s="26" t="s">
        <v>315</v>
      </c>
      <c r="C51" s="113" t="s">
        <v>314</v>
      </c>
      <c r="D51" s="10" t="s">
        <v>1052</v>
      </c>
      <c r="E51" s="21" t="s">
        <v>386</v>
      </c>
      <c r="F51" s="21">
        <v>0.37</v>
      </c>
      <c r="G51" s="25">
        <v>124</v>
      </c>
      <c r="H51" s="24">
        <v>108</v>
      </c>
      <c r="I51" s="24">
        <v>1</v>
      </c>
      <c r="J51" s="24">
        <v>3.6</v>
      </c>
      <c r="K51" s="24">
        <v>7.2</v>
      </c>
    </row>
    <row r="52" spans="1:11" ht="35.4" x14ac:dyDescent="0.25">
      <c r="A52" s="6">
        <v>15</v>
      </c>
      <c r="B52" s="26" t="s">
        <v>162</v>
      </c>
      <c r="C52" s="113" t="s">
        <v>1890</v>
      </c>
      <c r="D52" s="6">
        <v>2</v>
      </c>
      <c r="E52" s="21">
        <v>517.01</v>
      </c>
      <c r="F52" s="21"/>
      <c r="G52" s="25">
        <v>1034</v>
      </c>
      <c r="H52" s="21"/>
      <c r="I52" s="21"/>
      <c r="J52" s="21"/>
      <c r="K52" s="21"/>
    </row>
    <row r="53" spans="1:11" ht="57" x14ac:dyDescent="0.25">
      <c r="A53" s="6">
        <v>16</v>
      </c>
      <c r="B53" s="26" t="s">
        <v>331</v>
      </c>
      <c r="C53" s="113" t="s">
        <v>965</v>
      </c>
      <c r="D53" s="6">
        <v>1</v>
      </c>
      <c r="E53" s="21">
        <v>705.18</v>
      </c>
      <c r="F53" s="21"/>
      <c r="G53" s="25">
        <v>705</v>
      </c>
      <c r="H53" s="21"/>
      <c r="I53" s="21"/>
      <c r="J53" s="21"/>
      <c r="K53" s="21"/>
    </row>
    <row r="54" spans="1:11" ht="34.200000000000003" x14ac:dyDescent="0.25">
      <c r="A54" s="6">
        <v>17</v>
      </c>
      <c r="B54" s="26" t="s">
        <v>556</v>
      </c>
      <c r="C54" s="113" t="s">
        <v>555</v>
      </c>
      <c r="D54" s="6">
        <v>1</v>
      </c>
      <c r="E54" s="21" t="s">
        <v>554</v>
      </c>
      <c r="F54" s="21">
        <v>0.46</v>
      </c>
      <c r="G54" s="25">
        <v>195</v>
      </c>
      <c r="H54" s="24">
        <v>173</v>
      </c>
      <c r="I54" s="21"/>
      <c r="J54" s="24">
        <v>11.7</v>
      </c>
      <c r="K54" s="24">
        <v>11.7</v>
      </c>
    </row>
    <row r="55" spans="1:11" ht="57" x14ac:dyDescent="0.25">
      <c r="A55" s="6">
        <v>18</v>
      </c>
      <c r="B55" s="26" t="s">
        <v>482</v>
      </c>
      <c r="C55" s="113" t="s">
        <v>481</v>
      </c>
      <c r="D55" s="6">
        <v>73</v>
      </c>
      <c r="E55" s="21" t="s">
        <v>480</v>
      </c>
      <c r="F55" s="21">
        <v>0.46</v>
      </c>
      <c r="G55" s="25">
        <v>2144</v>
      </c>
      <c r="H55" s="24">
        <v>1734</v>
      </c>
      <c r="I55" s="24">
        <v>34</v>
      </c>
      <c r="J55" s="24">
        <v>1.68</v>
      </c>
      <c r="K55" s="24">
        <v>122.64</v>
      </c>
    </row>
    <row r="56" spans="1:11" ht="23.4" x14ac:dyDescent="0.25">
      <c r="A56" s="6">
        <v>19</v>
      </c>
      <c r="B56" s="26" t="s">
        <v>196</v>
      </c>
      <c r="C56" s="113" t="s">
        <v>79</v>
      </c>
      <c r="D56" s="10" t="s">
        <v>1889</v>
      </c>
      <c r="E56" s="21">
        <v>9.99</v>
      </c>
      <c r="F56" s="21"/>
      <c r="G56" s="25">
        <v>819</v>
      </c>
      <c r="H56" s="21"/>
      <c r="I56" s="21"/>
      <c r="J56" s="21"/>
      <c r="K56" s="21"/>
    </row>
    <row r="57" spans="1:11" ht="22.8" x14ac:dyDescent="0.25">
      <c r="A57" s="6">
        <v>20</v>
      </c>
      <c r="B57" s="26" t="s">
        <v>37</v>
      </c>
      <c r="C57" s="113" t="s">
        <v>195</v>
      </c>
      <c r="D57" s="10" t="s">
        <v>1888</v>
      </c>
      <c r="E57" s="21" t="s">
        <v>194</v>
      </c>
      <c r="F57" s="21"/>
      <c r="G57" s="25">
        <v>890</v>
      </c>
      <c r="H57" s="24">
        <v>773</v>
      </c>
      <c r="I57" s="21"/>
      <c r="J57" s="24">
        <v>0.52</v>
      </c>
      <c r="K57" s="24">
        <v>53.04</v>
      </c>
    </row>
    <row r="58" spans="1:11" ht="22.8" x14ac:dyDescent="0.25">
      <c r="A58" s="6">
        <v>21</v>
      </c>
      <c r="B58" s="26" t="s">
        <v>193</v>
      </c>
      <c r="C58" s="113" t="s">
        <v>192</v>
      </c>
      <c r="D58" s="6">
        <v>9</v>
      </c>
      <c r="E58" s="21" t="s">
        <v>191</v>
      </c>
      <c r="F58" s="21"/>
      <c r="G58" s="25">
        <v>130</v>
      </c>
      <c r="H58" s="24">
        <v>120</v>
      </c>
      <c r="I58" s="21"/>
      <c r="J58" s="24">
        <v>1</v>
      </c>
      <c r="K58" s="24">
        <v>9</v>
      </c>
    </row>
    <row r="59" spans="1:11" ht="47.4" x14ac:dyDescent="0.25">
      <c r="A59" s="6">
        <v>22</v>
      </c>
      <c r="B59" s="26" t="s">
        <v>190</v>
      </c>
      <c r="C59" s="113" t="s">
        <v>1288</v>
      </c>
      <c r="D59" s="6">
        <v>4</v>
      </c>
      <c r="E59" s="21">
        <v>25.45</v>
      </c>
      <c r="F59" s="21"/>
      <c r="G59" s="25">
        <v>102</v>
      </c>
      <c r="H59" s="21"/>
      <c r="I59" s="21"/>
      <c r="J59" s="21"/>
      <c r="K59" s="21"/>
    </row>
    <row r="60" spans="1:11" ht="22.8" x14ac:dyDescent="0.25">
      <c r="A60" s="6">
        <v>23</v>
      </c>
      <c r="B60" s="26" t="s">
        <v>406</v>
      </c>
      <c r="C60" s="113" t="s">
        <v>405</v>
      </c>
      <c r="D60" s="6">
        <v>4</v>
      </c>
      <c r="E60" s="21" t="s">
        <v>404</v>
      </c>
      <c r="F60" s="21">
        <v>0.37</v>
      </c>
      <c r="G60" s="25">
        <v>181</v>
      </c>
      <c r="H60" s="24">
        <v>148</v>
      </c>
      <c r="I60" s="24">
        <v>1</v>
      </c>
      <c r="J60" s="24">
        <v>2.4</v>
      </c>
      <c r="K60" s="24">
        <v>9.6</v>
      </c>
    </row>
    <row r="61" spans="1:11" ht="34.200000000000003" x14ac:dyDescent="0.25">
      <c r="A61" s="6">
        <v>24</v>
      </c>
      <c r="B61" s="26" t="s">
        <v>837</v>
      </c>
      <c r="C61" s="113" t="s">
        <v>1887</v>
      </c>
      <c r="D61" s="6">
        <v>1</v>
      </c>
      <c r="E61" s="21" t="s">
        <v>835</v>
      </c>
      <c r="F61" s="21" t="s">
        <v>834</v>
      </c>
      <c r="G61" s="25">
        <v>87</v>
      </c>
      <c r="H61" s="24">
        <v>28</v>
      </c>
      <c r="I61" s="21" t="s">
        <v>833</v>
      </c>
      <c r="J61" s="24">
        <v>2</v>
      </c>
      <c r="K61" s="24">
        <v>2</v>
      </c>
    </row>
    <row r="62" spans="1:11" ht="22.8" x14ac:dyDescent="0.25">
      <c r="A62" s="6">
        <v>25</v>
      </c>
      <c r="B62" s="26" t="s">
        <v>1350</v>
      </c>
      <c r="C62" s="113" t="s">
        <v>1039</v>
      </c>
      <c r="D62" s="6">
        <v>1</v>
      </c>
      <c r="E62" s="21" t="s">
        <v>1038</v>
      </c>
      <c r="F62" s="21"/>
      <c r="G62" s="25">
        <v>187</v>
      </c>
      <c r="H62" s="24">
        <v>184</v>
      </c>
      <c r="I62" s="21"/>
      <c r="J62" s="24">
        <v>13</v>
      </c>
      <c r="K62" s="24">
        <v>13</v>
      </c>
    </row>
    <row r="63" spans="1:11" ht="34.200000000000003" x14ac:dyDescent="0.25">
      <c r="A63" s="6">
        <v>26</v>
      </c>
      <c r="B63" s="26" t="s">
        <v>186</v>
      </c>
      <c r="C63" s="113" t="s">
        <v>185</v>
      </c>
      <c r="D63" s="10" t="s">
        <v>1886</v>
      </c>
      <c r="E63" s="21" t="s">
        <v>183</v>
      </c>
      <c r="F63" s="21" t="s">
        <v>182</v>
      </c>
      <c r="G63" s="25">
        <v>4245</v>
      </c>
      <c r="H63" s="24">
        <v>920</v>
      </c>
      <c r="I63" s="21" t="s">
        <v>1885</v>
      </c>
      <c r="J63" s="24">
        <v>12.4</v>
      </c>
      <c r="K63" s="24">
        <v>65.099999999999994</v>
      </c>
    </row>
    <row r="64" spans="1:11" ht="22.8" x14ac:dyDescent="0.25">
      <c r="A64" s="6">
        <v>27</v>
      </c>
      <c r="B64" s="26" t="s">
        <v>360</v>
      </c>
      <c r="C64" s="113" t="s">
        <v>312</v>
      </c>
      <c r="D64" s="6">
        <v>29</v>
      </c>
      <c r="E64" s="21" t="s">
        <v>358</v>
      </c>
      <c r="F64" s="21"/>
      <c r="G64" s="25">
        <v>221</v>
      </c>
      <c r="H64" s="24">
        <v>208</v>
      </c>
      <c r="I64" s="21"/>
      <c r="J64" s="24">
        <v>0.5</v>
      </c>
      <c r="K64" s="24">
        <v>14.5</v>
      </c>
    </row>
    <row r="65" spans="1:11" ht="34.200000000000003" x14ac:dyDescent="0.25">
      <c r="A65" s="6">
        <v>28</v>
      </c>
      <c r="B65" s="26" t="s">
        <v>235</v>
      </c>
      <c r="C65" s="113" t="s">
        <v>371</v>
      </c>
      <c r="D65" s="10" t="s">
        <v>1884</v>
      </c>
      <c r="E65" s="21" t="s">
        <v>232</v>
      </c>
      <c r="F65" s="21" t="s">
        <v>231</v>
      </c>
      <c r="G65" s="25">
        <v>96</v>
      </c>
      <c r="H65" s="24">
        <v>5</v>
      </c>
      <c r="I65" s="24">
        <v>3</v>
      </c>
      <c r="J65" s="24">
        <v>62.2</v>
      </c>
      <c r="K65" s="24">
        <v>0.32</v>
      </c>
    </row>
    <row r="66" spans="1:11" ht="23.4" x14ac:dyDescent="0.25">
      <c r="A66" s="6">
        <v>29</v>
      </c>
      <c r="B66" s="26" t="s">
        <v>374</v>
      </c>
      <c r="C66" s="113" t="s">
        <v>551</v>
      </c>
      <c r="D66" s="10" t="s">
        <v>1883</v>
      </c>
      <c r="E66" s="21" t="s">
        <v>354</v>
      </c>
      <c r="F66" s="21" t="s">
        <v>353</v>
      </c>
      <c r="G66" s="25">
        <v>7595</v>
      </c>
      <c r="H66" s="24">
        <v>2110</v>
      </c>
      <c r="I66" s="21" t="s">
        <v>1882</v>
      </c>
      <c r="J66" s="24">
        <v>37.6</v>
      </c>
      <c r="K66" s="24">
        <v>152.66</v>
      </c>
    </row>
    <row r="67" spans="1:11" ht="45.6" x14ac:dyDescent="0.25">
      <c r="A67" s="6">
        <v>30</v>
      </c>
      <c r="B67" s="26" t="s">
        <v>962</v>
      </c>
      <c r="C67" s="113" t="s">
        <v>961</v>
      </c>
      <c r="D67" s="10" t="s">
        <v>1881</v>
      </c>
      <c r="E67" s="21" t="s">
        <v>960</v>
      </c>
      <c r="F67" s="21" t="s">
        <v>959</v>
      </c>
      <c r="G67" s="25">
        <v>216</v>
      </c>
      <c r="H67" s="24">
        <v>39</v>
      </c>
      <c r="I67" s="21" t="s">
        <v>1811</v>
      </c>
      <c r="J67" s="24">
        <v>47.4</v>
      </c>
      <c r="K67" s="24">
        <v>2.84</v>
      </c>
    </row>
    <row r="68" spans="1:11" ht="19.2" customHeight="1" x14ac:dyDescent="0.25">
      <c r="A68" s="147" t="s">
        <v>333</v>
      </c>
      <c r="B68" s="148"/>
      <c r="C68" s="148"/>
      <c r="D68" s="148"/>
      <c r="E68" s="148"/>
      <c r="F68" s="148"/>
      <c r="G68" s="148"/>
      <c r="H68" s="148"/>
      <c r="I68" s="148"/>
      <c r="J68" s="148"/>
      <c r="K68" s="148"/>
    </row>
    <row r="69" spans="1:11" ht="68.400000000000006" x14ac:dyDescent="0.25">
      <c r="A69" s="6">
        <v>31</v>
      </c>
      <c r="B69" s="26" t="s">
        <v>548</v>
      </c>
      <c r="C69" s="113" t="s">
        <v>368</v>
      </c>
      <c r="D69" s="6">
        <v>9</v>
      </c>
      <c r="E69" s="21" t="s">
        <v>366</v>
      </c>
      <c r="F69" s="21" t="s">
        <v>365</v>
      </c>
      <c r="G69" s="25">
        <v>275</v>
      </c>
      <c r="H69" s="24">
        <v>144</v>
      </c>
      <c r="I69" s="21" t="s">
        <v>582</v>
      </c>
      <c r="J69" s="24">
        <v>1.1299999999999999</v>
      </c>
      <c r="K69" s="24">
        <v>10.17</v>
      </c>
    </row>
    <row r="70" spans="1:11" ht="23.4" x14ac:dyDescent="0.25">
      <c r="A70" s="6">
        <v>32</v>
      </c>
      <c r="B70" s="26" t="s">
        <v>485</v>
      </c>
      <c r="C70" s="113" t="s">
        <v>546</v>
      </c>
      <c r="D70" s="6">
        <v>22</v>
      </c>
      <c r="E70" s="21" t="s">
        <v>191</v>
      </c>
      <c r="F70" s="21"/>
      <c r="G70" s="25">
        <v>318</v>
      </c>
      <c r="H70" s="24">
        <v>293</v>
      </c>
      <c r="I70" s="21"/>
      <c r="J70" s="24">
        <v>1</v>
      </c>
      <c r="K70" s="24">
        <v>22</v>
      </c>
    </row>
    <row r="71" spans="1:11" ht="34.200000000000003" x14ac:dyDescent="0.25">
      <c r="A71" s="6">
        <v>33</v>
      </c>
      <c r="B71" s="26" t="s">
        <v>308</v>
      </c>
      <c r="C71" s="113" t="s">
        <v>185</v>
      </c>
      <c r="D71" s="10" t="s">
        <v>754</v>
      </c>
      <c r="E71" s="21" t="s">
        <v>183</v>
      </c>
      <c r="F71" s="21" t="s">
        <v>182</v>
      </c>
      <c r="G71" s="25">
        <v>2426</v>
      </c>
      <c r="H71" s="24">
        <v>526</v>
      </c>
      <c r="I71" s="21" t="s">
        <v>1133</v>
      </c>
      <c r="J71" s="24">
        <v>12.4</v>
      </c>
      <c r="K71" s="24">
        <v>37.200000000000003</v>
      </c>
    </row>
    <row r="72" spans="1:11" ht="34.200000000000003" x14ac:dyDescent="0.25">
      <c r="A72" s="6">
        <v>34</v>
      </c>
      <c r="B72" s="26" t="s">
        <v>374</v>
      </c>
      <c r="C72" s="113" t="s">
        <v>1625</v>
      </c>
      <c r="D72" s="10" t="s">
        <v>1880</v>
      </c>
      <c r="E72" s="21" t="s">
        <v>354</v>
      </c>
      <c r="F72" s="21" t="s">
        <v>353</v>
      </c>
      <c r="G72" s="25">
        <v>5612</v>
      </c>
      <c r="H72" s="24">
        <v>1559</v>
      </c>
      <c r="I72" s="21" t="s">
        <v>1879</v>
      </c>
      <c r="J72" s="24">
        <v>37.6</v>
      </c>
      <c r="K72" s="24">
        <v>112.8</v>
      </c>
    </row>
    <row r="73" spans="1:11" ht="22.8" x14ac:dyDescent="0.25">
      <c r="A73" s="6">
        <v>35</v>
      </c>
      <c r="B73" s="26" t="s">
        <v>360</v>
      </c>
      <c r="C73" s="113" t="s">
        <v>359</v>
      </c>
      <c r="D73" s="6">
        <v>29</v>
      </c>
      <c r="E73" s="21" t="s">
        <v>358</v>
      </c>
      <c r="F73" s="21"/>
      <c r="G73" s="25">
        <v>221</v>
      </c>
      <c r="H73" s="24">
        <v>208</v>
      </c>
      <c r="I73" s="21"/>
      <c r="J73" s="24">
        <v>0.5</v>
      </c>
      <c r="K73" s="24">
        <v>14.5</v>
      </c>
    </row>
    <row r="74" spans="1:11" ht="45.6" x14ac:dyDescent="0.25">
      <c r="A74" s="6">
        <v>36</v>
      </c>
      <c r="B74" s="26" t="s">
        <v>169</v>
      </c>
      <c r="C74" s="113" t="s">
        <v>77</v>
      </c>
      <c r="D74" s="6">
        <v>15</v>
      </c>
      <c r="E74" s="21" t="s">
        <v>168</v>
      </c>
      <c r="F74" s="21"/>
      <c r="G74" s="25">
        <v>100</v>
      </c>
      <c r="H74" s="24">
        <v>100</v>
      </c>
      <c r="I74" s="21"/>
      <c r="J74" s="24">
        <v>0.47</v>
      </c>
      <c r="K74" s="24">
        <v>7.05</v>
      </c>
    </row>
    <row r="75" spans="1:11" ht="34.200000000000003" x14ac:dyDescent="0.25">
      <c r="A75" s="6">
        <v>37</v>
      </c>
      <c r="B75" s="26" t="s">
        <v>423</v>
      </c>
      <c r="C75" s="113" t="s">
        <v>915</v>
      </c>
      <c r="D75" s="10" t="s">
        <v>1878</v>
      </c>
      <c r="E75" s="21" t="s">
        <v>177</v>
      </c>
      <c r="F75" s="21" t="s">
        <v>176</v>
      </c>
      <c r="G75" s="25">
        <v>49</v>
      </c>
      <c r="H75" s="24">
        <v>8</v>
      </c>
      <c r="I75" s="24">
        <v>5</v>
      </c>
      <c r="J75" s="24">
        <v>19</v>
      </c>
      <c r="K75" s="24">
        <v>0.56999999999999995</v>
      </c>
    </row>
    <row r="76" spans="1:11" ht="20.399999999999999" x14ac:dyDescent="0.25">
      <c r="A76" s="147" t="s">
        <v>43</v>
      </c>
      <c r="B76" s="148"/>
      <c r="C76" s="148"/>
      <c r="D76" s="148"/>
      <c r="E76" s="148"/>
      <c r="F76" s="148"/>
      <c r="G76" s="23">
        <v>59492</v>
      </c>
      <c r="H76" s="21">
        <v>10464</v>
      </c>
      <c r="I76" s="21" t="s">
        <v>1877</v>
      </c>
      <c r="J76" s="21"/>
      <c r="K76" s="21">
        <v>743.86</v>
      </c>
    </row>
    <row r="77" spans="1:11" x14ac:dyDescent="0.25">
      <c r="A77" s="147" t="s">
        <v>9</v>
      </c>
      <c r="B77" s="148"/>
      <c r="C77" s="148"/>
      <c r="D77" s="148"/>
      <c r="E77" s="148"/>
      <c r="F77" s="148"/>
      <c r="G77" s="23">
        <v>11319</v>
      </c>
      <c r="H77" s="21"/>
      <c r="I77" s="21"/>
      <c r="J77" s="21"/>
      <c r="K77" s="21"/>
    </row>
    <row r="78" spans="1:11" x14ac:dyDescent="0.25">
      <c r="A78" s="147" t="s">
        <v>10</v>
      </c>
      <c r="B78" s="148"/>
      <c r="C78" s="148"/>
      <c r="D78" s="148"/>
      <c r="E78" s="148"/>
      <c r="F78" s="148"/>
      <c r="G78" s="23">
        <v>7955</v>
      </c>
      <c r="H78" s="21"/>
      <c r="I78" s="21"/>
      <c r="J78" s="21"/>
      <c r="K78" s="21"/>
    </row>
    <row r="79" spans="1:11" x14ac:dyDescent="0.25">
      <c r="A79" s="149" t="s">
        <v>68</v>
      </c>
      <c r="B79" s="148"/>
      <c r="C79" s="148"/>
      <c r="D79" s="148"/>
      <c r="E79" s="148"/>
      <c r="F79" s="148"/>
      <c r="G79" s="23"/>
      <c r="H79" s="21"/>
      <c r="I79" s="21"/>
      <c r="J79" s="21"/>
      <c r="K79" s="21"/>
    </row>
    <row r="80" spans="1:11" x14ac:dyDescent="0.25">
      <c r="A80" s="147" t="s">
        <v>30</v>
      </c>
      <c r="B80" s="148"/>
      <c r="C80" s="148"/>
      <c r="D80" s="148"/>
      <c r="E80" s="148"/>
      <c r="F80" s="148"/>
      <c r="G80" s="23">
        <v>45988</v>
      </c>
      <c r="H80" s="21"/>
      <c r="I80" s="21"/>
      <c r="J80" s="21"/>
      <c r="K80" s="21">
        <v>743.86</v>
      </c>
    </row>
    <row r="81" spans="1:11" x14ac:dyDescent="0.25">
      <c r="A81" s="147" t="s">
        <v>29</v>
      </c>
      <c r="B81" s="148"/>
      <c r="C81" s="148"/>
      <c r="D81" s="148"/>
      <c r="E81" s="148"/>
      <c r="F81" s="148"/>
      <c r="G81" s="23">
        <v>32778</v>
      </c>
      <c r="H81" s="21"/>
      <c r="I81" s="21"/>
      <c r="J81" s="21"/>
      <c r="K81" s="21"/>
    </row>
    <row r="82" spans="1:11" x14ac:dyDescent="0.25">
      <c r="A82" s="147" t="s">
        <v>12</v>
      </c>
      <c r="B82" s="148"/>
      <c r="C82" s="148"/>
      <c r="D82" s="148"/>
      <c r="E82" s="148"/>
      <c r="F82" s="148"/>
      <c r="G82" s="23">
        <v>78766</v>
      </c>
      <c r="H82" s="21"/>
      <c r="I82" s="21"/>
      <c r="J82" s="21"/>
      <c r="K82" s="21">
        <v>743.86</v>
      </c>
    </row>
    <row r="83" spans="1:11" x14ac:dyDescent="0.25">
      <c r="A83" s="147" t="s">
        <v>13</v>
      </c>
      <c r="B83" s="148"/>
      <c r="C83" s="148"/>
      <c r="D83" s="148"/>
      <c r="E83" s="148"/>
      <c r="F83" s="148"/>
      <c r="G83" s="23"/>
      <c r="H83" s="21"/>
      <c r="I83" s="21"/>
      <c r="J83" s="21"/>
      <c r="K83" s="21"/>
    </row>
    <row r="84" spans="1:11" x14ac:dyDescent="0.25">
      <c r="A84" s="147" t="s">
        <v>14</v>
      </c>
      <c r="B84" s="148"/>
      <c r="C84" s="148"/>
      <c r="D84" s="148"/>
      <c r="E84" s="148"/>
      <c r="F84" s="148"/>
      <c r="G84" s="23">
        <v>5827</v>
      </c>
      <c r="H84" s="21"/>
      <c r="I84" s="21"/>
      <c r="J84" s="21"/>
      <c r="K84" s="21"/>
    </row>
    <row r="85" spans="1:11" x14ac:dyDescent="0.25">
      <c r="A85" s="147" t="s">
        <v>15</v>
      </c>
      <c r="B85" s="148"/>
      <c r="C85" s="148"/>
      <c r="D85" s="148"/>
      <c r="E85" s="148"/>
      <c r="F85" s="148"/>
      <c r="G85" s="23">
        <v>10423</v>
      </c>
      <c r="H85" s="21"/>
      <c r="I85" s="21"/>
      <c r="J85" s="21"/>
      <c r="K85" s="21"/>
    </row>
    <row r="86" spans="1:11" x14ac:dyDescent="0.25">
      <c r="A86" s="147" t="s">
        <v>16</v>
      </c>
      <c r="B86" s="148"/>
      <c r="C86" s="148"/>
      <c r="D86" s="148"/>
      <c r="E86" s="148"/>
      <c r="F86" s="148"/>
      <c r="G86" s="23">
        <v>12502</v>
      </c>
      <c r="H86" s="21"/>
      <c r="I86" s="21"/>
      <c r="J86" s="21"/>
      <c r="K86" s="21"/>
    </row>
    <row r="87" spans="1:11" x14ac:dyDescent="0.25">
      <c r="A87" s="147" t="s">
        <v>0</v>
      </c>
      <c r="B87" s="148"/>
      <c r="C87" s="148"/>
      <c r="D87" s="148"/>
      <c r="E87" s="148"/>
      <c r="F87" s="148"/>
      <c r="G87" s="23">
        <v>32778</v>
      </c>
      <c r="H87" s="21"/>
      <c r="I87" s="21"/>
      <c r="J87" s="21"/>
      <c r="K87" s="21"/>
    </row>
    <row r="88" spans="1:11" x14ac:dyDescent="0.25">
      <c r="A88" s="147" t="s">
        <v>17</v>
      </c>
      <c r="B88" s="148"/>
      <c r="C88" s="148"/>
      <c r="D88" s="148"/>
      <c r="E88" s="148"/>
      <c r="F88" s="148"/>
      <c r="G88" s="23">
        <v>11319</v>
      </c>
      <c r="H88" s="21"/>
      <c r="I88" s="21"/>
      <c r="J88" s="21"/>
      <c r="K88" s="21"/>
    </row>
    <row r="89" spans="1:11" x14ac:dyDescent="0.25">
      <c r="A89" s="147" t="s">
        <v>18</v>
      </c>
      <c r="B89" s="148"/>
      <c r="C89" s="148"/>
      <c r="D89" s="148"/>
      <c r="E89" s="148"/>
      <c r="F89" s="148"/>
      <c r="G89" s="23">
        <v>7955</v>
      </c>
      <c r="H89" s="21"/>
      <c r="I89" s="21"/>
      <c r="J89" s="21"/>
      <c r="K89" s="21"/>
    </row>
    <row r="90" spans="1:11" x14ac:dyDescent="0.25">
      <c r="A90" s="149" t="s">
        <v>67</v>
      </c>
      <c r="B90" s="148"/>
      <c r="C90" s="148"/>
      <c r="D90" s="148"/>
      <c r="E90" s="148"/>
      <c r="F90" s="148"/>
      <c r="G90" s="22">
        <v>78766</v>
      </c>
      <c r="H90" s="21"/>
      <c r="I90" s="21"/>
      <c r="J90" s="21"/>
      <c r="K90" s="20">
        <v>743.86</v>
      </c>
    </row>
    <row r="91" spans="1:11" ht="19.2" customHeight="1" x14ac:dyDescent="0.25">
      <c r="A91" s="154" t="s">
        <v>166</v>
      </c>
      <c r="B91" s="148"/>
      <c r="C91" s="148"/>
      <c r="D91" s="148"/>
      <c r="E91" s="148"/>
      <c r="F91" s="148"/>
      <c r="G91" s="148"/>
      <c r="H91" s="148"/>
      <c r="I91" s="148"/>
      <c r="J91" s="148"/>
      <c r="K91" s="148"/>
    </row>
    <row r="92" spans="1:11" ht="19.2" customHeight="1" x14ac:dyDescent="0.25">
      <c r="A92" s="147" t="s">
        <v>165</v>
      </c>
      <c r="B92" s="148"/>
      <c r="C92" s="148"/>
      <c r="D92" s="148"/>
      <c r="E92" s="148"/>
      <c r="F92" s="148"/>
      <c r="G92" s="148"/>
      <c r="H92" s="148"/>
      <c r="I92" s="148"/>
      <c r="J92" s="148"/>
      <c r="K92" s="148"/>
    </row>
    <row r="93" spans="1:11" ht="34.200000000000003" x14ac:dyDescent="0.25">
      <c r="A93" s="6">
        <v>38</v>
      </c>
      <c r="B93" s="26" t="s">
        <v>331</v>
      </c>
      <c r="C93" s="113" t="s">
        <v>949</v>
      </c>
      <c r="D93" s="6">
        <v>73</v>
      </c>
      <c r="E93" s="21">
        <v>36</v>
      </c>
      <c r="F93" s="21"/>
      <c r="G93" s="25">
        <v>2628</v>
      </c>
      <c r="H93" s="21"/>
      <c r="I93" s="21"/>
      <c r="J93" s="21"/>
      <c r="K93" s="21"/>
    </row>
    <row r="94" spans="1:11" ht="35.4" x14ac:dyDescent="0.25">
      <c r="A94" s="6">
        <v>39</v>
      </c>
      <c r="B94" s="26" t="s">
        <v>162</v>
      </c>
      <c r="C94" s="113" t="s">
        <v>161</v>
      </c>
      <c r="D94" s="6">
        <v>9</v>
      </c>
      <c r="E94" s="21">
        <v>34.69</v>
      </c>
      <c r="F94" s="21"/>
      <c r="G94" s="25">
        <v>312</v>
      </c>
      <c r="H94" s="21"/>
      <c r="I94" s="21"/>
      <c r="J94" s="21"/>
      <c r="K94" s="21"/>
    </row>
    <row r="95" spans="1:11" ht="34.200000000000003" x14ac:dyDescent="0.25">
      <c r="A95" s="6">
        <v>40</v>
      </c>
      <c r="B95" s="26" t="s">
        <v>811</v>
      </c>
      <c r="C95" s="113" t="s">
        <v>1876</v>
      </c>
      <c r="D95" s="6">
        <v>1</v>
      </c>
      <c r="E95" s="21">
        <v>65</v>
      </c>
      <c r="F95" s="21"/>
      <c r="G95" s="25">
        <v>65</v>
      </c>
      <c r="H95" s="21"/>
      <c r="I95" s="21"/>
      <c r="J95" s="21"/>
      <c r="K95" s="21"/>
    </row>
    <row r="96" spans="1:11" ht="91.2" x14ac:dyDescent="0.25">
      <c r="A96" s="6">
        <v>41</v>
      </c>
      <c r="B96" s="26" t="s">
        <v>1010</v>
      </c>
      <c r="C96" s="113" t="s">
        <v>1009</v>
      </c>
      <c r="D96" s="6">
        <v>1</v>
      </c>
      <c r="E96" s="21">
        <v>1644.74</v>
      </c>
      <c r="F96" s="21"/>
      <c r="G96" s="25">
        <v>1645</v>
      </c>
      <c r="H96" s="21"/>
      <c r="I96" s="21"/>
      <c r="J96" s="21"/>
      <c r="K96" s="21"/>
    </row>
    <row r="97" spans="1:11" ht="34.200000000000003" x14ac:dyDescent="0.25">
      <c r="A97" s="6">
        <v>42</v>
      </c>
      <c r="B97" s="26" t="s">
        <v>160</v>
      </c>
      <c r="C97" s="113" t="s">
        <v>1117</v>
      </c>
      <c r="D97" s="10" t="s">
        <v>1874</v>
      </c>
      <c r="E97" s="21">
        <v>1521.06</v>
      </c>
      <c r="F97" s="21"/>
      <c r="G97" s="25">
        <v>684</v>
      </c>
      <c r="H97" s="21"/>
      <c r="I97" s="21"/>
      <c r="J97" s="21"/>
      <c r="K97" s="21"/>
    </row>
    <row r="98" spans="1:11" ht="35.4" x14ac:dyDescent="0.25">
      <c r="A98" s="6">
        <v>43</v>
      </c>
      <c r="B98" s="26" t="s">
        <v>1330</v>
      </c>
      <c r="C98" s="113" t="s">
        <v>1875</v>
      </c>
      <c r="D98" s="10" t="s">
        <v>1874</v>
      </c>
      <c r="E98" s="21">
        <v>57576.83</v>
      </c>
      <c r="F98" s="21"/>
      <c r="G98" s="25">
        <v>25910</v>
      </c>
      <c r="H98" s="21"/>
      <c r="I98" s="21"/>
      <c r="J98" s="21"/>
      <c r="K98" s="21"/>
    </row>
    <row r="99" spans="1:11" ht="35.4" x14ac:dyDescent="0.25">
      <c r="A99" s="6">
        <v>44</v>
      </c>
      <c r="B99" s="26" t="s">
        <v>162</v>
      </c>
      <c r="C99" s="113" t="s">
        <v>1873</v>
      </c>
      <c r="D99" s="10" t="s">
        <v>1872</v>
      </c>
      <c r="E99" s="21">
        <v>20.39</v>
      </c>
      <c r="F99" s="21"/>
      <c r="G99" s="25">
        <v>1020</v>
      </c>
      <c r="H99" s="21"/>
      <c r="I99" s="21"/>
      <c r="J99" s="21"/>
      <c r="K99" s="21"/>
    </row>
    <row r="100" spans="1:11" ht="35.4" x14ac:dyDescent="0.25">
      <c r="A100" s="6">
        <v>45</v>
      </c>
      <c r="B100" s="26" t="s">
        <v>221</v>
      </c>
      <c r="C100" s="113" t="s">
        <v>220</v>
      </c>
      <c r="D100" s="10" t="s">
        <v>1871</v>
      </c>
      <c r="E100" s="21">
        <v>12477.52</v>
      </c>
      <c r="F100" s="21"/>
      <c r="G100" s="25">
        <v>250</v>
      </c>
      <c r="H100" s="21"/>
      <c r="I100" s="21"/>
      <c r="J100" s="21"/>
      <c r="K100" s="21"/>
    </row>
    <row r="101" spans="1:11" ht="22.8" x14ac:dyDescent="0.25">
      <c r="A101" s="6">
        <v>46</v>
      </c>
      <c r="B101" s="26" t="s">
        <v>345</v>
      </c>
      <c r="C101" s="113" t="s">
        <v>344</v>
      </c>
      <c r="D101" s="6">
        <v>29</v>
      </c>
      <c r="E101" s="21">
        <v>6.79</v>
      </c>
      <c r="F101" s="21"/>
      <c r="G101" s="25">
        <v>197</v>
      </c>
      <c r="H101" s="21"/>
      <c r="I101" s="21"/>
      <c r="J101" s="21"/>
      <c r="K101" s="21"/>
    </row>
    <row r="102" spans="1:11" ht="35.4" x14ac:dyDescent="0.25">
      <c r="A102" s="6">
        <v>47</v>
      </c>
      <c r="B102" s="26" t="s">
        <v>531</v>
      </c>
      <c r="C102" s="113" t="s">
        <v>1274</v>
      </c>
      <c r="D102" s="6">
        <v>193</v>
      </c>
      <c r="E102" s="21">
        <v>13.11</v>
      </c>
      <c r="F102" s="21"/>
      <c r="G102" s="25">
        <v>2530</v>
      </c>
      <c r="H102" s="21"/>
      <c r="I102" s="21"/>
      <c r="J102" s="21"/>
      <c r="K102" s="21"/>
    </row>
    <row r="103" spans="1:11" ht="35.4" x14ac:dyDescent="0.25">
      <c r="A103" s="6">
        <v>48</v>
      </c>
      <c r="B103" s="26" t="s">
        <v>1010</v>
      </c>
      <c r="C103" s="113" t="s">
        <v>1273</v>
      </c>
      <c r="D103" s="6">
        <v>193</v>
      </c>
      <c r="E103" s="21">
        <v>4.63</v>
      </c>
      <c r="F103" s="21"/>
      <c r="G103" s="25">
        <v>894</v>
      </c>
      <c r="H103" s="21"/>
      <c r="I103" s="21"/>
      <c r="J103" s="21"/>
      <c r="K103" s="21"/>
    </row>
    <row r="104" spans="1:11" ht="35.4" x14ac:dyDescent="0.25">
      <c r="A104" s="6">
        <v>49</v>
      </c>
      <c r="B104" s="26" t="s">
        <v>531</v>
      </c>
      <c r="C104" s="113" t="s">
        <v>1272</v>
      </c>
      <c r="D104" s="6">
        <v>2</v>
      </c>
      <c r="E104" s="21">
        <v>3.97</v>
      </c>
      <c r="F104" s="21"/>
      <c r="G104" s="25">
        <v>8</v>
      </c>
      <c r="H104" s="21"/>
      <c r="I104" s="21"/>
      <c r="J104" s="21"/>
      <c r="K104" s="21"/>
    </row>
    <row r="105" spans="1:11" ht="45.6" x14ac:dyDescent="0.25">
      <c r="A105" s="6">
        <v>50</v>
      </c>
      <c r="B105" s="26" t="s">
        <v>531</v>
      </c>
      <c r="C105" s="113" t="s">
        <v>1109</v>
      </c>
      <c r="D105" s="6">
        <v>81</v>
      </c>
      <c r="E105" s="21">
        <v>177.76</v>
      </c>
      <c r="F105" s="21"/>
      <c r="G105" s="25">
        <v>14399</v>
      </c>
      <c r="H105" s="21"/>
      <c r="I105" s="21"/>
      <c r="J105" s="21"/>
      <c r="K105" s="21"/>
    </row>
    <row r="106" spans="1:11" ht="57" x14ac:dyDescent="0.25">
      <c r="A106" s="6">
        <v>51</v>
      </c>
      <c r="B106" s="26" t="s">
        <v>335</v>
      </c>
      <c r="C106" s="113" t="s">
        <v>334</v>
      </c>
      <c r="D106" s="10" t="s">
        <v>1870</v>
      </c>
      <c r="E106" s="21">
        <v>30.89</v>
      </c>
      <c r="F106" s="21"/>
      <c r="G106" s="25">
        <v>185</v>
      </c>
      <c r="H106" s="21"/>
      <c r="I106" s="21"/>
      <c r="J106" s="21"/>
      <c r="K106" s="21"/>
    </row>
    <row r="107" spans="1:11" ht="19.2" customHeight="1" x14ac:dyDescent="0.25">
      <c r="A107" s="147" t="s">
        <v>333</v>
      </c>
      <c r="B107" s="148"/>
      <c r="C107" s="148"/>
      <c r="D107" s="148"/>
      <c r="E107" s="148"/>
      <c r="F107" s="148"/>
      <c r="G107" s="148"/>
      <c r="H107" s="148"/>
      <c r="I107" s="148"/>
      <c r="J107" s="148"/>
      <c r="K107" s="148"/>
    </row>
    <row r="108" spans="1:11" ht="45.6" x14ac:dyDescent="0.25">
      <c r="A108" s="6">
        <v>52</v>
      </c>
      <c r="B108" s="26" t="s">
        <v>331</v>
      </c>
      <c r="C108" s="113" t="s">
        <v>800</v>
      </c>
      <c r="D108" s="6">
        <v>9</v>
      </c>
      <c r="E108" s="21">
        <v>29.31</v>
      </c>
      <c r="F108" s="21"/>
      <c r="G108" s="25">
        <v>264</v>
      </c>
      <c r="H108" s="21"/>
      <c r="I108" s="21"/>
      <c r="J108" s="21"/>
      <c r="K108" s="21"/>
    </row>
    <row r="109" spans="1:11" ht="35.4" x14ac:dyDescent="0.25">
      <c r="A109" s="6">
        <v>53</v>
      </c>
      <c r="B109" s="26" t="s">
        <v>162</v>
      </c>
      <c r="C109" s="113" t="s">
        <v>633</v>
      </c>
      <c r="D109" s="6">
        <v>22</v>
      </c>
      <c r="E109" s="21">
        <v>73.569999999999993</v>
      </c>
      <c r="F109" s="21"/>
      <c r="G109" s="25">
        <v>1619</v>
      </c>
      <c r="H109" s="21"/>
      <c r="I109" s="21"/>
      <c r="J109" s="21"/>
      <c r="K109" s="21"/>
    </row>
    <row r="110" spans="1:11" ht="35.4" x14ac:dyDescent="0.25">
      <c r="A110" s="6">
        <v>54</v>
      </c>
      <c r="B110" s="26" t="s">
        <v>338</v>
      </c>
      <c r="C110" s="113" t="s">
        <v>1103</v>
      </c>
      <c r="D110" s="10" t="s">
        <v>1275</v>
      </c>
      <c r="E110" s="21">
        <v>6576.4</v>
      </c>
      <c r="F110" s="21"/>
      <c r="G110" s="25">
        <v>1973</v>
      </c>
      <c r="H110" s="21"/>
      <c r="I110" s="21"/>
      <c r="J110" s="21"/>
      <c r="K110" s="21"/>
    </row>
    <row r="111" spans="1:11" ht="45.6" x14ac:dyDescent="0.25">
      <c r="A111" s="6">
        <v>55</v>
      </c>
      <c r="B111" s="26" t="s">
        <v>324</v>
      </c>
      <c r="C111" s="113" t="s">
        <v>1268</v>
      </c>
      <c r="D111" s="6">
        <v>300</v>
      </c>
      <c r="E111" s="21">
        <v>9.8800000000000008</v>
      </c>
      <c r="F111" s="21"/>
      <c r="G111" s="25">
        <v>2964</v>
      </c>
      <c r="H111" s="21"/>
      <c r="I111" s="21"/>
      <c r="J111" s="21"/>
      <c r="K111" s="21"/>
    </row>
    <row r="112" spans="1:11" ht="35.4" x14ac:dyDescent="0.25">
      <c r="A112" s="6">
        <v>56</v>
      </c>
      <c r="B112" s="26" t="s">
        <v>326</v>
      </c>
      <c r="C112" s="113" t="s">
        <v>797</v>
      </c>
      <c r="D112" s="6">
        <v>29</v>
      </c>
      <c r="E112" s="21">
        <v>51.76</v>
      </c>
      <c r="F112" s="21"/>
      <c r="G112" s="25">
        <v>1501</v>
      </c>
      <c r="H112" s="21"/>
      <c r="I112" s="21"/>
      <c r="J112" s="21"/>
      <c r="K112" s="21"/>
    </row>
    <row r="113" spans="1:11" ht="34.200000000000003" x14ac:dyDescent="0.25">
      <c r="A113" s="6">
        <v>57</v>
      </c>
      <c r="B113" s="26" t="s">
        <v>153</v>
      </c>
      <c r="C113" s="113" t="s">
        <v>152</v>
      </c>
      <c r="D113" s="6">
        <v>1</v>
      </c>
      <c r="E113" s="21">
        <v>159.11000000000001</v>
      </c>
      <c r="F113" s="21"/>
      <c r="G113" s="25">
        <v>159</v>
      </c>
      <c r="H113" s="21"/>
      <c r="I113" s="21"/>
      <c r="J113" s="21"/>
      <c r="K113" s="21"/>
    </row>
    <row r="114" spans="1:11" ht="22.8" x14ac:dyDescent="0.25">
      <c r="A114" s="6">
        <v>58</v>
      </c>
      <c r="B114" s="26" t="s">
        <v>76</v>
      </c>
      <c r="C114" s="113" t="s">
        <v>75</v>
      </c>
      <c r="D114" s="10" t="s">
        <v>1100</v>
      </c>
      <c r="E114" s="21">
        <v>48614.35</v>
      </c>
      <c r="F114" s="21"/>
      <c r="G114" s="25">
        <v>24</v>
      </c>
      <c r="H114" s="21"/>
      <c r="I114" s="21"/>
      <c r="J114" s="21"/>
      <c r="K114" s="21"/>
    </row>
    <row r="115" spans="1:11" ht="57" x14ac:dyDescent="0.25">
      <c r="A115" s="6">
        <v>59</v>
      </c>
      <c r="B115" s="26" t="s">
        <v>1869</v>
      </c>
      <c r="C115" s="113" t="s">
        <v>1868</v>
      </c>
      <c r="D115" s="6">
        <v>3</v>
      </c>
      <c r="E115" s="21">
        <v>20.68</v>
      </c>
      <c r="F115" s="21"/>
      <c r="G115" s="25">
        <v>62</v>
      </c>
      <c r="H115" s="21"/>
      <c r="I115" s="21"/>
      <c r="J115" s="21"/>
      <c r="K115" s="21"/>
    </row>
    <row r="116" spans="1:11" x14ac:dyDescent="0.25">
      <c r="A116" s="147" t="s">
        <v>43</v>
      </c>
      <c r="B116" s="148"/>
      <c r="C116" s="148"/>
      <c r="D116" s="148"/>
      <c r="E116" s="148"/>
      <c r="F116" s="148"/>
      <c r="G116" s="23">
        <v>59293</v>
      </c>
      <c r="H116" s="21"/>
      <c r="I116" s="21"/>
      <c r="J116" s="21"/>
      <c r="K116" s="21"/>
    </row>
    <row r="117" spans="1:11" x14ac:dyDescent="0.25">
      <c r="A117" s="149" t="s">
        <v>150</v>
      </c>
      <c r="B117" s="148"/>
      <c r="C117" s="148"/>
      <c r="D117" s="148"/>
      <c r="E117" s="148"/>
      <c r="F117" s="148"/>
      <c r="G117" s="23"/>
      <c r="H117" s="21"/>
      <c r="I117" s="21"/>
      <c r="J117" s="21"/>
      <c r="K117" s="21"/>
    </row>
    <row r="118" spans="1:11" x14ac:dyDescent="0.25">
      <c r="A118" s="147" t="s">
        <v>74</v>
      </c>
      <c r="B118" s="148"/>
      <c r="C118" s="148"/>
      <c r="D118" s="148"/>
      <c r="E118" s="148"/>
      <c r="F118" s="148"/>
      <c r="G118" s="23">
        <v>59293</v>
      </c>
      <c r="H118" s="21"/>
      <c r="I118" s="21"/>
      <c r="J118" s="21"/>
      <c r="K118" s="21"/>
    </row>
    <row r="119" spans="1:11" x14ac:dyDescent="0.25">
      <c r="A119" s="147" t="s">
        <v>12</v>
      </c>
      <c r="B119" s="148"/>
      <c r="C119" s="148"/>
      <c r="D119" s="148"/>
      <c r="E119" s="148"/>
      <c r="F119" s="148"/>
      <c r="G119" s="23">
        <v>59293</v>
      </c>
      <c r="H119" s="21"/>
      <c r="I119" s="21"/>
      <c r="J119" s="21"/>
      <c r="K119" s="21"/>
    </row>
    <row r="120" spans="1:11" x14ac:dyDescent="0.25">
      <c r="A120" s="147" t="s">
        <v>13</v>
      </c>
      <c r="B120" s="148"/>
      <c r="C120" s="148"/>
      <c r="D120" s="148"/>
      <c r="E120" s="148"/>
      <c r="F120" s="148"/>
      <c r="G120" s="23"/>
      <c r="H120" s="21"/>
      <c r="I120" s="21"/>
      <c r="J120" s="21"/>
      <c r="K120" s="21"/>
    </row>
    <row r="121" spans="1:11" x14ac:dyDescent="0.25">
      <c r="A121" s="147" t="s">
        <v>14</v>
      </c>
      <c r="B121" s="148"/>
      <c r="C121" s="148"/>
      <c r="D121" s="148"/>
      <c r="E121" s="148"/>
      <c r="F121" s="148"/>
      <c r="G121" s="23">
        <v>59293</v>
      </c>
      <c r="H121" s="21"/>
      <c r="I121" s="21"/>
      <c r="J121" s="21"/>
      <c r="K121" s="21"/>
    </row>
    <row r="122" spans="1:11" x14ac:dyDescent="0.25">
      <c r="A122" s="149" t="s">
        <v>149</v>
      </c>
      <c r="B122" s="148"/>
      <c r="C122" s="148"/>
      <c r="D122" s="148"/>
      <c r="E122" s="148"/>
      <c r="F122" s="148"/>
      <c r="G122" s="22">
        <v>59293</v>
      </c>
      <c r="H122" s="21"/>
      <c r="I122" s="21"/>
      <c r="J122" s="21"/>
      <c r="K122" s="21"/>
    </row>
    <row r="123" spans="1:11" ht="19.2" customHeight="1" x14ac:dyDescent="0.25">
      <c r="A123" s="154" t="s">
        <v>148</v>
      </c>
      <c r="B123" s="148"/>
      <c r="C123" s="148"/>
      <c r="D123" s="148"/>
      <c r="E123" s="148"/>
      <c r="F123" s="148"/>
      <c r="G123" s="148"/>
      <c r="H123" s="148"/>
      <c r="I123" s="148"/>
      <c r="J123" s="148"/>
      <c r="K123" s="148"/>
    </row>
    <row r="124" spans="1:11" ht="45.6" x14ac:dyDescent="0.25">
      <c r="A124" s="6">
        <v>60</v>
      </c>
      <c r="B124" s="26" t="s">
        <v>1099</v>
      </c>
      <c r="C124" s="113" t="s">
        <v>1098</v>
      </c>
      <c r="D124" s="10" t="s">
        <v>145</v>
      </c>
      <c r="E124" s="21" t="s">
        <v>1097</v>
      </c>
      <c r="F124" s="21" t="s">
        <v>1096</v>
      </c>
      <c r="G124" s="25">
        <v>403</v>
      </c>
      <c r="H124" s="24">
        <v>93</v>
      </c>
      <c r="I124" s="21" t="s">
        <v>1074</v>
      </c>
      <c r="J124" s="24">
        <v>45.77</v>
      </c>
      <c r="K124" s="24">
        <v>6.87</v>
      </c>
    </row>
    <row r="125" spans="1:11" ht="20.399999999999999" x14ac:dyDescent="0.25">
      <c r="A125" s="147" t="s">
        <v>43</v>
      </c>
      <c r="B125" s="148"/>
      <c r="C125" s="148"/>
      <c r="D125" s="148"/>
      <c r="E125" s="148"/>
      <c r="F125" s="148"/>
      <c r="G125" s="23">
        <v>403</v>
      </c>
      <c r="H125" s="21">
        <v>93</v>
      </c>
      <c r="I125" s="21" t="s">
        <v>1074</v>
      </c>
      <c r="J125" s="21"/>
      <c r="K125" s="21">
        <v>6.87</v>
      </c>
    </row>
    <row r="126" spans="1:11" x14ac:dyDescent="0.25">
      <c r="A126" s="147" t="s">
        <v>9</v>
      </c>
      <c r="B126" s="148"/>
      <c r="C126" s="148"/>
      <c r="D126" s="148"/>
      <c r="E126" s="148"/>
      <c r="F126" s="148"/>
      <c r="G126" s="23">
        <v>142</v>
      </c>
      <c r="H126" s="21"/>
      <c r="I126" s="21"/>
      <c r="J126" s="21"/>
      <c r="K126" s="21"/>
    </row>
    <row r="127" spans="1:11" x14ac:dyDescent="0.25">
      <c r="A127" s="147" t="s">
        <v>10</v>
      </c>
      <c r="B127" s="148"/>
      <c r="C127" s="148"/>
      <c r="D127" s="148"/>
      <c r="E127" s="148"/>
      <c r="F127" s="148"/>
      <c r="G127" s="23">
        <v>90</v>
      </c>
      <c r="H127" s="21"/>
      <c r="I127" s="21"/>
      <c r="J127" s="21"/>
      <c r="K127" s="21"/>
    </row>
    <row r="128" spans="1:11" x14ac:dyDescent="0.25">
      <c r="A128" s="149" t="s">
        <v>142</v>
      </c>
      <c r="B128" s="148"/>
      <c r="C128" s="148"/>
      <c r="D128" s="148"/>
      <c r="E128" s="148"/>
      <c r="F128" s="148"/>
      <c r="G128" s="23"/>
      <c r="H128" s="21"/>
      <c r="I128" s="21"/>
      <c r="J128" s="21"/>
      <c r="K128" s="21"/>
    </row>
    <row r="129" spans="1:11" ht="26.1" customHeight="1" x14ac:dyDescent="0.25">
      <c r="A129" s="147" t="s">
        <v>73</v>
      </c>
      <c r="B129" s="148"/>
      <c r="C129" s="148"/>
      <c r="D129" s="148"/>
      <c r="E129" s="148"/>
      <c r="F129" s="148"/>
      <c r="G129" s="23">
        <v>635</v>
      </c>
      <c r="H129" s="21"/>
      <c r="I129" s="21"/>
      <c r="J129" s="21"/>
      <c r="K129" s="21">
        <v>6.87</v>
      </c>
    </row>
    <row r="130" spans="1:11" x14ac:dyDescent="0.25">
      <c r="A130" s="147" t="s">
        <v>12</v>
      </c>
      <c r="B130" s="148"/>
      <c r="C130" s="148"/>
      <c r="D130" s="148"/>
      <c r="E130" s="148"/>
      <c r="F130" s="148"/>
      <c r="G130" s="23">
        <v>635</v>
      </c>
      <c r="H130" s="21"/>
      <c r="I130" s="21"/>
      <c r="J130" s="21"/>
      <c r="K130" s="21">
        <v>6.87</v>
      </c>
    </row>
    <row r="131" spans="1:11" x14ac:dyDescent="0.25">
      <c r="A131" s="147" t="s">
        <v>13</v>
      </c>
      <c r="B131" s="148"/>
      <c r="C131" s="148"/>
      <c r="D131" s="148"/>
      <c r="E131" s="148"/>
      <c r="F131" s="148"/>
      <c r="G131" s="23"/>
      <c r="H131" s="21"/>
      <c r="I131" s="21"/>
      <c r="J131" s="21"/>
      <c r="K131" s="21"/>
    </row>
    <row r="132" spans="1:11" x14ac:dyDescent="0.25">
      <c r="A132" s="147" t="s">
        <v>15</v>
      </c>
      <c r="B132" s="148"/>
      <c r="C132" s="148"/>
      <c r="D132" s="148"/>
      <c r="E132" s="148"/>
      <c r="F132" s="148"/>
      <c r="G132" s="23">
        <v>310</v>
      </c>
      <c r="H132" s="21"/>
      <c r="I132" s="21"/>
      <c r="J132" s="21"/>
      <c r="K132" s="21"/>
    </row>
    <row r="133" spans="1:11" x14ac:dyDescent="0.25">
      <c r="A133" s="147" t="s">
        <v>16</v>
      </c>
      <c r="B133" s="148"/>
      <c r="C133" s="148"/>
      <c r="D133" s="148"/>
      <c r="E133" s="148"/>
      <c r="F133" s="148"/>
      <c r="G133" s="23">
        <v>129</v>
      </c>
      <c r="H133" s="21"/>
      <c r="I133" s="21"/>
      <c r="J133" s="21"/>
      <c r="K133" s="21"/>
    </row>
    <row r="134" spans="1:11" x14ac:dyDescent="0.25">
      <c r="A134" s="147" t="s">
        <v>17</v>
      </c>
      <c r="B134" s="148"/>
      <c r="C134" s="148"/>
      <c r="D134" s="148"/>
      <c r="E134" s="148"/>
      <c r="F134" s="148"/>
      <c r="G134" s="23">
        <v>142</v>
      </c>
      <c r="H134" s="21"/>
      <c r="I134" s="21"/>
      <c r="J134" s="21"/>
      <c r="K134" s="21"/>
    </row>
    <row r="135" spans="1:11" x14ac:dyDescent="0.25">
      <c r="A135" s="147" t="s">
        <v>18</v>
      </c>
      <c r="B135" s="148"/>
      <c r="C135" s="148"/>
      <c r="D135" s="148"/>
      <c r="E135" s="148"/>
      <c r="F135" s="148"/>
      <c r="G135" s="23">
        <v>90</v>
      </c>
      <c r="H135" s="21"/>
      <c r="I135" s="21"/>
      <c r="J135" s="21"/>
      <c r="K135" s="21"/>
    </row>
    <row r="136" spans="1:11" x14ac:dyDescent="0.25">
      <c r="A136" s="149" t="s">
        <v>141</v>
      </c>
      <c r="B136" s="148"/>
      <c r="C136" s="148"/>
      <c r="D136" s="148"/>
      <c r="E136" s="148"/>
      <c r="F136" s="148"/>
      <c r="G136" s="22">
        <v>635</v>
      </c>
      <c r="H136" s="21"/>
      <c r="I136" s="21"/>
      <c r="J136" s="21"/>
      <c r="K136" s="20">
        <v>6.87</v>
      </c>
    </row>
    <row r="137" spans="1:11" x14ac:dyDescent="0.25">
      <c r="A137" s="152" t="s">
        <v>42</v>
      </c>
      <c r="B137" s="153"/>
      <c r="C137" s="153"/>
      <c r="D137" s="153"/>
      <c r="E137" s="153"/>
      <c r="F137" s="153"/>
      <c r="G137" s="153"/>
      <c r="H137" s="153"/>
      <c r="I137" s="153"/>
      <c r="J137" s="153"/>
      <c r="K137" s="153"/>
    </row>
    <row r="138" spans="1:11" ht="20.399999999999999" x14ac:dyDescent="0.25">
      <c r="A138" s="147" t="s">
        <v>8</v>
      </c>
      <c r="B138" s="148"/>
      <c r="C138" s="148"/>
      <c r="D138" s="148"/>
      <c r="E138" s="148"/>
      <c r="F138" s="148"/>
      <c r="G138" s="23">
        <v>119188</v>
      </c>
      <c r="H138" s="21">
        <v>10557</v>
      </c>
      <c r="I138" s="21" t="s">
        <v>1867</v>
      </c>
      <c r="J138" s="21"/>
      <c r="K138" s="21">
        <v>750.73</v>
      </c>
    </row>
    <row r="139" spans="1:11" x14ac:dyDescent="0.25">
      <c r="A139" s="147" t="s">
        <v>9</v>
      </c>
      <c r="B139" s="148"/>
      <c r="C139" s="148"/>
      <c r="D139" s="148"/>
      <c r="E139" s="148"/>
      <c r="F139" s="148"/>
      <c r="G139" s="23">
        <v>11461</v>
      </c>
      <c r="H139" s="21"/>
      <c r="I139" s="21"/>
      <c r="J139" s="21"/>
      <c r="K139" s="21"/>
    </row>
    <row r="140" spans="1:11" x14ac:dyDescent="0.25">
      <c r="A140" s="147" t="s">
        <v>31</v>
      </c>
      <c r="B140" s="148"/>
      <c r="C140" s="148"/>
      <c r="D140" s="148"/>
      <c r="E140" s="148"/>
      <c r="F140" s="148"/>
      <c r="G140" s="23"/>
      <c r="H140" s="21"/>
      <c r="I140" s="21"/>
      <c r="J140" s="21"/>
      <c r="K140" s="21"/>
    </row>
    <row r="141" spans="1:11" x14ac:dyDescent="0.25">
      <c r="A141" s="147" t="s">
        <v>1866</v>
      </c>
      <c r="B141" s="148"/>
      <c r="C141" s="148"/>
      <c r="D141" s="148"/>
      <c r="E141" s="148"/>
      <c r="F141" s="148"/>
      <c r="G141" s="23">
        <v>2730</v>
      </c>
      <c r="H141" s="21"/>
      <c r="I141" s="21"/>
      <c r="J141" s="21"/>
      <c r="K141" s="21"/>
    </row>
    <row r="142" spans="1:11" x14ac:dyDescent="0.25">
      <c r="A142" s="147" t="s">
        <v>1865</v>
      </c>
      <c r="B142" s="148"/>
      <c r="C142" s="148"/>
      <c r="D142" s="148"/>
      <c r="E142" s="148"/>
      <c r="F142" s="148"/>
      <c r="G142" s="23">
        <v>1485</v>
      </c>
      <c r="H142" s="21"/>
      <c r="I142" s="21"/>
      <c r="J142" s="21"/>
      <c r="K142" s="21"/>
    </row>
    <row r="143" spans="1:11" x14ac:dyDescent="0.25">
      <c r="A143" s="147" t="s">
        <v>1864</v>
      </c>
      <c r="B143" s="148"/>
      <c r="C143" s="148"/>
      <c r="D143" s="148"/>
      <c r="E143" s="148"/>
      <c r="F143" s="148"/>
      <c r="G143" s="23">
        <v>7070</v>
      </c>
      <c r="H143" s="21"/>
      <c r="I143" s="21"/>
      <c r="J143" s="21"/>
      <c r="K143" s="21"/>
    </row>
    <row r="144" spans="1:11" x14ac:dyDescent="0.25">
      <c r="A144" s="147" t="s">
        <v>1863</v>
      </c>
      <c r="B144" s="148"/>
      <c r="C144" s="148"/>
      <c r="D144" s="148"/>
      <c r="E144" s="148"/>
      <c r="F144" s="148"/>
      <c r="G144" s="23">
        <v>34</v>
      </c>
      <c r="H144" s="21"/>
      <c r="I144" s="21"/>
      <c r="J144" s="21"/>
      <c r="K144" s="21"/>
    </row>
    <row r="145" spans="1:11" x14ac:dyDescent="0.25">
      <c r="A145" s="147" t="s">
        <v>1862</v>
      </c>
      <c r="B145" s="148"/>
      <c r="C145" s="148"/>
      <c r="D145" s="148"/>
      <c r="E145" s="148"/>
      <c r="F145" s="148"/>
      <c r="G145" s="23">
        <v>142</v>
      </c>
      <c r="H145" s="21"/>
      <c r="I145" s="21"/>
      <c r="J145" s="21"/>
      <c r="K145" s="21"/>
    </row>
    <row r="146" spans="1:11" x14ac:dyDescent="0.25">
      <c r="A146" s="147" t="s">
        <v>10</v>
      </c>
      <c r="B146" s="148"/>
      <c r="C146" s="148"/>
      <c r="D146" s="148"/>
      <c r="E146" s="148"/>
      <c r="F146" s="148"/>
      <c r="G146" s="23">
        <v>8045</v>
      </c>
      <c r="H146" s="21"/>
      <c r="I146" s="21"/>
      <c r="J146" s="21"/>
      <c r="K146" s="21"/>
    </row>
    <row r="147" spans="1:11" x14ac:dyDescent="0.25">
      <c r="A147" s="147" t="s">
        <v>31</v>
      </c>
      <c r="B147" s="148"/>
      <c r="C147" s="148"/>
      <c r="D147" s="148"/>
      <c r="E147" s="148"/>
      <c r="F147" s="148"/>
      <c r="G147" s="23"/>
      <c r="H147" s="21"/>
      <c r="I147" s="21"/>
      <c r="J147" s="21"/>
      <c r="K147" s="21"/>
    </row>
    <row r="148" spans="1:11" x14ac:dyDescent="0.25">
      <c r="A148" s="147" t="s">
        <v>1861</v>
      </c>
      <c r="B148" s="148"/>
      <c r="C148" s="148"/>
      <c r="D148" s="148"/>
      <c r="E148" s="148"/>
      <c r="F148" s="148"/>
      <c r="G148" s="23">
        <v>2047</v>
      </c>
      <c r="H148" s="21"/>
      <c r="I148" s="21"/>
      <c r="J148" s="21"/>
      <c r="K148" s="21"/>
    </row>
    <row r="149" spans="1:11" x14ac:dyDescent="0.25">
      <c r="A149" s="147" t="s">
        <v>1860</v>
      </c>
      <c r="B149" s="148"/>
      <c r="C149" s="148"/>
      <c r="D149" s="148"/>
      <c r="E149" s="148"/>
      <c r="F149" s="148"/>
      <c r="G149" s="23">
        <v>5908</v>
      </c>
      <c r="H149" s="21"/>
      <c r="I149" s="21"/>
      <c r="J149" s="21"/>
      <c r="K149" s="21"/>
    </row>
    <row r="150" spans="1:11" x14ac:dyDescent="0.25">
      <c r="A150" s="147" t="s">
        <v>1859</v>
      </c>
      <c r="B150" s="148"/>
      <c r="C150" s="148"/>
      <c r="D150" s="148"/>
      <c r="E150" s="148"/>
      <c r="F150" s="148"/>
      <c r="G150" s="23">
        <v>90</v>
      </c>
      <c r="H150" s="21"/>
      <c r="I150" s="21"/>
      <c r="J150" s="21"/>
      <c r="K150" s="21"/>
    </row>
    <row r="151" spans="1:11" x14ac:dyDescent="0.25">
      <c r="A151" s="149" t="s">
        <v>11</v>
      </c>
      <c r="B151" s="148"/>
      <c r="C151" s="148"/>
      <c r="D151" s="148"/>
      <c r="E151" s="148"/>
      <c r="F151" s="148"/>
      <c r="G151" s="23"/>
      <c r="H151" s="21"/>
      <c r="I151" s="21"/>
      <c r="J151" s="21"/>
      <c r="K151" s="21"/>
    </row>
    <row r="152" spans="1:11" x14ac:dyDescent="0.25">
      <c r="A152" s="147" t="s">
        <v>66</v>
      </c>
      <c r="B152" s="148"/>
      <c r="C152" s="148"/>
      <c r="D152" s="148"/>
      <c r="E152" s="148"/>
      <c r="F152" s="148"/>
      <c r="G152" s="23"/>
      <c r="H152" s="21"/>
      <c r="I152" s="21"/>
      <c r="J152" s="21"/>
      <c r="K152" s="21"/>
    </row>
    <row r="153" spans="1:11" x14ac:dyDescent="0.25">
      <c r="A153" s="147" t="s">
        <v>65</v>
      </c>
      <c r="B153" s="148"/>
      <c r="C153" s="148"/>
      <c r="D153" s="148"/>
      <c r="E153" s="148"/>
      <c r="F153" s="148"/>
      <c r="G153" s="23"/>
      <c r="H153" s="21"/>
      <c r="I153" s="21"/>
      <c r="J153" s="21"/>
      <c r="K153" s="21"/>
    </row>
    <row r="154" spans="1:11" x14ac:dyDescent="0.25">
      <c r="A154" s="147" t="s">
        <v>71</v>
      </c>
      <c r="B154" s="148"/>
      <c r="C154" s="148"/>
      <c r="D154" s="148"/>
      <c r="E154" s="148"/>
      <c r="F154" s="148"/>
      <c r="G154" s="23"/>
      <c r="H154" s="21"/>
      <c r="I154" s="21"/>
      <c r="J154" s="21"/>
      <c r="K154" s="21"/>
    </row>
    <row r="155" spans="1:11" ht="20.399999999999999" x14ac:dyDescent="0.25">
      <c r="A155" s="147" t="s">
        <v>1858</v>
      </c>
      <c r="B155" s="148"/>
      <c r="C155" s="148"/>
      <c r="D155" s="148"/>
      <c r="E155" s="148"/>
      <c r="F155" s="148"/>
      <c r="G155" s="23">
        <v>1970</v>
      </c>
      <c r="H155" s="21">
        <v>1613</v>
      </c>
      <c r="I155" s="21" t="s">
        <v>1857</v>
      </c>
      <c r="J155" s="21"/>
      <c r="K155" s="21">
        <v>115.97</v>
      </c>
    </row>
    <row r="156" spans="1:11" x14ac:dyDescent="0.25">
      <c r="A156" s="147" t="s">
        <v>1856</v>
      </c>
      <c r="B156" s="148"/>
      <c r="C156" s="148"/>
      <c r="D156" s="148"/>
      <c r="E156" s="148"/>
      <c r="F156" s="148"/>
      <c r="G156" s="23">
        <v>1485</v>
      </c>
      <c r="H156" s="21"/>
      <c r="I156" s="21"/>
      <c r="J156" s="21"/>
      <c r="K156" s="21"/>
    </row>
    <row r="157" spans="1:11" x14ac:dyDescent="0.25">
      <c r="A157" s="147" t="s">
        <v>1855</v>
      </c>
      <c r="B157" s="148"/>
      <c r="C157" s="148"/>
      <c r="D157" s="148"/>
      <c r="E157" s="148"/>
      <c r="F157" s="148"/>
      <c r="G157" s="23">
        <v>1049</v>
      </c>
      <c r="H157" s="21"/>
      <c r="I157" s="21"/>
      <c r="J157" s="21"/>
      <c r="K157" s="21"/>
    </row>
    <row r="158" spans="1:11" x14ac:dyDescent="0.25">
      <c r="A158" s="147" t="s">
        <v>63</v>
      </c>
      <c r="B158" s="148"/>
      <c r="C158" s="148"/>
      <c r="D158" s="148"/>
      <c r="E158" s="148"/>
      <c r="F158" s="148"/>
      <c r="G158" s="23">
        <v>4504</v>
      </c>
      <c r="H158" s="21"/>
      <c r="I158" s="21"/>
      <c r="J158" s="21"/>
      <c r="K158" s="21">
        <v>115.97</v>
      </c>
    </row>
    <row r="159" spans="1:11" x14ac:dyDescent="0.25">
      <c r="A159" s="147" t="s">
        <v>72</v>
      </c>
      <c r="B159" s="148"/>
      <c r="C159" s="148"/>
      <c r="D159" s="148"/>
      <c r="E159" s="148"/>
      <c r="F159" s="148"/>
      <c r="G159" s="23"/>
      <c r="H159" s="21"/>
      <c r="I159" s="21"/>
      <c r="J159" s="21"/>
      <c r="K159" s="21"/>
    </row>
    <row r="160" spans="1:11" x14ac:dyDescent="0.25">
      <c r="A160" s="147" t="s">
        <v>1854</v>
      </c>
      <c r="B160" s="148"/>
      <c r="C160" s="148"/>
      <c r="D160" s="148"/>
      <c r="E160" s="148"/>
      <c r="F160" s="148"/>
      <c r="G160" s="23">
        <v>4043</v>
      </c>
      <c r="H160" s="21">
        <v>3412</v>
      </c>
      <c r="I160" s="21">
        <v>36</v>
      </c>
      <c r="J160" s="21"/>
      <c r="K160" s="21">
        <v>237.18</v>
      </c>
    </row>
    <row r="161" spans="1:11" x14ac:dyDescent="0.25">
      <c r="A161" s="147" t="s">
        <v>1853</v>
      </c>
      <c r="B161" s="148"/>
      <c r="C161" s="148"/>
      <c r="D161" s="148"/>
      <c r="E161" s="148"/>
      <c r="F161" s="148"/>
      <c r="G161" s="23">
        <v>2730</v>
      </c>
      <c r="H161" s="21"/>
      <c r="I161" s="21"/>
      <c r="J161" s="21"/>
      <c r="K161" s="21"/>
    </row>
    <row r="162" spans="1:11" x14ac:dyDescent="0.25">
      <c r="A162" s="147" t="s">
        <v>1852</v>
      </c>
      <c r="B162" s="148"/>
      <c r="C162" s="148"/>
      <c r="D162" s="148"/>
      <c r="E162" s="148"/>
      <c r="F162" s="148"/>
      <c r="G162" s="23">
        <v>2047</v>
      </c>
      <c r="H162" s="21"/>
      <c r="I162" s="21"/>
      <c r="J162" s="21"/>
      <c r="K162" s="21"/>
    </row>
    <row r="163" spans="1:11" x14ac:dyDescent="0.25">
      <c r="A163" s="147" t="s">
        <v>63</v>
      </c>
      <c r="B163" s="148"/>
      <c r="C163" s="148"/>
      <c r="D163" s="148"/>
      <c r="E163" s="148"/>
      <c r="F163" s="148"/>
      <c r="G163" s="23">
        <v>8820</v>
      </c>
      <c r="H163" s="21"/>
      <c r="I163" s="21"/>
      <c r="J163" s="21"/>
      <c r="K163" s="21">
        <v>237.18</v>
      </c>
    </row>
    <row r="164" spans="1:11" x14ac:dyDescent="0.25">
      <c r="A164" s="147" t="s">
        <v>435</v>
      </c>
      <c r="B164" s="148"/>
      <c r="C164" s="148"/>
      <c r="D164" s="148"/>
      <c r="E164" s="148"/>
      <c r="F164" s="148"/>
      <c r="G164" s="23"/>
      <c r="H164" s="21"/>
      <c r="I164" s="21"/>
      <c r="J164" s="21"/>
      <c r="K164" s="21"/>
    </row>
    <row r="165" spans="1:11" ht="20.399999999999999" x14ac:dyDescent="0.25">
      <c r="A165" s="147" t="s">
        <v>1851</v>
      </c>
      <c r="B165" s="148"/>
      <c r="C165" s="148"/>
      <c r="D165" s="148"/>
      <c r="E165" s="148"/>
      <c r="F165" s="148"/>
      <c r="G165" s="23">
        <v>87</v>
      </c>
      <c r="H165" s="21">
        <v>28</v>
      </c>
      <c r="I165" s="21" t="s">
        <v>833</v>
      </c>
      <c r="J165" s="21"/>
      <c r="K165" s="21">
        <v>2</v>
      </c>
    </row>
    <row r="166" spans="1:11" x14ac:dyDescent="0.25">
      <c r="A166" s="147" t="s">
        <v>863</v>
      </c>
      <c r="B166" s="148"/>
      <c r="C166" s="148"/>
      <c r="D166" s="148"/>
      <c r="E166" s="148"/>
      <c r="F166" s="148"/>
      <c r="G166" s="23">
        <v>34</v>
      </c>
      <c r="H166" s="21"/>
      <c r="I166" s="21"/>
      <c r="J166" s="21"/>
      <c r="K166" s="21"/>
    </row>
    <row r="167" spans="1:11" x14ac:dyDescent="0.25">
      <c r="A167" s="147" t="s">
        <v>862</v>
      </c>
      <c r="B167" s="148"/>
      <c r="C167" s="148"/>
      <c r="D167" s="148"/>
      <c r="E167" s="148"/>
      <c r="F167" s="148"/>
      <c r="G167" s="23">
        <v>22</v>
      </c>
      <c r="H167" s="21"/>
      <c r="I167" s="21"/>
      <c r="J167" s="21"/>
      <c r="K167" s="21"/>
    </row>
    <row r="168" spans="1:11" x14ac:dyDescent="0.25">
      <c r="A168" s="147" t="s">
        <v>63</v>
      </c>
      <c r="B168" s="148"/>
      <c r="C168" s="148"/>
      <c r="D168" s="148"/>
      <c r="E168" s="148"/>
      <c r="F168" s="148"/>
      <c r="G168" s="23">
        <v>143</v>
      </c>
      <c r="H168" s="21"/>
      <c r="I168" s="21"/>
      <c r="J168" s="21"/>
      <c r="K168" s="21">
        <v>2</v>
      </c>
    </row>
    <row r="169" spans="1:11" x14ac:dyDescent="0.25">
      <c r="A169" s="147" t="s">
        <v>64</v>
      </c>
      <c r="B169" s="148"/>
      <c r="C169" s="148"/>
      <c r="D169" s="148"/>
      <c r="E169" s="148"/>
      <c r="F169" s="148"/>
      <c r="G169" s="23"/>
      <c r="H169" s="21"/>
      <c r="I169" s="21"/>
      <c r="J169" s="21"/>
      <c r="K169" s="21"/>
    </row>
    <row r="170" spans="1:11" ht="20.399999999999999" x14ac:dyDescent="0.25">
      <c r="A170" s="147" t="s">
        <v>1850</v>
      </c>
      <c r="B170" s="148"/>
      <c r="C170" s="148"/>
      <c r="D170" s="148"/>
      <c r="E170" s="148"/>
      <c r="F170" s="148"/>
      <c r="G170" s="23">
        <v>20614</v>
      </c>
      <c r="H170" s="21">
        <v>5411</v>
      </c>
      <c r="I170" s="21" t="s">
        <v>1849</v>
      </c>
      <c r="J170" s="21"/>
      <c r="K170" s="21">
        <v>388.71</v>
      </c>
    </row>
    <row r="171" spans="1:11" x14ac:dyDescent="0.25">
      <c r="A171" s="147" t="s">
        <v>1848</v>
      </c>
      <c r="B171" s="148"/>
      <c r="C171" s="148"/>
      <c r="D171" s="148"/>
      <c r="E171" s="148"/>
      <c r="F171" s="148"/>
      <c r="G171" s="23">
        <v>7070</v>
      </c>
      <c r="H171" s="21"/>
      <c r="I171" s="21"/>
      <c r="J171" s="21"/>
      <c r="K171" s="21"/>
    </row>
    <row r="172" spans="1:11" x14ac:dyDescent="0.25">
      <c r="A172" s="147" t="s">
        <v>1847</v>
      </c>
      <c r="B172" s="148"/>
      <c r="C172" s="148"/>
      <c r="D172" s="148"/>
      <c r="E172" s="148"/>
      <c r="F172" s="148"/>
      <c r="G172" s="23">
        <v>4837</v>
      </c>
      <c r="H172" s="21"/>
      <c r="I172" s="21"/>
      <c r="J172" s="21"/>
      <c r="K172" s="21"/>
    </row>
    <row r="173" spans="1:11" x14ac:dyDescent="0.25">
      <c r="A173" s="147" t="s">
        <v>63</v>
      </c>
      <c r="B173" s="148"/>
      <c r="C173" s="148"/>
      <c r="D173" s="148"/>
      <c r="E173" s="148"/>
      <c r="F173" s="148"/>
      <c r="G173" s="23">
        <v>32521</v>
      </c>
      <c r="H173" s="21"/>
      <c r="I173" s="21"/>
      <c r="J173" s="21"/>
      <c r="K173" s="21">
        <v>388.71</v>
      </c>
    </row>
    <row r="174" spans="1:11" x14ac:dyDescent="0.25">
      <c r="A174" s="147" t="s">
        <v>60</v>
      </c>
      <c r="B174" s="148"/>
      <c r="C174" s="148"/>
      <c r="D174" s="148"/>
      <c r="E174" s="148"/>
      <c r="F174" s="148"/>
      <c r="G174" s="23">
        <v>45988</v>
      </c>
      <c r="H174" s="21"/>
      <c r="I174" s="21"/>
      <c r="J174" s="21"/>
      <c r="K174" s="21">
        <v>743.86</v>
      </c>
    </row>
    <row r="175" spans="1:11" x14ac:dyDescent="0.25">
      <c r="A175" s="147" t="s">
        <v>62</v>
      </c>
      <c r="B175" s="148"/>
      <c r="C175" s="148"/>
      <c r="D175" s="148"/>
      <c r="E175" s="148"/>
      <c r="F175" s="148"/>
      <c r="G175" s="23"/>
      <c r="H175" s="21"/>
      <c r="I175" s="21"/>
      <c r="J175" s="21"/>
      <c r="K175" s="21"/>
    </row>
    <row r="176" spans="1:11" x14ac:dyDescent="0.25">
      <c r="A176" s="147" t="s">
        <v>61</v>
      </c>
      <c r="B176" s="148"/>
      <c r="C176" s="148"/>
      <c r="D176" s="148"/>
      <c r="E176" s="148"/>
      <c r="F176" s="148"/>
      <c r="G176" s="23"/>
      <c r="H176" s="21"/>
      <c r="I176" s="21"/>
      <c r="J176" s="21"/>
      <c r="K176" s="21"/>
    </row>
    <row r="177" spans="1:11" x14ac:dyDescent="0.25">
      <c r="A177" s="147" t="s">
        <v>1846</v>
      </c>
      <c r="B177" s="148"/>
      <c r="C177" s="148"/>
      <c r="D177" s="148"/>
      <c r="E177" s="148"/>
      <c r="F177" s="148"/>
      <c r="G177" s="23">
        <v>32778</v>
      </c>
      <c r="H177" s="21"/>
      <c r="I177" s="21"/>
      <c r="J177" s="21"/>
      <c r="K177" s="21"/>
    </row>
    <row r="178" spans="1:11" x14ac:dyDescent="0.25">
      <c r="A178" s="147" t="s">
        <v>60</v>
      </c>
      <c r="B178" s="148"/>
      <c r="C178" s="148"/>
      <c r="D178" s="148"/>
      <c r="E178" s="148"/>
      <c r="F178" s="148"/>
      <c r="G178" s="23">
        <v>32778</v>
      </c>
      <c r="H178" s="21"/>
      <c r="I178" s="21"/>
      <c r="J178" s="21"/>
      <c r="K178" s="21"/>
    </row>
    <row r="179" spans="1:11" x14ac:dyDescent="0.25">
      <c r="A179" s="147" t="s">
        <v>56</v>
      </c>
      <c r="B179" s="148"/>
      <c r="C179" s="148"/>
      <c r="D179" s="148"/>
      <c r="E179" s="148"/>
      <c r="F179" s="148"/>
      <c r="G179" s="23">
        <v>78766</v>
      </c>
      <c r="H179" s="21"/>
      <c r="I179" s="21"/>
      <c r="J179" s="21"/>
      <c r="K179" s="21">
        <v>743.86</v>
      </c>
    </row>
    <row r="180" spans="1:11" x14ac:dyDescent="0.25">
      <c r="A180" s="149" t="s">
        <v>59</v>
      </c>
      <c r="B180" s="148"/>
      <c r="C180" s="148"/>
      <c r="D180" s="148"/>
      <c r="E180" s="148"/>
      <c r="F180" s="148"/>
      <c r="G180" s="22">
        <v>78766</v>
      </c>
      <c r="H180" s="21"/>
      <c r="I180" s="21"/>
      <c r="J180" s="21"/>
      <c r="K180" s="20">
        <v>743.86</v>
      </c>
    </row>
    <row r="181" spans="1:11" x14ac:dyDescent="0.25">
      <c r="A181" s="147" t="s">
        <v>121</v>
      </c>
      <c r="B181" s="148"/>
      <c r="C181" s="148"/>
      <c r="D181" s="148"/>
      <c r="E181" s="148"/>
      <c r="F181" s="148"/>
      <c r="G181" s="23"/>
      <c r="H181" s="21"/>
      <c r="I181" s="21"/>
      <c r="J181" s="21"/>
      <c r="K181" s="21"/>
    </row>
    <row r="182" spans="1:11" x14ac:dyDescent="0.25">
      <c r="A182" s="147" t="s">
        <v>57</v>
      </c>
      <c r="B182" s="148"/>
      <c r="C182" s="148"/>
      <c r="D182" s="148"/>
      <c r="E182" s="148"/>
      <c r="F182" s="148"/>
      <c r="G182" s="23"/>
      <c r="H182" s="21"/>
      <c r="I182" s="21"/>
      <c r="J182" s="21"/>
      <c r="K182" s="21"/>
    </row>
    <row r="183" spans="1:11" x14ac:dyDescent="0.25">
      <c r="A183" s="147" t="s">
        <v>1845</v>
      </c>
      <c r="B183" s="148"/>
      <c r="C183" s="148"/>
      <c r="D183" s="148"/>
      <c r="E183" s="148"/>
      <c r="F183" s="148"/>
      <c r="G183" s="23">
        <v>59293</v>
      </c>
      <c r="H183" s="21"/>
      <c r="I183" s="21"/>
      <c r="J183" s="21"/>
      <c r="K183" s="21"/>
    </row>
    <row r="184" spans="1:11" x14ac:dyDescent="0.25">
      <c r="A184" s="147" t="s">
        <v>56</v>
      </c>
      <c r="B184" s="148"/>
      <c r="C184" s="148"/>
      <c r="D184" s="148"/>
      <c r="E184" s="148"/>
      <c r="F184" s="148"/>
      <c r="G184" s="23">
        <v>59293</v>
      </c>
      <c r="H184" s="21"/>
      <c r="I184" s="21"/>
      <c r="J184" s="21"/>
      <c r="K184" s="21"/>
    </row>
    <row r="185" spans="1:11" x14ac:dyDescent="0.25">
      <c r="A185" s="149" t="s">
        <v>119</v>
      </c>
      <c r="B185" s="148"/>
      <c r="C185" s="148"/>
      <c r="D185" s="148"/>
      <c r="E185" s="148"/>
      <c r="F185" s="148"/>
      <c r="G185" s="22">
        <v>59293</v>
      </c>
      <c r="H185" s="21"/>
      <c r="I185" s="21"/>
      <c r="J185" s="21"/>
      <c r="K185" s="21"/>
    </row>
    <row r="186" spans="1:11" x14ac:dyDescent="0.25">
      <c r="A186" s="147" t="s">
        <v>118</v>
      </c>
      <c r="B186" s="148"/>
      <c r="C186" s="148"/>
      <c r="D186" s="148"/>
      <c r="E186" s="148"/>
      <c r="F186" s="148"/>
      <c r="G186" s="23"/>
      <c r="H186" s="21"/>
      <c r="I186" s="21"/>
      <c r="J186" s="21"/>
      <c r="K186" s="21"/>
    </row>
    <row r="187" spans="1:11" ht="26.1" customHeight="1" x14ac:dyDescent="0.25">
      <c r="A187" s="147" t="s">
        <v>70</v>
      </c>
      <c r="B187" s="148"/>
      <c r="C187" s="148"/>
      <c r="D187" s="148"/>
      <c r="E187" s="148"/>
      <c r="F187" s="148"/>
      <c r="G187" s="23"/>
      <c r="H187" s="21"/>
      <c r="I187" s="21"/>
      <c r="J187" s="21"/>
      <c r="K187" s="21"/>
    </row>
    <row r="188" spans="1:11" ht="20.399999999999999" x14ac:dyDescent="0.25">
      <c r="A188" s="147" t="s">
        <v>1844</v>
      </c>
      <c r="B188" s="148"/>
      <c r="C188" s="148"/>
      <c r="D188" s="148"/>
      <c r="E188" s="148"/>
      <c r="F188" s="148"/>
      <c r="G188" s="23">
        <v>403</v>
      </c>
      <c r="H188" s="21">
        <v>93</v>
      </c>
      <c r="I188" s="21" t="s">
        <v>1074</v>
      </c>
      <c r="J188" s="21"/>
      <c r="K188" s="21">
        <v>6.87</v>
      </c>
    </row>
    <row r="189" spans="1:11" x14ac:dyDescent="0.25">
      <c r="A189" s="147" t="s">
        <v>1073</v>
      </c>
      <c r="B189" s="148"/>
      <c r="C189" s="148"/>
      <c r="D189" s="148"/>
      <c r="E189" s="148"/>
      <c r="F189" s="148"/>
      <c r="G189" s="23">
        <v>142</v>
      </c>
      <c r="H189" s="21"/>
      <c r="I189" s="21"/>
      <c r="J189" s="21"/>
      <c r="K189" s="21"/>
    </row>
    <row r="190" spans="1:11" x14ac:dyDescent="0.25">
      <c r="A190" s="147" t="s">
        <v>1072</v>
      </c>
      <c r="B190" s="148"/>
      <c r="C190" s="148"/>
      <c r="D190" s="148"/>
      <c r="E190" s="148"/>
      <c r="F190" s="148"/>
      <c r="G190" s="23">
        <v>90</v>
      </c>
      <c r="H190" s="21"/>
      <c r="I190" s="21"/>
      <c r="J190" s="21"/>
      <c r="K190" s="21"/>
    </row>
    <row r="191" spans="1:11" x14ac:dyDescent="0.25">
      <c r="A191" s="147" t="s">
        <v>58</v>
      </c>
      <c r="B191" s="148"/>
      <c r="C191" s="148"/>
      <c r="D191" s="148"/>
      <c r="E191" s="148"/>
      <c r="F191" s="148"/>
      <c r="G191" s="23">
        <v>635</v>
      </c>
      <c r="H191" s="21"/>
      <c r="I191" s="21"/>
      <c r="J191" s="21"/>
      <c r="K191" s="21">
        <v>6.87</v>
      </c>
    </row>
    <row r="192" spans="1:11" x14ac:dyDescent="0.25">
      <c r="A192" s="147" t="s">
        <v>56</v>
      </c>
      <c r="B192" s="148"/>
      <c r="C192" s="148"/>
      <c r="D192" s="148"/>
      <c r="E192" s="148"/>
      <c r="F192" s="148"/>
      <c r="G192" s="23">
        <v>635</v>
      </c>
      <c r="H192" s="21"/>
      <c r="I192" s="21"/>
      <c r="J192" s="21"/>
      <c r="K192" s="21">
        <v>6.87</v>
      </c>
    </row>
    <row r="193" spans="1:11" x14ac:dyDescent="0.25">
      <c r="A193" s="149" t="s">
        <v>113</v>
      </c>
      <c r="B193" s="148"/>
      <c r="C193" s="148"/>
      <c r="D193" s="148"/>
      <c r="E193" s="148"/>
      <c r="F193" s="148"/>
      <c r="G193" s="22">
        <v>635</v>
      </c>
      <c r="H193" s="21"/>
      <c r="I193" s="21"/>
      <c r="J193" s="21"/>
      <c r="K193" s="20">
        <v>6.87</v>
      </c>
    </row>
    <row r="194" spans="1:11" x14ac:dyDescent="0.25">
      <c r="A194" s="147" t="s">
        <v>12</v>
      </c>
      <c r="B194" s="148"/>
      <c r="C194" s="148"/>
      <c r="D194" s="148"/>
      <c r="E194" s="148"/>
      <c r="F194" s="148"/>
      <c r="G194" s="23">
        <v>138694</v>
      </c>
      <c r="H194" s="21"/>
      <c r="I194" s="21"/>
      <c r="J194" s="21"/>
      <c r="K194" s="21">
        <v>750.73</v>
      </c>
    </row>
    <row r="195" spans="1:11" x14ac:dyDescent="0.25">
      <c r="A195" s="147" t="s">
        <v>13</v>
      </c>
      <c r="B195" s="148"/>
      <c r="C195" s="148"/>
      <c r="D195" s="148"/>
      <c r="E195" s="148"/>
      <c r="F195" s="148"/>
      <c r="G195" s="23"/>
      <c r="H195" s="21"/>
      <c r="I195" s="21"/>
      <c r="J195" s="21"/>
      <c r="K195" s="21"/>
    </row>
    <row r="196" spans="1:11" x14ac:dyDescent="0.25">
      <c r="A196" s="147" t="s">
        <v>14</v>
      </c>
      <c r="B196" s="148"/>
      <c r="C196" s="148"/>
      <c r="D196" s="148"/>
      <c r="E196" s="148"/>
      <c r="F196" s="148"/>
      <c r="G196" s="23">
        <v>65120</v>
      </c>
      <c r="H196" s="21"/>
      <c r="I196" s="21"/>
      <c r="J196" s="21"/>
      <c r="K196" s="21"/>
    </row>
    <row r="197" spans="1:11" x14ac:dyDescent="0.25">
      <c r="A197" s="147" t="s">
        <v>15</v>
      </c>
      <c r="B197" s="148"/>
      <c r="C197" s="148"/>
      <c r="D197" s="148"/>
      <c r="E197" s="148"/>
      <c r="F197" s="148"/>
      <c r="G197" s="23">
        <v>10733</v>
      </c>
      <c r="H197" s="21"/>
      <c r="I197" s="21"/>
      <c r="J197" s="21"/>
      <c r="K197" s="21"/>
    </row>
    <row r="198" spans="1:11" x14ac:dyDescent="0.25">
      <c r="A198" s="147" t="s">
        <v>16</v>
      </c>
      <c r="B198" s="148"/>
      <c r="C198" s="148"/>
      <c r="D198" s="148"/>
      <c r="E198" s="148"/>
      <c r="F198" s="148"/>
      <c r="G198" s="23">
        <v>12631</v>
      </c>
      <c r="H198" s="21"/>
      <c r="I198" s="21"/>
      <c r="J198" s="21"/>
      <c r="K198" s="21"/>
    </row>
    <row r="199" spans="1:11" x14ac:dyDescent="0.25">
      <c r="A199" s="147" t="s">
        <v>0</v>
      </c>
      <c r="B199" s="148"/>
      <c r="C199" s="148"/>
      <c r="D199" s="148"/>
      <c r="E199" s="148"/>
      <c r="F199" s="148"/>
      <c r="G199" s="23">
        <v>32778</v>
      </c>
      <c r="H199" s="21"/>
      <c r="I199" s="21"/>
      <c r="J199" s="21"/>
      <c r="K199" s="21"/>
    </row>
    <row r="200" spans="1:11" x14ac:dyDescent="0.25">
      <c r="A200" s="147" t="s">
        <v>17</v>
      </c>
      <c r="B200" s="148"/>
      <c r="C200" s="148"/>
      <c r="D200" s="148"/>
      <c r="E200" s="148"/>
      <c r="F200" s="148"/>
      <c r="G200" s="23">
        <v>11461</v>
      </c>
      <c r="H200" s="21"/>
      <c r="I200" s="21"/>
      <c r="J200" s="21"/>
      <c r="K200" s="21"/>
    </row>
    <row r="201" spans="1:11" x14ac:dyDescent="0.25">
      <c r="A201" s="147" t="s">
        <v>18</v>
      </c>
      <c r="B201" s="148"/>
      <c r="C201" s="148"/>
      <c r="D201" s="148"/>
      <c r="E201" s="148"/>
      <c r="F201" s="148"/>
      <c r="G201" s="23">
        <v>8045</v>
      </c>
      <c r="H201" s="21"/>
      <c r="I201" s="21"/>
      <c r="J201" s="21"/>
      <c r="K201" s="21"/>
    </row>
    <row r="202" spans="1:11" x14ac:dyDescent="0.25">
      <c r="A202" s="149" t="s">
        <v>19</v>
      </c>
      <c r="B202" s="148"/>
      <c r="C202" s="148"/>
      <c r="D202" s="148"/>
      <c r="E202" s="148"/>
      <c r="F202" s="148"/>
      <c r="G202" s="22">
        <v>138694</v>
      </c>
      <c r="H202" s="21"/>
      <c r="I202" s="21"/>
      <c r="J202" s="21"/>
      <c r="K202" s="20">
        <v>750.73</v>
      </c>
    </row>
    <row r="203" spans="1:11" x14ac:dyDescent="0.25">
      <c r="A203" s="99"/>
      <c r="B203" s="19"/>
      <c r="F203" s="16"/>
      <c r="G203" s="18"/>
      <c r="H203" s="16"/>
      <c r="I203" s="16"/>
      <c r="J203" s="16"/>
      <c r="K203" s="16"/>
    </row>
  </sheetData>
  <mergeCells count="129">
    <mergeCell ref="A162:F162"/>
    <mergeCell ref="A163:F163"/>
    <mergeCell ref="A179:F179"/>
    <mergeCell ref="A168:F168"/>
    <mergeCell ref="A169:F169"/>
    <mergeCell ref="A170:F170"/>
    <mergeCell ref="A171:F171"/>
    <mergeCell ref="A172:F172"/>
    <mergeCell ref="A173:F173"/>
    <mergeCell ref="D21:E21"/>
    <mergeCell ref="D22:E22"/>
    <mergeCell ref="A198:F198"/>
    <mergeCell ref="A199:F199"/>
    <mergeCell ref="A200:F200"/>
    <mergeCell ref="A201:F201"/>
    <mergeCell ref="A202:F202"/>
    <mergeCell ref="A184:F184"/>
    <mergeCell ref="A185:F185"/>
    <mergeCell ref="A174:F174"/>
    <mergeCell ref="A175:F175"/>
    <mergeCell ref="A176:F176"/>
    <mergeCell ref="A196:F196"/>
    <mergeCell ref="A197:F197"/>
    <mergeCell ref="A177:F177"/>
    <mergeCell ref="A178:F178"/>
    <mergeCell ref="A193:F193"/>
    <mergeCell ref="A194:F194"/>
    <mergeCell ref="A195:F195"/>
    <mergeCell ref="A186:F186"/>
    <mergeCell ref="A187:F187"/>
    <mergeCell ref="A188:F188"/>
    <mergeCell ref="A189:F189"/>
    <mergeCell ref="A190:F190"/>
    <mergeCell ref="A191:F191"/>
    <mergeCell ref="D16:E16"/>
    <mergeCell ref="D20:E20"/>
    <mergeCell ref="D19:E19"/>
    <mergeCell ref="D18:E18"/>
    <mergeCell ref="D17:E17"/>
    <mergeCell ref="A192:F192"/>
    <mergeCell ref="A180:F180"/>
    <mergeCell ref="A181:F181"/>
    <mergeCell ref="A182:F182"/>
    <mergeCell ref="A183:F183"/>
    <mergeCell ref="A164:F164"/>
    <mergeCell ref="A165:F165"/>
    <mergeCell ref="A166:F166"/>
    <mergeCell ref="A167:F167"/>
    <mergeCell ref="A156:F156"/>
    <mergeCell ref="A157:F157"/>
    <mergeCell ref="A158:F158"/>
    <mergeCell ref="A159:F159"/>
    <mergeCell ref="A160:F160"/>
    <mergeCell ref="A161:F161"/>
    <mergeCell ref="A144:F144"/>
    <mergeCell ref="A145:F145"/>
    <mergeCell ref="A146:F146"/>
    <mergeCell ref="A147:F147"/>
    <mergeCell ref="A148:F148"/>
    <mergeCell ref="A149:F149"/>
    <mergeCell ref="A150:F150"/>
    <mergeCell ref="A151:F151"/>
    <mergeCell ref="A152:F152"/>
    <mergeCell ref="A153:F153"/>
    <mergeCell ref="A154:F154"/>
    <mergeCell ref="A155:F155"/>
    <mergeCell ref="A141:F141"/>
    <mergeCell ref="A142:F142"/>
    <mergeCell ref="A143:F143"/>
    <mergeCell ref="A119:F119"/>
    <mergeCell ref="A120:F120"/>
    <mergeCell ref="A121:F121"/>
    <mergeCell ref="A122:F122"/>
    <mergeCell ref="A123:K123"/>
    <mergeCell ref="A125:F125"/>
    <mergeCell ref="A126:F126"/>
    <mergeCell ref="A127:F127"/>
    <mergeCell ref="A128:F128"/>
    <mergeCell ref="A129:F129"/>
    <mergeCell ref="A130:F130"/>
    <mergeCell ref="A131:F131"/>
    <mergeCell ref="A132:F132"/>
    <mergeCell ref="A133:F133"/>
    <mergeCell ref="A134:F134"/>
    <mergeCell ref="A135:F135"/>
    <mergeCell ref="A136:F136"/>
    <mergeCell ref="A137:K137"/>
    <mergeCell ref="A138:F138"/>
    <mergeCell ref="A139:F139"/>
    <mergeCell ref="A140:F140"/>
    <mergeCell ref="A116:F116"/>
    <mergeCell ref="A117:F117"/>
    <mergeCell ref="A118:F118"/>
    <mergeCell ref="A36:K36"/>
    <mergeCell ref="A37:K37"/>
    <mergeCell ref="A68:K68"/>
    <mergeCell ref="A76:F76"/>
    <mergeCell ref="A77:F77"/>
    <mergeCell ref="A78:F78"/>
    <mergeCell ref="A79:F79"/>
    <mergeCell ref="A80:F80"/>
    <mergeCell ref="A81:F81"/>
    <mergeCell ref="A82:F82"/>
    <mergeCell ref="A83:F83"/>
    <mergeCell ref="A84:F84"/>
    <mergeCell ref="A85:F85"/>
    <mergeCell ref="A86:F86"/>
    <mergeCell ref="A87:F87"/>
    <mergeCell ref="A88:F88"/>
    <mergeCell ref="A89:F89"/>
    <mergeCell ref="A90:F90"/>
    <mergeCell ref="A91:K91"/>
    <mergeCell ref="A92:K92"/>
    <mergeCell ref="A107:K107"/>
    <mergeCell ref="A30:K30"/>
    <mergeCell ref="A31:K31"/>
    <mergeCell ref="A32:K32"/>
    <mergeCell ref="A33:K33"/>
    <mergeCell ref="A34:K34"/>
    <mergeCell ref="A35:K35"/>
    <mergeCell ref="J26:K27"/>
    <mergeCell ref="H27:H28"/>
    <mergeCell ref="G27:G28"/>
    <mergeCell ref="A26:A28"/>
    <mergeCell ref="C26:C28"/>
    <mergeCell ref="B26:B28"/>
    <mergeCell ref="D26:D28"/>
    <mergeCell ref="E26:F26"/>
    <mergeCell ref="G26:I26"/>
  </mergeCells>
  <pageMargins left="0.23622047244094491" right="0.19685039370078741" top="0.51181102362204722" bottom="0.62992125984251968" header="0.31496062992125984" footer="0.23622047244094491"/>
  <pageSetup paperSize="9" scale="97" fitToHeight="10000" orientation="landscape" r:id="rId1"/>
  <headerFooter alignWithMargins="0">
    <oddFooter>&amp;L0503.008.0000 - СМ.ЛС
314-1931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V70"/>
  <sheetViews>
    <sheetView showZeros="0" tabSelected="1" topLeftCell="A4" zoomScale="80" zoomScaleNormal="80" workbookViewId="0">
      <pane ySplit="1992" topLeftCell="A49" activePane="bottomLeft"/>
      <selection activeCell="G4" sqref="A1:XFD1048576"/>
      <selection pane="bottomLeft" activeCell="E46" sqref="E46"/>
    </sheetView>
  </sheetViews>
  <sheetFormatPr defaultColWidth="9.109375" defaultRowHeight="15.6" x14ac:dyDescent="0.3"/>
  <cols>
    <col min="1" max="1" width="6.109375" style="61" customWidth="1"/>
    <col min="2" max="2" width="44.109375" style="63" customWidth="1"/>
    <col min="3" max="5" width="15.6640625" style="119" customWidth="1"/>
    <col min="6" max="6" width="11.6640625" style="119" customWidth="1"/>
    <col min="7" max="9" width="15.6640625" style="119" customWidth="1"/>
    <col min="10" max="10" width="11.6640625" style="119" customWidth="1"/>
    <col min="11" max="13" width="15.6640625" style="119" customWidth="1"/>
    <col min="14" max="14" width="13.109375" style="119" customWidth="1"/>
    <col min="15" max="15" width="18" style="119" customWidth="1"/>
    <col min="16" max="16" width="20.44140625" style="119" customWidth="1"/>
    <col min="17" max="18" width="15.6640625" style="119" customWidth="1"/>
    <col min="19" max="19" width="16.77734375" style="119" customWidth="1"/>
    <col min="20" max="20" width="16.21875" style="61" customWidth="1"/>
    <col min="21" max="21" width="17.33203125" style="61" customWidth="1"/>
    <col min="22" max="22" width="14.44140625" style="61" customWidth="1"/>
    <col min="23" max="16384" width="9.109375" style="61"/>
  </cols>
  <sheetData>
    <row r="1" spans="1:22" ht="18.75" customHeight="1" x14ac:dyDescent="0.3">
      <c r="B1" s="160" t="s">
        <v>105</v>
      </c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22" ht="35.4" customHeight="1" x14ac:dyDescent="0.3">
      <c r="B2" s="160" t="s">
        <v>1981</v>
      </c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22" ht="15" customHeight="1" x14ac:dyDescent="0.35"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1"/>
      <c r="P3" s="161"/>
      <c r="Q3" s="161"/>
      <c r="R3" s="118"/>
      <c r="S3" s="118"/>
    </row>
    <row r="4" spans="1:22" s="76" customFormat="1" ht="35.25" customHeight="1" x14ac:dyDescent="0.25">
      <c r="A4" s="162" t="s">
        <v>1920</v>
      </c>
      <c r="B4" s="162" t="s">
        <v>92</v>
      </c>
      <c r="C4" s="163" t="s">
        <v>91</v>
      </c>
      <c r="D4" s="164"/>
      <c r="E4" s="164"/>
      <c r="F4" s="165"/>
      <c r="G4" s="163" t="s">
        <v>90</v>
      </c>
      <c r="H4" s="164"/>
      <c r="I4" s="164"/>
      <c r="J4" s="165"/>
      <c r="K4" s="163" t="s">
        <v>89</v>
      </c>
      <c r="L4" s="164"/>
      <c r="M4" s="164"/>
      <c r="N4" s="165"/>
      <c r="O4" s="166" t="s">
        <v>25</v>
      </c>
      <c r="P4" s="166" t="s">
        <v>26</v>
      </c>
      <c r="Q4" s="166" t="s">
        <v>88</v>
      </c>
      <c r="R4" s="166"/>
      <c r="S4" s="166"/>
      <c r="T4" s="162" t="s">
        <v>1928</v>
      </c>
      <c r="U4" s="162"/>
      <c r="V4" s="162"/>
    </row>
    <row r="5" spans="1:22" s="76" customFormat="1" ht="73.5" customHeight="1" x14ac:dyDescent="0.25">
      <c r="A5" s="162"/>
      <c r="B5" s="162"/>
      <c r="C5" s="77" t="s">
        <v>5</v>
      </c>
      <c r="D5" s="77" t="s">
        <v>87</v>
      </c>
      <c r="E5" s="77" t="s">
        <v>86</v>
      </c>
      <c r="F5" s="77" t="s">
        <v>85</v>
      </c>
      <c r="G5" s="77" t="s">
        <v>5</v>
      </c>
      <c r="H5" s="77" t="s">
        <v>87</v>
      </c>
      <c r="I5" s="77" t="s">
        <v>86</v>
      </c>
      <c r="J5" s="77" t="s">
        <v>85</v>
      </c>
      <c r="K5" s="77" t="s">
        <v>5</v>
      </c>
      <c r="L5" s="77" t="s">
        <v>87</v>
      </c>
      <c r="M5" s="77" t="s">
        <v>86</v>
      </c>
      <c r="N5" s="77" t="s">
        <v>85</v>
      </c>
      <c r="O5" s="166"/>
      <c r="P5" s="166"/>
      <c r="Q5" s="77" t="s">
        <v>87</v>
      </c>
      <c r="R5" s="77" t="s">
        <v>86</v>
      </c>
      <c r="S5" s="77" t="s">
        <v>85</v>
      </c>
      <c r="T5" s="126" t="s">
        <v>87</v>
      </c>
      <c r="U5" s="126" t="s">
        <v>86</v>
      </c>
      <c r="V5" s="126" t="s">
        <v>85</v>
      </c>
    </row>
    <row r="6" spans="1:22" s="74" customFormat="1" x14ac:dyDescent="0.25">
      <c r="A6" s="75"/>
      <c r="B6" s="75">
        <v>1</v>
      </c>
      <c r="C6" s="75">
        <v>2</v>
      </c>
      <c r="D6" s="75">
        <v>3</v>
      </c>
      <c r="E6" s="75">
        <v>4</v>
      </c>
      <c r="F6" s="75">
        <v>5</v>
      </c>
      <c r="G6" s="75">
        <v>6</v>
      </c>
      <c r="H6" s="75">
        <v>7</v>
      </c>
      <c r="I6" s="75">
        <v>8</v>
      </c>
      <c r="J6" s="75">
        <v>9</v>
      </c>
      <c r="K6" s="75">
        <v>10</v>
      </c>
      <c r="L6" s="75">
        <v>11</v>
      </c>
      <c r="M6" s="75">
        <v>12</v>
      </c>
      <c r="N6" s="75">
        <v>13</v>
      </c>
      <c r="O6" s="75">
        <v>14</v>
      </c>
      <c r="P6" s="75">
        <v>15</v>
      </c>
      <c r="Q6" s="75">
        <v>16</v>
      </c>
      <c r="R6" s="75">
        <v>17</v>
      </c>
      <c r="S6" s="75">
        <v>18</v>
      </c>
      <c r="T6" s="75">
        <v>19</v>
      </c>
      <c r="U6" s="75">
        <v>20</v>
      </c>
      <c r="V6" s="75">
        <v>21</v>
      </c>
    </row>
    <row r="7" spans="1:22" ht="71.400000000000006" customHeight="1" x14ac:dyDescent="0.3">
      <c r="A7" s="124">
        <v>1</v>
      </c>
      <c r="B7" s="125" t="s">
        <v>855</v>
      </c>
      <c r="C7" s="117">
        <f t="shared" ref="C7:C29" si="0">SUM(D7:F7)</f>
        <v>54996</v>
      </c>
      <c r="D7" s="117">
        <f>'19-4-225'!G75+'19-4-225'!G116</f>
        <v>29689</v>
      </c>
      <c r="E7" s="117">
        <f>'19-4-225'!G76</f>
        <v>25307</v>
      </c>
      <c r="F7" s="117"/>
      <c r="G7" s="117">
        <f t="shared" ref="G7:G10" si="1">SUM(H7:J7)</f>
        <v>54996</v>
      </c>
      <c r="H7" s="117">
        <f t="shared" ref="H7:H10" si="2">D7</f>
        <v>29689</v>
      </c>
      <c r="I7" s="117">
        <f t="shared" ref="I7:I10" si="3">E7</f>
        <v>25307</v>
      </c>
      <c r="J7" s="117">
        <f t="shared" ref="J7:J10" si="4">F7</f>
        <v>0</v>
      </c>
      <c r="K7" s="117">
        <f t="shared" ref="K7:K10" si="5">SUM(L7:N7)</f>
        <v>54996</v>
      </c>
      <c r="L7" s="117">
        <f t="shared" ref="L7:L10" si="6">Q7</f>
        <v>29689</v>
      </c>
      <c r="M7" s="117">
        <f t="shared" ref="M7:M10" si="7">R7</f>
        <v>25307</v>
      </c>
      <c r="N7" s="117">
        <f t="shared" ref="N7:N10" si="8">S7</f>
        <v>0</v>
      </c>
      <c r="O7" s="117"/>
      <c r="P7" s="117" t="s">
        <v>856</v>
      </c>
      <c r="Q7" s="117">
        <f t="shared" ref="Q7:Q10" si="9">H7</f>
        <v>29689</v>
      </c>
      <c r="R7" s="117">
        <f t="shared" ref="R7:R10" si="10">I7</f>
        <v>25307</v>
      </c>
      <c r="S7" s="117">
        <f t="shared" ref="S7:S10" si="11">J7</f>
        <v>0</v>
      </c>
      <c r="T7" s="128"/>
      <c r="U7" s="115"/>
      <c r="V7" s="115"/>
    </row>
    <row r="8" spans="1:22" ht="76.8" customHeight="1" x14ac:dyDescent="0.3">
      <c r="A8" s="124">
        <v>2</v>
      </c>
      <c r="B8" s="125" t="s">
        <v>1965</v>
      </c>
      <c r="C8" s="135">
        <f>SUM(D8:F8)</f>
        <v>98</v>
      </c>
      <c r="D8" s="135">
        <v>98</v>
      </c>
      <c r="E8" s="135"/>
      <c r="F8" s="135"/>
      <c r="G8" s="135">
        <f>SUM(H8:J8)</f>
        <v>98</v>
      </c>
      <c r="H8" s="135">
        <f>D8</f>
        <v>98</v>
      </c>
      <c r="I8" s="135"/>
      <c r="J8" s="135"/>
      <c r="K8" s="135">
        <f>SUM(L8:N8)</f>
        <v>98</v>
      </c>
      <c r="L8" s="135">
        <f>D8</f>
        <v>98</v>
      </c>
      <c r="M8" s="135"/>
      <c r="N8" s="135"/>
      <c r="O8" s="135"/>
      <c r="P8" s="135" t="s">
        <v>1966</v>
      </c>
      <c r="Q8" s="135">
        <v>98</v>
      </c>
      <c r="R8" s="135"/>
      <c r="S8" s="135"/>
      <c r="T8" s="128"/>
      <c r="U8" s="115"/>
      <c r="V8" s="115"/>
    </row>
    <row r="9" spans="1:22" ht="71.400000000000006" customHeight="1" x14ac:dyDescent="0.3">
      <c r="A9" s="124">
        <v>3</v>
      </c>
      <c r="B9" s="125" t="s">
        <v>1921</v>
      </c>
      <c r="C9" s="123">
        <f>SUM(D9:F9)</f>
        <v>-19057</v>
      </c>
      <c r="D9" s="123"/>
      <c r="E9" s="123">
        <v>-19057</v>
      </c>
      <c r="F9" s="123"/>
      <c r="G9" s="123">
        <f>SUM(H9:J9)</f>
        <v>-19057</v>
      </c>
      <c r="H9" s="123"/>
      <c r="I9" s="123">
        <f>E9</f>
        <v>-19057</v>
      </c>
      <c r="J9" s="123"/>
      <c r="K9" s="123">
        <f>SUM(L9:N9)</f>
        <v>-19057</v>
      </c>
      <c r="L9" s="123"/>
      <c r="M9" s="123">
        <f>E9</f>
        <v>-19057</v>
      </c>
      <c r="N9" s="123"/>
      <c r="O9" s="123"/>
      <c r="P9" s="123" t="s">
        <v>1922</v>
      </c>
      <c r="Q9" s="123"/>
      <c r="R9" s="123">
        <f>M9</f>
        <v>-19057</v>
      </c>
      <c r="S9" s="123"/>
      <c r="T9" s="128"/>
      <c r="U9" s="115"/>
      <c r="V9" s="115"/>
    </row>
    <row r="10" spans="1:22" ht="71.400000000000006" customHeight="1" x14ac:dyDescent="0.3">
      <c r="A10" s="124">
        <v>4</v>
      </c>
      <c r="B10" s="125" t="s">
        <v>912</v>
      </c>
      <c r="C10" s="117">
        <f t="shared" si="0"/>
        <v>32571</v>
      </c>
      <c r="D10" s="117">
        <f>'19-4-446'!G68+'19-4-446'!G108</f>
        <v>27384</v>
      </c>
      <c r="E10" s="117">
        <f>'19-4-446'!G69</f>
        <v>5187</v>
      </c>
      <c r="F10" s="117"/>
      <c r="G10" s="117">
        <f t="shared" si="1"/>
        <v>32571</v>
      </c>
      <c r="H10" s="117">
        <f t="shared" si="2"/>
        <v>27384</v>
      </c>
      <c r="I10" s="117">
        <f t="shared" si="3"/>
        <v>5187</v>
      </c>
      <c r="J10" s="117">
        <f t="shared" si="4"/>
        <v>0</v>
      </c>
      <c r="K10" s="117">
        <f t="shared" si="5"/>
        <v>32571</v>
      </c>
      <c r="L10" s="117">
        <f t="shared" si="6"/>
        <v>27384</v>
      </c>
      <c r="M10" s="117">
        <f t="shared" si="7"/>
        <v>5187</v>
      </c>
      <c r="N10" s="117">
        <f t="shared" si="8"/>
        <v>0</v>
      </c>
      <c r="O10" s="117"/>
      <c r="P10" s="117" t="s">
        <v>913</v>
      </c>
      <c r="Q10" s="117">
        <f t="shared" si="9"/>
        <v>27384</v>
      </c>
      <c r="R10" s="117">
        <f t="shared" si="10"/>
        <v>5187</v>
      </c>
      <c r="S10" s="117">
        <f t="shared" si="11"/>
        <v>0</v>
      </c>
      <c r="T10" s="129"/>
      <c r="U10" s="129"/>
      <c r="V10" s="129"/>
    </row>
    <row r="11" spans="1:22" ht="69" customHeight="1" x14ac:dyDescent="0.3">
      <c r="A11" s="124">
        <v>5</v>
      </c>
      <c r="B11" s="125" t="s">
        <v>1962</v>
      </c>
      <c r="C11" s="135">
        <f>SUM(D11:F11)</f>
        <v>2780</v>
      </c>
      <c r="D11" s="135">
        <v>2780</v>
      </c>
      <c r="E11" s="135"/>
      <c r="F11" s="135"/>
      <c r="G11" s="135">
        <f>SUM(H11:J11)</f>
        <v>2780</v>
      </c>
      <c r="H11" s="135">
        <f>D11</f>
        <v>2780</v>
      </c>
      <c r="I11" s="135"/>
      <c r="J11" s="135"/>
      <c r="K11" s="135">
        <f>SUM(L11:N11)</f>
        <v>2780</v>
      </c>
      <c r="L11" s="135">
        <f>D11</f>
        <v>2780</v>
      </c>
      <c r="M11" s="135"/>
      <c r="N11" s="135"/>
      <c r="O11" s="135"/>
      <c r="P11" s="135" t="s">
        <v>1982</v>
      </c>
      <c r="Q11" s="135">
        <v>2780</v>
      </c>
      <c r="R11" s="135"/>
      <c r="S11" s="135"/>
      <c r="T11" s="129"/>
      <c r="U11" s="129"/>
      <c r="V11" s="129"/>
    </row>
    <row r="12" spans="1:22" ht="60" customHeight="1" x14ac:dyDescent="0.3">
      <c r="A12" s="124">
        <v>6</v>
      </c>
      <c r="B12" s="125" t="s">
        <v>980</v>
      </c>
      <c r="C12" s="117">
        <f t="shared" si="0"/>
        <v>155704</v>
      </c>
      <c r="D12" s="117">
        <f>'19-4-449'!G71+'19-4-449'!G108</f>
        <v>150051</v>
      </c>
      <c r="E12" s="117">
        <f>'19-4-449'!G72</f>
        <v>5653</v>
      </c>
      <c r="F12" s="117"/>
      <c r="G12" s="117">
        <f t="shared" ref="G12:G13" si="12">SUM(H12:J12)</f>
        <v>155704</v>
      </c>
      <c r="H12" s="117">
        <f t="shared" ref="H12:H13" si="13">D12</f>
        <v>150051</v>
      </c>
      <c r="I12" s="117">
        <f t="shared" ref="I12:I13" si="14">E12</f>
        <v>5653</v>
      </c>
      <c r="J12" s="117">
        <f t="shared" ref="J12:J13" si="15">F12</f>
        <v>0</v>
      </c>
      <c r="K12" s="117">
        <f t="shared" ref="K12:K13" si="16">SUM(L12:N12)</f>
        <v>155704</v>
      </c>
      <c r="L12" s="117">
        <f t="shared" ref="L12:L13" si="17">Q12</f>
        <v>150051</v>
      </c>
      <c r="M12" s="117">
        <f t="shared" ref="M12:M13" si="18">R12</f>
        <v>5653</v>
      </c>
      <c r="N12" s="117">
        <f t="shared" ref="N12:N13" si="19">S12</f>
        <v>0</v>
      </c>
      <c r="O12" s="117"/>
      <c r="P12" s="117" t="s">
        <v>982</v>
      </c>
      <c r="Q12" s="117">
        <f t="shared" ref="Q12:Q13" si="20">H12</f>
        <v>150051</v>
      </c>
      <c r="R12" s="117">
        <f t="shared" ref="R12:R13" si="21">I12</f>
        <v>5653</v>
      </c>
      <c r="S12" s="117">
        <f t="shared" ref="S12:S13" si="22">J12</f>
        <v>0</v>
      </c>
      <c r="T12" s="129"/>
      <c r="U12" s="129"/>
      <c r="V12" s="129"/>
    </row>
    <row r="13" spans="1:22" ht="60" customHeight="1" x14ac:dyDescent="0.3">
      <c r="A13" s="124">
        <v>7</v>
      </c>
      <c r="B13" s="125" t="s">
        <v>1158</v>
      </c>
      <c r="C13" s="117">
        <f t="shared" si="0"/>
        <v>49010</v>
      </c>
      <c r="D13" s="117">
        <f>'19-4-447'!G85+'19-4-447'!G139+'19-4-447'!G153</f>
        <v>43921</v>
      </c>
      <c r="E13" s="117">
        <f>'19-4-447'!G86</f>
        <v>5089</v>
      </c>
      <c r="F13" s="117"/>
      <c r="G13" s="117">
        <f t="shared" si="12"/>
        <v>49010</v>
      </c>
      <c r="H13" s="117">
        <f t="shared" si="13"/>
        <v>43921</v>
      </c>
      <c r="I13" s="117">
        <f t="shared" si="14"/>
        <v>5089</v>
      </c>
      <c r="J13" s="117">
        <f t="shared" si="15"/>
        <v>0</v>
      </c>
      <c r="K13" s="117">
        <f t="shared" si="16"/>
        <v>49010</v>
      </c>
      <c r="L13" s="117">
        <f t="shared" si="17"/>
        <v>43921</v>
      </c>
      <c r="M13" s="117">
        <f t="shared" si="18"/>
        <v>5089</v>
      </c>
      <c r="N13" s="117">
        <f t="shared" si="19"/>
        <v>0</v>
      </c>
      <c r="O13" s="117"/>
      <c r="P13" s="117" t="s">
        <v>1159</v>
      </c>
      <c r="Q13" s="117">
        <f t="shared" si="20"/>
        <v>43921</v>
      </c>
      <c r="R13" s="117">
        <f t="shared" si="21"/>
        <v>5089</v>
      </c>
      <c r="S13" s="117">
        <f t="shared" si="22"/>
        <v>0</v>
      </c>
      <c r="T13" s="129"/>
      <c r="U13" s="129"/>
      <c r="V13" s="129"/>
    </row>
    <row r="14" spans="1:22" ht="70.8" customHeight="1" x14ac:dyDescent="0.3">
      <c r="A14" s="124">
        <v>8</v>
      </c>
      <c r="B14" s="125" t="s">
        <v>1963</v>
      </c>
      <c r="C14" s="135">
        <f>SUM(D14:F14)</f>
        <v>5174</v>
      </c>
      <c r="D14" s="135">
        <v>4545</v>
      </c>
      <c r="E14" s="135">
        <v>629</v>
      </c>
      <c r="F14" s="135"/>
      <c r="G14" s="135">
        <f>SUM(H14:J14)</f>
        <v>5174</v>
      </c>
      <c r="H14" s="135">
        <f>D14</f>
        <v>4545</v>
      </c>
      <c r="I14" s="135">
        <f>E14</f>
        <v>629</v>
      </c>
      <c r="J14" s="135"/>
      <c r="K14" s="135">
        <f>SUM(L14:N14)</f>
        <v>5174</v>
      </c>
      <c r="L14" s="135">
        <f>D14</f>
        <v>4545</v>
      </c>
      <c r="M14" s="135">
        <f>E14</f>
        <v>629</v>
      </c>
      <c r="N14" s="135"/>
      <c r="O14" s="135"/>
      <c r="P14" s="135" t="s">
        <v>1964</v>
      </c>
      <c r="Q14" s="135">
        <v>4545</v>
      </c>
      <c r="R14" s="135">
        <v>629</v>
      </c>
      <c r="S14" s="135"/>
      <c r="T14" s="129"/>
      <c r="U14" s="129"/>
      <c r="V14" s="129"/>
    </row>
    <row r="15" spans="1:22" ht="78" customHeight="1" x14ac:dyDescent="0.3">
      <c r="A15" s="124">
        <v>9</v>
      </c>
      <c r="B15" s="125" t="s">
        <v>1205</v>
      </c>
      <c r="C15" s="117">
        <f t="shared" si="0"/>
        <v>62761</v>
      </c>
      <c r="D15" s="117">
        <f>'19-4-454'!G72+'19-4-454'!G108</f>
        <v>57767</v>
      </c>
      <c r="E15" s="117">
        <f>'19-4-454'!G73</f>
        <v>4994</v>
      </c>
      <c r="F15" s="117"/>
      <c r="G15" s="117">
        <f t="shared" ref="G15:G27" si="23">SUM(H15:J15)</f>
        <v>62761</v>
      </c>
      <c r="H15" s="117">
        <f t="shared" ref="H15:H27" si="24">D15</f>
        <v>57767</v>
      </c>
      <c r="I15" s="117">
        <f t="shared" ref="I15:I27" si="25">E15</f>
        <v>4994</v>
      </c>
      <c r="J15" s="117">
        <f t="shared" ref="J15:J27" si="26">F15</f>
        <v>0</v>
      </c>
      <c r="K15" s="117">
        <f t="shared" ref="K15:K27" si="27">SUM(L15:N15)</f>
        <v>62761</v>
      </c>
      <c r="L15" s="117">
        <f t="shared" ref="L15:L23" si="28">Q15</f>
        <v>57767</v>
      </c>
      <c r="M15" s="117">
        <f t="shared" ref="M15:M23" si="29">R15</f>
        <v>4994</v>
      </c>
      <c r="N15" s="117">
        <f t="shared" ref="N15:N27" si="30">S15</f>
        <v>0</v>
      </c>
      <c r="O15" s="117"/>
      <c r="P15" s="117" t="s">
        <v>1206</v>
      </c>
      <c r="Q15" s="117">
        <f t="shared" ref="Q15:Q23" si="31">H15</f>
        <v>57767</v>
      </c>
      <c r="R15" s="117">
        <f t="shared" ref="R15:R23" si="32">I15</f>
        <v>4994</v>
      </c>
      <c r="S15" s="117">
        <f t="shared" ref="S15:S27" si="33">J15</f>
        <v>0</v>
      </c>
      <c r="T15" s="129"/>
      <c r="U15" s="129"/>
      <c r="V15" s="129"/>
    </row>
    <row r="16" spans="1:22" ht="75.599999999999994" customHeight="1" x14ac:dyDescent="0.3">
      <c r="A16" s="124">
        <v>10</v>
      </c>
      <c r="B16" s="125" t="s">
        <v>1967</v>
      </c>
      <c r="C16" s="135">
        <f>SUM(D16:F16)</f>
        <v>7683</v>
      </c>
      <c r="D16" s="135">
        <v>6833</v>
      </c>
      <c r="E16" s="135">
        <v>850</v>
      </c>
      <c r="F16" s="135"/>
      <c r="G16" s="135">
        <f>SUM(H16:J16)</f>
        <v>7683</v>
      </c>
      <c r="H16" s="135">
        <f>D16</f>
        <v>6833</v>
      </c>
      <c r="I16" s="135">
        <f>E16</f>
        <v>850</v>
      </c>
      <c r="J16" s="135"/>
      <c r="K16" s="135">
        <f>SUM(L16:N16)</f>
        <v>7683</v>
      </c>
      <c r="L16" s="135">
        <f>D16</f>
        <v>6833</v>
      </c>
      <c r="M16" s="135">
        <f>E16</f>
        <v>850</v>
      </c>
      <c r="N16" s="135"/>
      <c r="O16" s="135"/>
      <c r="P16" s="135" t="s">
        <v>1968</v>
      </c>
      <c r="Q16" s="135">
        <f>L16</f>
        <v>6833</v>
      </c>
      <c r="R16" s="135">
        <f>M16</f>
        <v>850</v>
      </c>
      <c r="S16" s="135"/>
      <c r="T16" s="129"/>
      <c r="U16" s="129"/>
      <c r="V16" s="129"/>
    </row>
    <row r="17" spans="1:22" ht="75.599999999999994" customHeight="1" x14ac:dyDescent="0.3">
      <c r="A17" s="124">
        <v>11</v>
      </c>
      <c r="B17" s="125" t="s">
        <v>1983</v>
      </c>
      <c r="C17" s="143">
        <v>11073</v>
      </c>
      <c r="D17" s="143">
        <v>9786</v>
      </c>
      <c r="E17" s="143">
        <v>1287</v>
      </c>
      <c r="F17" s="143"/>
      <c r="G17" s="143">
        <v>11073</v>
      </c>
      <c r="H17" s="143">
        <v>9786</v>
      </c>
      <c r="I17" s="143">
        <v>1287</v>
      </c>
      <c r="J17" s="143"/>
      <c r="K17" s="143">
        <v>11073</v>
      </c>
      <c r="L17" s="143">
        <v>9786</v>
      </c>
      <c r="M17" s="143">
        <v>1287</v>
      </c>
      <c r="N17" s="143"/>
      <c r="O17" s="143"/>
      <c r="P17" s="143" t="s">
        <v>1984</v>
      </c>
      <c r="Q17" s="143"/>
      <c r="R17" s="143"/>
      <c r="S17" s="143"/>
      <c r="T17" s="129">
        <v>9786</v>
      </c>
      <c r="U17" s="129">
        <v>1287</v>
      </c>
      <c r="V17" s="129"/>
    </row>
    <row r="18" spans="1:22" ht="74.400000000000006" customHeight="1" x14ac:dyDescent="0.3">
      <c r="A18" s="124">
        <v>12</v>
      </c>
      <c r="B18" s="125" t="s">
        <v>1985</v>
      </c>
      <c r="C18" s="143">
        <v>1410</v>
      </c>
      <c r="D18" s="143">
        <v>1410</v>
      </c>
      <c r="E18" s="143"/>
      <c r="F18" s="143"/>
      <c r="G18" s="143">
        <v>1410</v>
      </c>
      <c r="H18" s="143">
        <v>1410</v>
      </c>
      <c r="I18" s="143"/>
      <c r="J18" s="143"/>
      <c r="K18" s="143">
        <v>1410</v>
      </c>
      <c r="L18" s="143">
        <v>1410</v>
      </c>
      <c r="M18" s="143"/>
      <c r="N18" s="143"/>
      <c r="O18" s="143"/>
      <c r="P18" s="143" t="s">
        <v>1986</v>
      </c>
      <c r="Q18" s="143"/>
      <c r="R18" s="143"/>
      <c r="S18" s="143"/>
      <c r="T18" s="129">
        <v>1410</v>
      </c>
      <c r="U18" s="129"/>
      <c r="V18" s="129"/>
    </row>
    <row r="19" spans="1:22" ht="60" customHeight="1" x14ac:dyDescent="0.3">
      <c r="A19" s="124">
        <v>13</v>
      </c>
      <c r="B19" s="125" t="s">
        <v>1302</v>
      </c>
      <c r="C19" s="117">
        <f t="shared" si="0"/>
        <v>57921</v>
      </c>
      <c r="D19" s="117">
        <f>'19-4-460'!G79+'19-4-460'!G128+'19-4-460'!G142</f>
        <v>51704</v>
      </c>
      <c r="E19" s="117">
        <f>'19-4-460'!G80</f>
        <v>6217</v>
      </c>
      <c r="F19" s="117"/>
      <c r="G19" s="117">
        <f t="shared" si="23"/>
        <v>57921</v>
      </c>
      <c r="H19" s="117">
        <f t="shared" si="24"/>
        <v>51704</v>
      </c>
      <c r="I19" s="117">
        <f t="shared" si="25"/>
        <v>6217</v>
      </c>
      <c r="J19" s="117">
        <f t="shared" si="26"/>
        <v>0</v>
      </c>
      <c r="K19" s="117">
        <f t="shared" si="27"/>
        <v>57921</v>
      </c>
      <c r="L19" s="117">
        <f>H19</f>
        <v>51704</v>
      </c>
      <c r="M19" s="117">
        <f>I19</f>
        <v>6217</v>
      </c>
      <c r="N19" s="117">
        <f t="shared" si="30"/>
        <v>0</v>
      </c>
      <c r="O19" s="117"/>
      <c r="P19" s="117" t="s">
        <v>1303</v>
      </c>
      <c r="Q19" s="117"/>
      <c r="R19" s="117"/>
      <c r="S19" s="117">
        <f t="shared" si="33"/>
        <v>0</v>
      </c>
      <c r="T19" s="130">
        <v>51704</v>
      </c>
      <c r="U19" s="130">
        <v>6217</v>
      </c>
      <c r="V19" s="129"/>
    </row>
    <row r="20" spans="1:22" ht="60" customHeight="1" x14ac:dyDescent="0.3">
      <c r="A20" s="124">
        <v>14</v>
      </c>
      <c r="B20" s="125" t="s">
        <v>1969</v>
      </c>
      <c r="C20" s="135">
        <f>SUM(D20:F20)</f>
        <v>4191</v>
      </c>
      <c r="D20" s="135">
        <v>4062</v>
      </c>
      <c r="E20" s="135">
        <v>129</v>
      </c>
      <c r="F20" s="135"/>
      <c r="G20" s="135">
        <f>SUM(H20:J20)</f>
        <v>4191</v>
      </c>
      <c r="H20" s="135">
        <f>D20</f>
        <v>4062</v>
      </c>
      <c r="I20" s="135">
        <f>E20</f>
        <v>129</v>
      </c>
      <c r="J20" s="135"/>
      <c r="K20" s="135">
        <f>SUM(L20:N20)</f>
        <v>4191</v>
      </c>
      <c r="L20" s="135">
        <f>D20</f>
        <v>4062</v>
      </c>
      <c r="M20" s="135">
        <f>E20</f>
        <v>129</v>
      </c>
      <c r="N20" s="135"/>
      <c r="O20" s="135"/>
      <c r="P20" s="135" t="s">
        <v>1970</v>
      </c>
      <c r="Q20" s="135"/>
      <c r="R20" s="135"/>
      <c r="S20" s="135"/>
      <c r="T20" s="130">
        <f>L20</f>
        <v>4062</v>
      </c>
      <c r="U20" s="130">
        <f>M20</f>
        <v>129</v>
      </c>
      <c r="V20" s="129"/>
    </row>
    <row r="21" spans="1:22" ht="60" customHeight="1" x14ac:dyDescent="0.3">
      <c r="A21" s="124">
        <v>15</v>
      </c>
      <c r="B21" s="125" t="s">
        <v>1361</v>
      </c>
      <c r="C21" s="117">
        <f t="shared" si="0"/>
        <v>52909</v>
      </c>
      <c r="D21" s="117">
        <f>'19-4-451'!G87+'19-4-451'!G141+'19-4-451'!G155</f>
        <v>47314</v>
      </c>
      <c r="E21" s="117">
        <f>'19-4-451'!G88</f>
        <v>5595</v>
      </c>
      <c r="F21" s="117"/>
      <c r="G21" s="117">
        <f t="shared" si="23"/>
        <v>52909</v>
      </c>
      <c r="H21" s="117">
        <f t="shared" si="24"/>
        <v>47314</v>
      </c>
      <c r="I21" s="117">
        <f t="shared" si="25"/>
        <v>5595</v>
      </c>
      <c r="J21" s="117">
        <f t="shared" si="26"/>
        <v>0</v>
      </c>
      <c r="K21" s="117">
        <f t="shared" si="27"/>
        <v>52909</v>
      </c>
      <c r="L21" s="117">
        <f t="shared" si="28"/>
        <v>47314</v>
      </c>
      <c r="M21" s="117">
        <f t="shared" si="29"/>
        <v>5595</v>
      </c>
      <c r="N21" s="117">
        <f t="shared" si="30"/>
        <v>0</v>
      </c>
      <c r="O21" s="117"/>
      <c r="P21" s="117" t="s">
        <v>1362</v>
      </c>
      <c r="Q21" s="117">
        <f t="shared" si="31"/>
        <v>47314</v>
      </c>
      <c r="R21" s="117">
        <f t="shared" si="32"/>
        <v>5595</v>
      </c>
      <c r="S21" s="117">
        <f t="shared" si="33"/>
        <v>0</v>
      </c>
      <c r="T21" s="129"/>
      <c r="U21" s="129"/>
      <c r="V21" s="129"/>
    </row>
    <row r="22" spans="1:22" ht="60" customHeight="1" x14ac:dyDescent="0.3">
      <c r="A22" s="124">
        <v>16</v>
      </c>
      <c r="B22" s="125" t="s">
        <v>1961</v>
      </c>
      <c r="C22" s="135">
        <f>SUM(D22:F22)</f>
        <v>2490</v>
      </c>
      <c r="D22" s="135">
        <v>2418</v>
      </c>
      <c r="E22" s="135">
        <v>72</v>
      </c>
      <c r="F22" s="135"/>
      <c r="G22" s="135">
        <f>SUM(H22:J22)</f>
        <v>2490</v>
      </c>
      <c r="H22" s="135">
        <f>D22</f>
        <v>2418</v>
      </c>
      <c r="I22" s="135">
        <f>E22</f>
        <v>72</v>
      </c>
      <c r="J22" s="135"/>
      <c r="K22" s="135">
        <f>SUM(L22:N22)</f>
        <v>2490</v>
      </c>
      <c r="L22" s="135">
        <f t="shared" si="28"/>
        <v>2418</v>
      </c>
      <c r="M22" s="135">
        <f t="shared" si="29"/>
        <v>72</v>
      </c>
      <c r="N22" s="135"/>
      <c r="O22" s="135"/>
      <c r="P22" s="135" t="s">
        <v>1960</v>
      </c>
      <c r="Q22" s="135">
        <f t="shared" si="31"/>
        <v>2418</v>
      </c>
      <c r="R22" s="135">
        <f t="shared" si="32"/>
        <v>72</v>
      </c>
      <c r="S22" s="135"/>
      <c r="T22" s="129"/>
      <c r="U22" s="129"/>
      <c r="V22" s="129"/>
    </row>
    <row r="23" spans="1:22" ht="74.400000000000006" customHeight="1" x14ac:dyDescent="0.3">
      <c r="A23" s="124">
        <v>17</v>
      </c>
      <c r="B23" s="125" t="s">
        <v>1453</v>
      </c>
      <c r="C23" s="117">
        <f t="shared" si="0"/>
        <v>24833</v>
      </c>
      <c r="D23" s="117">
        <f>'19-4-462'!G64+'19-4-462'!G104+'19-4-462'!G118</f>
        <v>23636</v>
      </c>
      <c r="E23" s="117">
        <f>'19-4-462'!G65</f>
        <v>1197</v>
      </c>
      <c r="F23" s="117"/>
      <c r="G23" s="117">
        <f t="shared" si="23"/>
        <v>24833</v>
      </c>
      <c r="H23" s="117">
        <f t="shared" si="24"/>
        <v>23636</v>
      </c>
      <c r="I23" s="117">
        <f t="shared" si="25"/>
        <v>1197</v>
      </c>
      <c r="J23" s="117">
        <f t="shared" si="26"/>
        <v>0</v>
      </c>
      <c r="K23" s="117">
        <f t="shared" si="27"/>
        <v>24833</v>
      </c>
      <c r="L23" s="117">
        <f t="shared" si="28"/>
        <v>23636</v>
      </c>
      <c r="M23" s="117">
        <f t="shared" si="29"/>
        <v>1197</v>
      </c>
      <c r="N23" s="117">
        <f t="shared" si="30"/>
        <v>0</v>
      </c>
      <c r="O23" s="117"/>
      <c r="P23" s="117" t="s">
        <v>1454</v>
      </c>
      <c r="Q23" s="117">
        <f t="shared" si="31"/>
        <v>23636</v>
      </c>
      <c r="R23" s="117">
        <f t="shared" si="32"/>
        <v>1197</v>
      </c>
      <c r="S23" s="117">
        <f t="shared" si="33"/>
        <v>0</v>
      </c>
      <c r="T23" s="129"/>
      <c r="U23" s="129"/>
      <c r="V23" s="129"/>
    </row>
    <row r="24" spans="1:22" ht="69" customHeight="1" x14ac:dyDescent="0.3">
      <c r="A24" s="124">
        <v>18</v>
      </c>
      <c r="B24" s="125" t="s">
        <v>1971</v>
      </c>
      <c r="C24" s="135">
        <f>SUM(D24:F24)</f>
        <v>2641</v>
      </c>
      <c r="D24" s="135">
        <v>2641</v>
      </c>
      <c r="E24" s="135"/>
      <c r="F24" s="135"/>
      <c r="G24" s="135">
        <f>SUM(H24:J24)</f>
        <v>2641</v>
      </c>
      <c r="H24" s="135">
        <f>D24</f>
        <v>2641</v>
      </c>
      <c r="I24" s="135"/>
      <c r="J24" s="135"/>
      <c r="K24" s="135">
        <f>SUM(L24:N24)</f>
        <v>2641</v>
      </c>
      <c r="L24" s="135">
        <f>D24</f>
        <v>2641</v>
      </c>
      <c r="M24" s="135"/>
      <c r="N24" s="135"/>
      <c r="O24" s="135"/>
      <c r="P24" s="135" t="s">
        <v>1972</v>
      </c>
      <c r="Q24" s="135">
        <v>2641</v>
      </c>
      <c r="R24" s="135"/>
      <c r="S24" s="135"/>
      <c r="T24" s="129"/>
      <c r="U24" s="129"/>
      <c r="V24" s="129"/>
    </row>
    <row r="25" spans="1:22" ht="68.400000000000006" customHeight="1" x14ac:dyDescent="0.3">
      <c r="A25" s="124">
        <v>19</v>
      </c>
      <c r="B25" s="125" t="s">
        <v>1581</v>
      </c>
      <c r="C25" s="117">
        <f t="shared" si="0"/>
        <v>87114</v>
      </c>
      <c r="D25" s="117">
        <f>'19-4-464'!G71+'19-4-464'!G112+'19-4-464'!G137</f>
        <v>84677</v>
      </c>
      <c r="E25" s="117">
        <f>'19-4-464'!G72</f>
        <v>2437</v>
      </c>
      <c r="F25" s="117"/>
      <c r="G25" s="117">
        <f t="shared" si="23"/>
        <v>87114</v>
      </c>
      <c r="H25" s="117">
        <f t="shared" si="24"/>
        <v>84677</v>
      </c>
      <c r="I25" s="117">
        <f t="shared" si="25"/>
        <v>2437</v>
      </c>
      <c r="J25" s="117">
        <f t="shared" si="26"/>
        <v>0</v>
      </c>
      <c r="K25" s="117">
        <f t="shared" si="27"/>
        <v>87114</v>
      </c>
      <c r="L25" s="117">
        <f t="shared" ref="L25:M29" si="34">H25</f>
        <v>84677</v>
      </c>
      <c r="M25" s="117">
        <f t="shared" si="34"/>
        <v>2437</v>
      </c>
      <c r="N25" s="117">
        <f t="shared" si="30"/>
        <v>0</v>
      </c>
      <c r="O25" s="117"/>
      <c r="P25" s="117" t="s">
        <v>1582</v>
      </c>
      <c r="Q25" s="117"/>
      <c r="R25" s="117"/>
      <c r="S25" s="117">
        <f t="shared" si="33"/>
        <v>0</v>
      </c>
      <c r="T25" s="130">
        <v>84677</v>
      </c>
      <c r="U25" s="130">
        <v>2437</v>
      </c>
      <c r="V25" s="129"/>
    </row>
    <row r="26" spans="1:22" ht="63.6" customHeight="1" x14ac:dyDescent="0.3">
      <c r="A26" s="124">
        <v>20</v>
      </c>
      <c r="B26" s="125" t="s">
        <v>1993</v>
      </c>
      <c r="C26" s="144">
        <f>SUM(D26:F26)</f>
        <v>-331</v>
      </c>
      <c r="D26" s="144">
        <v>-331</v>
      </c>
      <c r="E26" s="144"/>
      <c r="F26" s="144"/>
      <c r="G26" s="144">
        <f>SUM(H26:J26)</f>
        <v>-331</v>
      </c>
      <c r="H26" s="144">
        <v>-331</v>
      </c>
      <c r="I26" s="144"/>
      <c r="J26" s="144"/>
      <c r="K26" s="144">
        <f>SUM(L26:N26)</f>
        <v>-331</v>
      </c>
      <c r="L26" s="144">
        <v>-331</v>
      </c>
      <c r="M26" s="144"/>
      <c r="N26" s="144"/>
      <c r="O26" s="144"/>
      <c r="P26" s="144" t="s">
        <v>1995</v>
      </c>
      <c r="Q26" s="144"/>
      <c r="R26" s="144"/>
      <c r="S26" s="144"/>
      <c r="T26" s="145">
        <f>L26</f>
        <v>-331</v>
      </c>
      <c r="U26" s="130"/>
      <c r="V26" s="129"/>
    </row>
    <row r="27" spans="1:22" ht="60" customHeight="1" x14ac:dyDescent="0.3">
      <c r="A27" s="124">
        <v>21</v>
      </c>
      <c r="B27" s="125" t="s">
        <v>1661</v>
      </c>
      <c r="C27" s="117">
        <f t="shared" si="0"/>
        <v>35469</v>
      </c>
      <c r="D27" s="117">
        <f>'19-4-466'!G75+'19-4-466'!G117+'19-4-466'!G131</f>
        <v>29670</v>
      </c>
      <c r="E27" s="117">
        <f>'19-4-466'!G76</f>
        <v>5799</v>
      </c>
      <c r="F27" s="117"/>
      <c r="G27" s="117">
        <f t="shared" si="23"/>
        <v>35469</v>
      </c>
      <c r="H27" s="117">
        <f t="shared" si="24"/>
        <v>29670</v>
      </c>
      <c r="I27" s="117">
        <f t="shared" si="25"/>
        <v>5799</v>
      </c>
      <c r="J27" s="117">
        <f t="shared" si="26"/>
        <v>0</v>
      </c>
      <c r="K27" s="117">
        <f t="shared" si="27"/>
        <v>35469</v>
      </c>
      <c r="L27" s="117">
        <f t="shared" si="34"/>
        <v>29670</v>
      </c>
      <c r="M27" s="117">
        <f t="shared" si="34"/>
        <v>5799</v>
      </c>
      <c r="N27" s="117">
        <f t="shared" si="30"/>
        <v>0</v>
      </c>
      <c r="O27" s="117"/>
      <c r="P27" s="117" t="s">
        <v>1662</v>
      </c>
      <c r="Q27" s="117"/>
      <c r="R27" s="117"/>
      <c r="S27" s="117">
        <f t="shared" si="33"/>
        <v>0</v>
      </c>
      <c r="T27" s="130">
        <v>29670</v>
      </c>
      <c r="U27" s="130">
        <v>5799</v>
      </c>
      <c r="V27" s="129"/>
    </row>
    <row r="28" spans="1:22" ht="60" customHeight="1" x14ac:dyDescent="0.3">
      <c r="A28" s="124">
        <v>22</v>
      </c>
      <c r="B28" s="125" t="s">
        <v>1989</v>
      </c>
      <c r="C28" s="144">
        <f>SUM(D28:F28)</f>
        <v>2173</v>
      </c>
      <c r="D28" s="144">
        <v>2063</v>
      </c>
      <c r="E28" s="144">
        <v>110</v>
      </c>
      <c r="F28" s="144"/>
      <c r="G28" s="144">
        <f>SUM(H28:J28)</f>
        <v>2173</v>
      </c>
      <c r="H28" s="144">
        <v>2063</v>
      </c>
      <c r="I28" s="144">
        <v>110</v>
      </c>
      <c r="J28" s="144"/>
      <c r="K28" s="144">
        <f>SUM(L28:N28)</f>
        <v>2173</v>
      </c>
      <c r="L28" s="144">
        <v>2063</v>
      </c>
      <c r="M28" s="144">
        <v>110</v>
      </c>
      <c r="N28" s="144"/>
      <c r="O28" s="144"/>
      <c r="P28" s="144" t="s">
        <v>1990</v>
      </c>
      <c r="Q28" s="144"/>
      <c r="R28" s="144"/>
      <c r="S28" s="144"/>
      <c r="T28" s="130">
        <v>2063</v>
      </c>
      <c r="U28" s="130">
        <v>110</v>
      </c>
      <c r="V28" s="129"/>
    </row>
    <row r="29" spans="1:22" ht="60" customHeight="1" x14ac:dyDescent="0.3">
      <c r="A29" s="124">
        <v>23</v>
      </c>
      <c r="B29" s="125" t="s">
        <v>1729</v>
      </c>
      <c r="C29" s="117">
        <f t="shared" si="0"/>
        <v>48110</v>
      </c>
      <c r="D29" s="117">
        <f>'19-4-468'!G79+'19-4-468'!G123+'19-4-468'!G137</f>
        <v>42069</v>
      </c>
      <c r="E29" s="117">
        <f>'19-4-468'!G80</f>
        <v>6041</v>
      </c>
      <c r="F29" s="117"/>
      <c r="G29" s="117">
        <f t="shared" ref="G29:G32" si="35">SUM(H29:J29)</f>
        <v>48110</v>
      </c>
      <c r="H29" s="117">
        <f t="shared" ref="H29" si="36">D29</f>
        <v>42069</v>
      </c>
      <c r="I29" s="117">
        <f t="shared" ref="I29" si="37">E29</f>
        <v>6041</v>
      </c>
      <c r="J29" s="117">
        <f t="shared" ref="J29" si="38">F29</f>
        <v>0</v>
      </c>
      <c r="K29" s="117">
        <f t="shared" ref="K29:K39" si="39">SUM(L29:N29)</f>
        <v>48110</v>
      </c>
      <c r="L29" s="117">
        <f t="shared" si="34"/>
        <v>42069</v>
      </c>
      <c r="M29" s="117">
        <f t="shared" si="34"/>
        <v>6041</v>
      </c>
      <c r="N29" s="117">
        <f t="shared" ref="N29" si="40">S29</f>
        <v>0</v>
      </c>
      <c r="O29" s="117"/>
      <c r="P29" s="117" t="s">
        <v>1730</v>
      </c>
      <c r="Q29" s="117"/>
      <c r="R29" s="117"/>
      <c r="S29" s="117">
        <f t="shared" ref="S29" si="41">J29</f>
        <v>0</v>
      </c>
      <c r="T29" s="130">
        <v>42069</v>
      </c>
      <c r="U29" s="130">
        <v>6041</v>
      </c>
      <c r="V29" s="129"/>
    </row>
    <row r="30" spans="1:22" ht="60" customHeight="1" x14ac:dyDescent="0.3">
      <c r="A30" s="124">
        <v>24</v>
      </c>
      <c r="B30" s="125" t="s">
        <v>1987</v>
      </c>
      <c r="C30" s="144">
        <f>SUM(D30:F30)</f>
        <v>3543</v>
      </c>
      <c r="D30" s="144">
        <v>3258</v>
      </c>
      <c r="E30" s="144">
        <v>285</v>
      </c>
      <c r="F30" s="144"/>
      <c r="G30" s="144">
        <f>SUM(H30:J30)</f>
        <v>3543</v>
      </c>
      <c r="H30" s="144">
        <v>3258</v>
      </c>
      <c r="I30" s="144">
        <v>285</v>
      </c>
      <c r="J30" s="144"/>
      <c r="K30" s="144">
        <f>SUM(L30:N30)</f>
        <v>3543</v>
      </c>
      <c r="L30" s="144">
        <v>3258</v>
      </c>
      <c r="M30" s="144">
        <v>285</v>
      </c>
      <c r="N30" s="144"/>
      <c r="O30" s="144"/>
      <c r="P30" s="144" t="s">
        <v>1988</v>
      </c>
      <c r="Q30" s="144"/>
      <c r="R30" s="144"/>
      <c r="S30" s="144"/>
      <c r="T30" s="130">
        <f>L30</f>
        <v>3258</v>
      </c>
      <c r="U30" s="130">
        <f>M30</f>
        <v>285</v>
      </c>
      <c r="V30" s="129"/>
    </row>
    <row r="31" spans="1:22" ht="60" customHeight="1" x14ac:dyDescent="0.3">
      <c r="A31" s="124">
        <v>25</v>
      </c>
      <c r="B31" s="125" t="s">
        <v>1933</v>
      </c>
      <c r="C31" s="135">
        <f t="shared" ref="C31:C50" si="42">SUM(D31:F31)</f>
        <v>439724</v>
      </c>
      <c r="D31" s="135">
        <f>3323+211010</f>
        <v>214333</v>
      </c>
      <c r="E31" s="135">
        <v>219130</v>
      </c>
      <c r="F31" s="135">
        <v>6261</v>
      </c>
      <c r="G31" s="135">
        <f t="shared" si="35"/>
        <v>439724</v>
      </c>
      <c r="H31" s="135">
        <f t="shared" ref="H31:J32" si="43">D31</f>
        <v>214333</v>
      </c>
      <c r="I31" s="135">
        <f t="shared" si="43"/>
        <v>219130</v>
      </c>
      <c r="J31" s="135">
        <f t="shared" si="43"/>
        <v>6261</v>
      </c>
      <c r="K31" s="135">
        <f t="shared" si="39"/>
        <v>439724</v>
      </c>
      <c r="L31" s="135">
        <f t="shared" ref="L31:N32" si="44">H31</f>
        <v>214333</v>
      </c>
      <c r="M31" s="135">
        <f t="shared" si="44"/>
        <v>219130</v>
      </c>
      <c r="N31" s="135">
        <f t="shared" si="44"/>
        <v>6261</v>
      </c>
      <c r="O31" s="135"/>
      <c r="P31" s="142">
        <v>24960</v>
      </c>
      <c r="Q31" s="135"/>
      <c r="R31" s="135"/>
      <c r="S31" s="135"/>
      <c r="T31" s="130">
        <f>L31</f>
        <v>214333</v>
      </c>
      <c r="U31" s="130">
        <f>M31</f>
        <v>219130</v>
      </c>
      <c r="V31" s="129">
        <f>N31</f>
        <v>6261</v>
      </c>
    </row>
    <row r="32" spans="1:22" ht="73.8" customHeight="1" x14ac:dyDescent="0.3">
      <c r="A32" s="124">
        <v>26</v>
      </c>
      <c r="B32" s="125" t="s">
        <v>1955</v>
      </c>
      <c r="C32" s="135">
        <f t="shared" si="42"/>
        <v>249975</v>
      </c>
      <c r="D32" s="135">
        <f>894+152395</f>
        <v>153289</v>
      </c>
      <c r="E32" s="135">
        <v>85307</v>
      </c>
      <c r="F32" s="135">
        <v>11379</v>
      </c>
      <c r="G32" s="135">
        <f t="shared" si="35"/>
        <v>249975</v>
      </c>
      <c r="H32" s="135">
        <f t="shared" si="43"/>
        <v>153289</v>
      </c>
      <c r="I32" s="135">
        <f t="shared" si="43"/>
        <v>85307</v>
      </c>
      <c r="J32" s="135">
        <f t="shared" si="43"/>
        <v>11379</v>
      </c>
      <c r="K32" s="135">
        <f t="shared" si="39"/>
        <v>249975</v>
      </c>
      <c r="L32" s="135">
        <f t="shared" si="44"/>
        <v>153289</v>
      </c>
      <c r="M32" s="135">
        <f t="shared" si="44"/>
        <v>85307</v>
      </c>
      <c r="N32" s="135">
        <f t="shared" si="44"/>
        <v>11379</v>
      </c>
      <c r="O32" s="135"/>
      <c r="P32" s="142">
        <v>24878</v>
      </c>
      <c r="Q32" s="135"/>
      <c r="R32" s="135"/>
      <c r="S32" s="135"/>
      <c r="T32" s="130">
        <f>L32</f>
        <v>153289</v>
      </c>
      <c r="U32" s="130">
        <f>E32</f>
        <v>85307</v>
      </c>
      <c r="V32" s="129">
        <f>N32</f>
        <v>11379</v>
      </c>
    </row>
    <row r="33" spans="1:22" ht="60" customHeight="1" x14ac:dyDescent="0.3">
      <c r="A33" s="124">
        <v>27</v>
      </c>
      <c r="B33" s="136" t="s">
        <v>1934</v>
      </c>
      <c r="C33" s="135">
        <f t="shared" si="42"/>
        <v>54827</v>
      </c>
      <c r="D33" s="135">
        <v>54593</v>
      </c>
      <c r="E33" s="129">
        <v>234</v>
      </c>
      <c r="F33" s="75"/>
      <c r="G33" s="135">
        <f t="shared" ref="G33:G51" si="45">SUM(H33:J33)</f>
        <v>54827</v>
      </c>
      <c r="H33" s="135">
        <f>D33</f>
        <v>54593</v>
      </c>
      <c r="I33" s="135">
        <f>E33</f>
        <v>234</v>
      </c>
      <c r="J33" s="135"/>
      <c r="K33" s="135">
        <f t="shared" si="39"/>
        <v>54827</v>
      </c>
      <c r="L33" s="135">
        <f t="shared" ref="L33:M35" si="46">H33</f>
        <v>54593</v>
      </c>
      <c r="M33" s="135">
        <f t="shared" si="46"/>
        <v>234</v>
      </c>
      <c r="N33" s="135">
        <f t="shared" ref="N33:N48" si="47">S33</f>
        <v>0</v>
      </c>
      <c r="O33" s="135"/>
      <c r="P33" s="75" t="s">
        <v>1935</v>
      </c>
      <c r="Q33" s="135"/>
      <c r="R33" s="135"/>
      <c r="S33" s="135">
        <f t="shared" ref="S33:S46" si="48">J33</f>
        <v>0</v>
      </c>
      <c r="T33" s="135">
        <v>54593</v>
      </c>
      <c r="U33" s="135">
        <v>234</v>
      </c>
      <c r="V33" s="135"/>
    </row>
    <row r="34" spans="1:22" ht="60" customHeight="1" x14ac:dyDescent="0.3">
      <c r="A34" s="124">
        <v>28</v>
      </c>
      <c r="B34" s="125" t="s">
        <v>1936</v>
      </c>
      <c r="C34" s="135">
        <f t="shared" si="42"/>
        <v>588544</v>
      </c>
      <c r="D34" s="135">
        <v>578240</v>
      </c>
      <c r="E34" s="135">
        <v>10304</v>
      </c>
      <c r="F34" s="135"/>
      <c r="G34" s="135">
        <f t="shared" si="45"/>
        <v>588544</v>
      </c>
      <c r="H34" s="135">
        <f>D34</f>
        <v>578240</v>
      </c>
      <c r="I34" s="135">
        <f>E34</f>
        <v>10304</v>
      </c>
      <c r="J34" s="135"/>
      <c r="K34" s="135">
        <f t="shared" si="39"/>
        <v>588544</v>
      </c>
      <c r="L34" s="135">
        <f t="shared" si="46"/>
        <v>578240</v>
      </c>
      <c r="M34" s="135">
        <f t="shared" si="46"/>
        <v>10304</v>
      </c>
      <c r="N34" s="135">
        <f t="shared" si="47"/>
        <v>0</v>
      </c>
      <c r="O34" s="135"/>
      <c r="P34" s="135" t="s">
        <v>1937</v>
      </c>
      <c r="Q34" s="135"/>
      <c r="R34" s="135"/>
      <c r="S34" s="135">
        <f t="shared" si="48"/>
        <v>0</v>
      </c>
      <c r="T34" s="135">
        <v>578240</v>
      </c>
      <c r="U34" s="135">
        <v>10304</v>
      </c>
      <c r="V34" s="137"/>
    </row>
    <row r="35" spans="1:22" ht="60" customHeight="1" x14ac:dyDescent="0.3">
      <c r="A35" s="124">
        <v>29</v>
      </c>
      <c r="B35" s="125" t="s">
        <v>503</v>
      </c>
      <c r="C35" s="135">
        <f t="shared" si="42"/>
        <v>11692</v>
      </c>
      <c r="D35" s="135">
        <v>7139</v>
      </c>
      <c r="E35" s="135">
        <v>4553</v>
      </c>
      <c r="F35" s="135"/>
      <c r="G35" s="135">
        <f t="shared" si="45"/>
        <v>11692</v>
      </c>
      <c r="H35" s="135">
        <v>7139</v>
      </c>
      <c r="I35" s="135">
        <f>E35</f>
        <v>4553</v>
      </c>
      <c r="J35" s="135"/>
      <c r="K35" s="135">
        <f t="shared" si="39"/>
        <v>11692</v>
      </c>
      <c r="L35" s="135">
        <f t="shared" si="46"/>
        <v>7139</v>
      </c>
      <c r="M35" s="135">
        <f t="shared" si="46"/>
        <v>4553</v>
      </c>
      <c r="N35" s="135">
        <f t="shared" si="47"/>
        <v>0</v>
      </c>
      <c r="O35" s="135"/>
      <c r="P35" s="135" t="s">
        <v>1938</v>
      </c>
      <c r="Q35" s="135"/>
      <c r="R35" s="135"/>
      <c r="S35" s="135">
        <f t="shared" si="48"/>
        <v>0</v>
      </c>
      <c r="T35" s="135">
        <v>7139</v>
      </c>
      <c r="U35" s="135">
        <v>4553</v>
      </c>
      <c r="V35" s="137"/>
    </row>
    <row r="36" spans="1:22" ht="72.599999999999994" customHeight="1" x14ac:dyDescent="0.3">
      <c r="A36" s="124">
        <v>30</v>
      </c>
      <c r="B36" s="125" t="s">
        <v>1977</v>
      </c>
      <c r="C36" s="135">
        <f t="shared" si="42"/>
        <v>306</v>
      </c>
      <c r="D36" s="135">
        <v>306</v>
      </c>
      <c r="E36" s="135"/>
      <c r="F36" s="135"/>
      <c r="G36" s="135">
        <f t="shared" si="45"/>
        <v>306</v>
      </c>
      <c r="H36" s="135">
        <f t="shared" ref="H36:H50" si="49">D36</f>
        <v>306</v>
      </c>
      <c r="I36" s="135"/>
      <c r="J36" s="135"/>
      <c r="K36" s="135">
        <f>SUM(L36:N36)</f>
        <v>306</v>
      </c>
      <c r="L36" s="135">
        <f>D36</f>
        <v>306</v>
      </c>
      <c r="M36" s="135"/>
      <c r="N36" s="135"/>
      <c r="O36" s="135"/>
      <c r="P36" s="135" t="s">
        <v>1978</v>
      </c>
      <c r="Q36" s="135"/>
      <c r="R36" s="135"/>
      <c r="S36" s="135"/>
      <c r="T36" s="135">
        <f>L36</f>
        <v>306</v>
      </c>
      <c r="U36" s="135"/>
      <c r="V36" s="137"/>
    </row>
    <row r="37" spans="1:22" ht="60" customHeight="1" x14ac:dyDescent="0.3">
      <c r="A37" s="124">
        <v>31</v>
      </c>
      <c r="B37" s="125" t="s">
        <v>1939</v>
      </c>
      <c r="C37" s="135">
        <f t="shared" si="42"/>
        <v>35541</v>
      </c>
      <c r="D37" s="135">
        <v>31069</v>
      </c>
      <c r="E37" s="135">
        <v>4472</v>
      </c>
      <c r="F37" s="135"/>
      <c r="G37" s="135">
        <f t="shared" si="45"/>
        <v>35541</v>
      </c>
      <c r="H37" s="135">
        <f t="shared" si="49"/>
        <v>31069</v>
      </c>
      <c r="I37" s="135">
        <f t="shared" ref="I37:I50" si="50">E37</f>
        <v>4472</v>
      </c>
      <c r="J37" s="135"/>
      <c r="K37" s="135">
        <f t="shared" si="39"/>
        <v>35541</v>
      </c>
      <c r="L37" s="135">
        <f>D37</f>
        <v>31069</v>
      </c>
      <c r="M37" s="135">
        <f t="shared" ref="M37:M50" si="51">I37</f>
        <v>4472</v>
      </c>
      <c r="N37" s="135">
        <f t="shared" si="47"/>
        <v>0</v>
      </c>
      <c r="O37" s="135"/>
      <c r="P37" s="135" t="s">
        <v>1940</v>
      </c>
      <c r="Q37" s="135">
        <f t="shared" ref="Q37:R37" si="52">H37</f>
        <v>31069</v>
      </c>
      <c r="R37" s="135">
        <f t="shared" si="52"/>
        <v>4472</v>
      </c>
      <c r="S37" s="135">
        <f t="shared" si="48"/>
        <v>0</v>
      </c>
      <c r="T37" s="135"/>
      <c r="U37" s="135"/>
      <c r="V37" s="137"/>
    </row>
    <row r="38" spans="1:22" ht="70.8" customHeight="1" x14ac:dyDescent="0.3">
      <c r="A38" s="124">
        <v>32</v>
      </c>
      <c r="B38" s="125" t="s">
        <v>1975</v>
      </c>
      <c r="C38" s="135">
        <f t="shared" si="42"/>
        <v>2825</v>
      </c>
      <c r="D38" s="135">
        <v>2876</v>
      </c>
      <c r="E38" s="135">
        <v>-51</v>
      </c>
      <c r="F38" s="135"/>
      <c r="G38" s="135">
        <f t="shared" si="45"/>
        <v>2825</v>
      </c>
      <c r="H38" s="135">
        <f t="shared" si="49"/>
        <v>2876</v>
      </c>
      <c r="I38" s="135">
        <f t="shared" si="50"/>
        <v>-51</v>
      </c>
      <c r="J38" s="135"/>
      <c r="K38" s="135">
        <f>SUM(L38:N38)</f>
        <v>2825</v>
      </c>
      <c r="L38" s="135">
        <f>D38</f>
        <v>2876</v>
      </c>
      <c r="M38" s="135">
        <f t="shared" si="51"/>
        <v>-51</v>
      </c>
      <c r="N38" s="135"/>
      <c r="O38" s="135"/>
      <c r="P38" s="135" t="s">
        <v>1976</v>
      </c>
      <c r="Q38" s="135">
        <f>L38</f>
        <v>2876</v>
      </c>
      <c r="R38" s="135">
        <f>M38</f>
        <v>-51</v>
      </c>
      <c r="S38" s="135"/>
      <c r="T38" s="135"/>
      <c r="U38" s="135"/>
      <c r="V38" s="137"/>
    </row>
    <row r="39" spans="1:22" ht="60" customHeight="1" x14ac:dyDescent="0.3">
      <c r="A39" s="124">
        <v>33</v>
      </c>
      <c r="B39" s="125" t="s">
        <v>1941</v>
      </c>
      <c r="C39" s="135">
        <f t="shared" si="42"/>
        <v>158896</v>
      </c>
      <c r="D39" s="135">
        <v>129927</v>
      </c>
      <c r="E39" s="135">
        <v>28969</v>
      </c>
      <c r="F39" s="135"/>
      <c r="G39" s="135">
        <f t="shared" si="45"/>
        <v>158896</v>
      </c>
      <c r="H39" s="135">
        <f t="shared" si="49"/>
        <v>129927</v>
      </c>
      <c r="I39" s="135">
        <f t="shared" si="50"/>
        <v>28969</v>
      </c>
      <c r="J39" s="135"/>
      <c r="K39" s="135">
        <f t="shared" si="39"/>
        <v>158896</v>
      </c>
      <c r="L39" s="135">
        <f>D39</f>
        <v>129927</v>
      </c>
      <c r="M39" s="135">
        <f t="shared" si="51"/>
        <v>28969</v>
      </c>
      <c r="N39" s="135">
        <f t="shared" si="47"/>
        <v>0</v>
      </c>
      <c r="O39" s="135"/>
      <c r="P39" s="135" t="s">
        <v>1942</v>
      </c>
      <c r="Q39" s="135"/>
      <c r="R39" s="135"/>
      <c r="S39" s="135">
        <f t="shared" si="48"/>
        <v>0</v>
      </c>
      <c r="T39" s="135">
        <v>129927</v>
      </c>
      <c r="U39" s="135">
        <v>28969</v>
      </c>
      <c r="V39" s="138"/>
    </row>
    <row r="40" spans="1:22" ht="60" customHeight="1" x14ac:dyDescent="0.3">
      <c r="A40" s="124">
        <v>34</v>
      </c>
      <c r="B40" s="125" t="s">
        <v>1956</v>
      </c>
      <c r="C40" s="135">
        <f t="shared" si="42"/>
        <v>70457</v>
      </c>
      <c r="D40" s="135">
        <v>67066</v>
      </c>
      <c r="E40" s="135">
        <v>3391</v>
      </c>
      <c r="F40" s="135"/>
      <c r="G40" s="135">
        <f t="shared" si="45"/>
        <v>70457</v>
      </c>
      <c r="H40" s="135">
        <f t="shared" si="49"/>
        <v>67066</v>
      </c>
      <c r="I40" s="135">
        <f t="shared" si="50"/>
        <v>3391</v>
      </c>
      <c r="J40" s="135"/>
      <c r="K40" s="135">
        <f>SUM(L40:M40)</f>
        <v>70457</v>
      </c>
      <c r="L40" s="135">
        <f t="shared" ref="L40:L51" si="53">H40</f>
        <v>67066</v>
      </c>
      <c r="M40" s="135">
        <f t="shared" si="51"/>
        <v>3391</v>
      </c>
      <c r="N40" s="135"/>
      <c r="O40" s="135"/>
      <c r="P40" s="135" t="s">
        <v>1957</v>
      </c>
      <c r="Q40" s="135"/>
      <c r="R40" s="135"/>
      <c r="S40" s="135"/>
      <c r="T40" s="135">
        <v>67066</v>
      </c>
      <c r="U40" s="135">
        <v>3391</v>
      </c>
      <c r="V40" s="138"/>
    </row>
    <row r="41" spans="1:22" ht="60" customHeight="1" x14ac:dyDescent="0.3">
      <c r="A41" s="124">
        <v>35</v>
      </c>
      <c r="B41" s="125" t="s">
        <v>1943</v>
      </c>
      <c r="C41" s="135">
        <f t="shared" si="42"/>
        <v>101683</v>
      </c>
      <c r="D41" s="135">
        <v>73952</v>
      </c>
      <c r="E41" s="135">
        <v>27731</v>
      </c>
      <c r="F41" s="135"/>
      <c r="G41" s="135">
        <f t="shared" si="45"/>
        <v>101683</v>
      </c>
      <c r="H41" s="135">
        <f t="shared" si="49"/>
        <v>73952</v>
      </c>
      <c r="I41" s="135">
        <f t="shared" si="50"/>
        <v>27731</v>
      </c>
      <c r="J41" s="135"/>
      <c r="K41" s="135">
        <f t="shared" ref="K41:K51" si="54">SUM(L41:N41)</f>
        <v>101683</v>
      </c>
      <c r="L41" s="135">
        <f t="shared" si="53"/>
        <v>73952</v>
      </c>
      <c r="M41" s="135">
        <f t="shared" si="51"/>
        <v>27731</v>
      </c>
      <c r="N41" s="135">
        <f t="shared" si="47"/>
        <v>0</v>
      </c>
      <c r="O41" s="135"/>
      <c r="P41" s="135" t="s">
        <v>1944</v>
      </c>
      <c r="Q41" s="135"/>
      <c r="R41" s="135"/>
      <c r="S41" s="135">
        <f t="shared" si="48"/>
        <v>0</v>
      </c>
      <c r="T41" s="135">
        <v>73952</v>
      </c>
      <c r="U41" s="135">
        <v>27731</v>
      </c>
      <c r="V41" s="138"/>
    </row>
    <row r="42" spans="1:22" ht="60" customHeight="1" x14ac:dyDescent="0.3">
      <c r="A42" s="124">
        <v>36</v>
      </c>
      <c r="B42" s="125" t="s">
        <v>1973</v>
      </c>
      <c r="C42" s="135">
        <f t="shared" si="42"/>
        <v>22469</v>
      </c>
      <c r="D42" s="135">
        <v>41625</v>
      </c>
      <c r="E42" s="135">
        <v>-19156</v>
      </c>
      <c r="F42" s="135"/>
      <c r="G42" s="135">
        <f t="shared" si="45"/>
        <v>22469</v>
      </c>
      <c r="H42" s="135">
        <f t="shared" si="49"/>
        <v>41625</v>
      </c>
      <c r="I42" s="135">
        <f t="shared" si="50"/>
        <v>-19156</v>
      </c>
      <c r="J42" s="135"/>
      <c r="K42" s="135">
        <f t="shared" si="54"/>
        <v>22469</v>
      </c>
      <c r="L42" s="135">
        <f t="shared" si="53"/>
        <v>41625</v>
      </c>
      <c r="M42" s="135">
        <f t="shared" si="51"/>
        <v>-19156</v>
      </c>
      <c r="N42" s="135"/>
      <c r="O42" s="135"/>
      <c r="P42" s="135" t="s">
        <v>1974</v>
      </c>
      <c r="Q42" s="135"/>
      <c r="R42" s="135"/>
      <c r="S42" s="135"/>
      <c r="T42" s="135">
        <v>41625</v>
      </c>
      <c r="U42" s="135">
        <v>-19156</v>
      </c>
      <c r="V42" s="138"/>
    </row>
    <row r="43" spans="1:22" ht="60" customHeight="1" x14ac:dyDescent="0.3">
      <c r="A43" s="124">
        <v>37</v>
      </c>
      <c r="B43" s="125" t="s">
        <v>1945</v>
      </c>
      <c r="C43" s="135">
        <f t="shared" si="42"/>
        <v>100881</v>
      </c>
      <c r="D43" s="135">
        <v>93743</v>
      </c>
      <c r="E43" s="135">
        <v>7138</v>
      </c>
      <c r="F43" s="135"/>
      <c r="G43" s="135">
        <f t="shared" si="45"/>
        <v>100881</v>
      </c>
      <c r="H43" s="135">
        <f t="shared" si="49"/>
        <v>93743</v>
      </c>
      <c r="I43" s="135">
        <f t="shared" si="50"/>
        <v>7138</v>
      </c>
      <c r="J43" s="135"/>
      <c r="K43" s="135">
        <f t="shared" si="54"/>
        <v>100881</v>
      </c>
      <c r="L43" s="135">
        <f t="shared" si="53"/>
        <v>93743</v>
      </c>
      <c r="M43" s="135">
        <f t="shared" si="51"/>
        <v>7138</v>
      </c>
      <c r="N43" s="135">
        <f t="shared" si="47"/>
        <v>0</v>
      </c>
      <c r="O43" s="135"/>
      <c r="P43" s="135" t="s">
        <v>1946</v>
      </c>
      <c r="Q43" s="135"/>
      <c r="R43" s="135"/>
      <c r="S43" s="135">
        <f t="shared" si="48"/>
        <v>0</v>
      </c>
      <c r="T43" s="135">
        <v>93743</v>
      </c>
      <c r="U43" s="135">
        <v>7138</v>
      </c>
      <c r="V43" s="138"/>
    </row>
    <row r="44" spans="1:22" ht="60" customHeight="1" x14ac:dyDescent="0.3">
      <c r="A44" s="124">
        <v>38</v>
      </c>
      <c r="B44" s="125" t="s">
        <v>1947</v>
      </c>
      <c r="C44" s="135">
        <f t="shared" si="42"/>
        <v>162550</v>
      </c>
      <c r="D44" s="135">
        <v>161628</v>
      </c>
      <c r="E44" s="135">
        <v>922</v>
      </c>
      <c r="F44" s="135"/>
      <c r="G44" s="135">
        <f t="shared" si="45"/>
        <v>162550</v>
      </c>
      <c r="H44" s="135">
        <f t="shared" si="49"/>
        <v>161628</v>
      </c>
      <c r="I44" s="135">
        <f t="shared" si="50"/>
        <v>922</v>
      </c>
      <c r="J44" s="135"/>
      <c r="K44" s="135">
        <f t="shared" si="54"/>
        <v>162550</v>
      </c>
      <c r="L44" s="135">
        <f t="shared" si="53"/>
        <v>161628</v>
      </c>
      <c r="M44" s="135">
        <f t="shared" si="51"/>
        <v>922</v>
      </c>
      <c r="N44" s="135">
        <f t="shared" si="47"/>
        <v>0</v>
      </c>
      <c r="O44" s="135"/>
      <c r="P44" s="135" t="s">
        <v>1948</v>
      </c>
      <c r="Q44" s="135"/>
      <c r="R44" s="135"/>
      <c r="S44" s="135">
        <f t="shared" si="48"/>
        <v>0</v>
      </c>
      <c r="T44" s="135">
        <v>161628</v>
      </c>
      <c r="U44" s="135">
        <v>922</v>
      </c>
      <c r="V44" s="138"/>
    </row>
    <row r="45" spans="1:22" ht="60" customHeight="1" x14ac:dyDescent="0.3">
      <c r="A45" s="124">
        <v>39</v>
      </c>
      <c r="B45" s="125" t="s">
        <v>1991</v>
      </c>
      <c r="C45" s="144">
        <f t="shared" si="42"/>
        <v>6980</v>
      </c>
      <c r="D45" s="144">
        <v>6920</v>
      </c>
      <c r="E45" s="144">
        <v>60</v>
      </c>
      <c r="F45" s="144"/>
      <c r="G45" s="144">
        <f t="shared" si="45"/>
        <v>6980</v>
      </c>
      <c r="H45" s="144">
        <f t="shared" si="49"/>
        <v>6920</v>
      </c>
      <c r="I45" s="144">
        <f t="shared" si="50"/>
        <v>60</v>
      </c>
      <c r="J45" s="144"/>
      <c r="K45" s="144">
        <f>SUM(L45:N45)</f>
        <v>6980</v>
      </c>
      <c r="L45" s="144">
        <f t="shared" si="53"/>
        <v>6920</v>
      </c>
      <c r="M45" s="144">
        <f t="shared" si="51"/>
        <v>60</v>
      </c>
      <c r="N45" s="144"/>
      <c r="O45" s="144"/>
      <c r="P45" s="144" t="s">
        <v>1992</v>
      </c>
      <c r="Q45" s="144"/>
      <c r="R45" s="144"/>
      <c r="S45" s="144"/>
      <c r="T45" s="144">
        <f>L45</f>
        <v>6920</v>
      </c>
      <c r="U45" s="144">
        <f>M45</f>
        <v>60</v>
      </c>
      <c r="V45" s="138"/>
    </row>
    <row r="46" spans="1:22" ht="60" customHeight="1" x14ac:dyDescent="0.3">
      <c r="A46" s="124">
        <v>40</v>
      </c>
      <c r="B46" s="125" t="s">
        <v>1949</v>
      </c>
      <c r="C46" s="135">
        <f t="shared" si="42"/>
        <v>138694</v>
      </c>
      <c r="D46" s="135">
        <v>105916</v>
      </c>
      <c r="E46" s="135">
        <v>32778</v>
      </c>
      <c r="F46" s="135"/>
      <c r="G46" s="135">
        <f t="shared" si="45"/>
        <v>138694</v>
      </c>
      <c r="H46" s="135">
        <f t="shared" si="49"/>
        <v>105916</v>
      </c>
      <c r="I46" s="135">
        <f t="shared" si="50"/>
        <v>32778</v>
      </c>
      <c r="J46" s="135"/>
      <c r="K46" s="135">
        <f t="shared" si="54"/>
        <v>138694</v>
      </c>
      <c r="L46" s="135">
        <f t="shared" si="53"/>
        <v>105916</v>
      </c>
      <c r="M46" s="135">
        <f t="shared" si="51"/>
        <v>32778</v>
      </c>
      <c r="N46" s="135">
        <f t="shared" si="47"/>
        <v>0</v>
      </c>
      <c r="O46" s="135"/>
      <c r="P46" s="135" t="s">
        <v>1950</v>
      </c>
      <c r="Q46" s="135"/>
      <c r="R46" s="135"/>
      <c r="S46" s="135">
        <f t="shared" si="48"/>
        <v>0</v>
      </c>
      <c r="T46" s="135">
        <v>105916</v>
      </c>
      <c r="U46" s="135">
        <v>32778</v>
      </c>
      <c r="V46" s="138"/>
    </row>
    <row r="47" spans="1:22" ht="60" customHeight="1" x14ac:dyDescent="0.3">
      <c r="A47" s="124">
        <v>41</v>
      </c>
      <c r="B47" s="125" t="s">
        <v>1994</v>
      </c>
      <c r="C47" s="144">
        <f t="shared" si="42"/>
        <v>6557</v>
      </c>
      <c r="D47" s="144">
        <v>5413</v>
      </c>
      <c r="E47" s="144">
        <v>1144</v>
      </c>
      <c r="F47" s="144"/>
      <c r="G47" s="144">
        <f t="shared" si="45"/>
        <v>6557</v>
      </c>
      <c r="H47" s="144">
        <f t="shared" si="49"/>
        <v>5413</v>
      </c>
      <c r="I47" s="144">
        <f t="shared" si="50"/>
        <v>1144</v>
      </c>
      <c r="J47" s="144"/>
      <c r="K47" s="144">
        <f>SUM(L47:N47)</f>
        <v>6557</v>
      </c>
      <c r="L47" s="144">
        <f t="shared" si="53"/>
        <v>5413</v>
      </c>
      <c r="M47" s="144">
        <f t="shared" si="51"/>
        <v>1144</v>
      </c>
      <c r="N47" s="144"/>
      <c r="O47" s="144"/>
      <c r="P47" s="144" t="s">
        <v>1996</v>
      </c>
      <c r="Q47" s="144"/>
      <c r="R47" s="144"/>
      <c r="S47" s="144"/>
      <c r="T47" s="144">
        <f>L47</f>
        <v>5413</v>
      </c>
      <c r="U47" s="144">
        <f>M47</f>
        <v>1144</v>
      </c>
      <c r="V47" s="138"/>
    </row>
    <row r="48" spans="1:22" ht="60" customHeight="1" x14ac:dyDescent="0.3">
      <c r="A48" s="124">
        <v>42</v>
      </c>
      <c r="B48" s="125" t="s">
        <v>1951</v>
      </c>
      <c r="C48" s="135">
        <f t="shared" si="42"/>
        <v>59203</v>
      </c>
      <c r="D48" s="135">
        <v>52498</v>
      </c>
      <c r="E48" s="135">
        <v>6705</v>
      </c>
      <c r="F48" s="135"/>
      <c r="G48" s="135">
        <f t="shared" si="45"/>
        <v>59203</v>
      </c>
      <c r="H48" s="135">
        <f t="shared" si="49"/>
        <v>52498</v>
      </c>
      <c r="I48" s="135">
        <f t="shared" si="50"/>
        <v>6705</v>
      </c>
      <c r="J48" s="135"/>
      <c r="K48" s="135">
        <f t="shared" si="54"/>
        <v>59203</v>
      </c>
      <c r="L48" s="135">
        <f t="shared" si="53"/>
        <v>52498</v>
      </c>
      <c r="M48" s="135">
        <f t="shared" si="51"/>
        <v>6705</v>
      </c>
      <c r="N48" s="135">
        <f t="shared" si="47"/>
        <v>0</v>
      </c>
      <c r="O48" s="135"/>
      <c r="P48" s="135" t="s">
        <v>1952</v>
      </c>
      <c r="Q48" s="135">
        <f t="shared" ref="Q48:R48" si="55">H48</f>
        <v>52498</v>
      </c>
      <c r="R48" s="135">
        <f t="shared" si="55"/>
        <v>6705</v>
      </c>
      <c r="S48" s="135"/>
      <c r="T48" s="135"/>
      <c r="U48" s="135"/>
      <c r="V48" s="138"/>
    </row>
    <row r="49" spans="1:22" s="69" customFormat="1" ht="49.2" customHeight="1" x14ac:dyDescent="0.3">
      <c r="A49" s="124">
        <v>43</v>
      </c>
      <c r="B49" s="125" t="s">
        <v>1953</v>
      </c>
      <c r="C49" s="135">
        <f t="shared" si="42"/>
        <v>26134</v>
      </c>
      <c r="D49" s="135">
        <v>20694</v>
      </c>
      <c r="E49" s="135">
        <v>5440</v>
      </c>
      <c r="F49" s="135"/>
      <c r="G49" s="135">
        <f t="shared" si="45"/>
        <v>26134</v>
      </c>
      <c r="H49" s="135">
        <f t="shared" si="49"/>
        <v>20694</v>
      </c>
      <c r="I49" s="135">
        <f t="shared" si="50"/>
        <v>5440</v>
      </c>
      <c r="J49" s="135"/>
      <c r="K49" s="135">
        <f t="shared" si="54"/>
        <v>26134</v>
      </c>
      <c r="L49" s="135">
        <f t="shared" si="53"/>
        <v>20694</v>
      </c>
      <c r="M49" s="135">
        <f t="shared" si="51"/>
        <v>5440</v>
      </c>
      <c r="N49" s="135"/>
      <c r="O49" s="135"/>
      <c r="P49" s="135" t="s">
        <v>1954</v>
      </c>
      <c r="Q49" s="135"/>
      <c r="R49" s="135"/>
      <c r="S49" s="135"/>
      <c r="T49" s="135">
        <v>20694</v>
      </c>
      <c r="U49" s="135">
        <v>5440</v>
      </c>
      <c r="V49" s="138"/>
    </row>
    <row r="50" spans="1:22" s="69" customFormat="1" ht="79.2" customHeight="1" x14ac:dyDescent="0.3">
      <c r="A50" s="124">
        <v>44</v>
      </c>
      <c r="B50" s="125" t="s">
        <v>1958</v>
      </c>
      <c r="C50" s="135">
        <f t="shared" si="42"/>
        <v>18720</v>
      </c>
      <c r="D50" s="135">
        <v>9742</v>
      </c>
      <c r="E50" s="135">
        <v>8978</v>
      </c>
      <c r="F50" s="135"/>
      <c r="G50" s="135">
        <f t="shared" si="45"/>
        <v>18720</v>
      </c>
      <c r="H50" s="135">
        <f t="shared" si="49"/>
        <v>9742</v>
      </c>
      <c r="I50" s="135">
        <f t="shared" si="50"/>
        <v>8978</v>
      </c>
      <c r="J50" s="135"/>
      <c r="K50" s="135">
        <f t="shared" si="54"/>
        <v>18720</v>
      </c>
      <c r="L50" s="135">
        <f t="shared" si="53"/>
        <v>9742</v>
      </c>
      <c r="M50" s="135">
        <f t="shared" si="51"/>
        <v>8978</v>
      </c>
      <c r="N50" s="135"/>
      <c r="O50" s="135"/>
      <c r="P50" s="135" t="s">
        <v>1959</v>
      </c>
      <c r="Q50" s="135"/>
      <c r="R50" s="135"/>
      <c r="S50" s="135"/>
      <c r="T50" s="135">
        <f>L50</f>
        <v>9742</v>
      </c>
      <c r="U50" s="135">
        <f>M50</f>
        <v>8978</v>
      </c>
      <c r="V50" s="138"/>
    </row>
    <row r="51" spans="1:22" s="69" customFormat="1" ht="31.2" customHeight="1" x14ac:dyDescent="0.3">
      <c r="A51" s="116"/>
      <c r="B51" s="73" t="s">
        <v>84</v>
      </c>
      <c r="C51" s="70">
        <f>SUM(C7:C50)</f>
        <v>2941924</v>
      </c>
      <c r="D51" s="70">
        <f>SUM(D7:D50)</f>
        <v>2438414</v>
      </c>
      <c r="E51" s="70">
        <f>SUM(E7:E50)</f>
        <v>485870</v>
      </c>
      <c r="F51" s="70">
        <f>SUM(F7:F50)</f>
        <v>17640</v>
      </c>
      <c r="G51" s="70">
        <f t="shared" si="45"/>
        <v>2941924</v>
      </c>
      <c r="H51" s="70">
        <f>SUM(H7:H50)</f>
        <v>2438414</v>
      </c>
      <c r="I51" s="70">
        <f>SUM(I7:I50)</f>
        <v>485870</v>
      </c>
      <c r="J51" s="70">
        <f>SUM(J7:J49)</f>
        <v>17640</v>
      </c>
      <c r="K51" s="70">
        <f t="shared" si="54"/>
        <v>2941924</v>
      </c>
      <c r="L51" s="70">
        <f t="shared" si="53"/>
        <v>2438414</v>
      </c>
      <c r="M51" s="70">
        <f>SUM(M7:M50)</f>
        <v>485870</v>
      </c>
      <c r="N51" s="70">
        <f>SUM(N7:N49)</f>
        <v>17640</v>
      </c>
      <c r="O51" s="70"/>
      <c r="P51" s="70"/>
      <c r="Q51" s="70">
        <f>SUM(Q7:Q50)</f>
        <v>485520</v>
      </c>
      <c r="R51" s="70">
        <f>SUM(R7:R50)</f>
        <v>46642</v>
      </c>
      <c r="S51" s="70"/>
      <c r="T51" s="70">
        <f>SUM(T7:T50)</f>
        <v>1952894</v>
      </c>
      <c r="U51" s="70">
        <f>SUM(U7:U50)</f>
        <v>439228</v>
      </c>
      <c r="V51" s="70">
        <f>SUM(V7:V50)</f>
        <v>17640</v>
      </c>
    </row>
    <row r="52" spans="1:22" s="69" customFormat="1" ht="24.9" customHeight="1" x14ac:dyDescent="0.3">
      <c r="A52" s="116"/>
      <c r="B52" s="71" t="s">
        <v>83</v>
      </c>
      <c r="C52" s="70"/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>
        <f>SUM(Q52:V52)</f>
        <v>15976090</v>
      </c>
      <c r="P52" s="70"/>
      <c r="Q52" s="70">
        <f>ROUND(Q51*5.73,0)</f>
        <v>2782030</v>
      </c>
      <c r="R52" s="70">
        <f>ROUND(R51*3.76,0)</f>
        <v>175374</v>
      </c>
      <c r="S52" s="70">
        <f>ROUND(S49*10.48,0)</f>
        <v>0</v>
      </c>
      <c r="T52" s="140">
        <f>ROUND(T51*5.73,0)</f>
        <v>11190083</v>
      </c>
      <c r="U52" s="140">
        <f>ROUND(U51*3.76,0)</f>
        <v>1651497</v>
      </c>
      <c r="V52" s="131">
        <f>ROUND(V51*10.04,0)</f>
        <v>177106</v>
      </c>
    </row>
    <row r="53" spans="1:22" s="69" customFormat="1" ht="24.9" customHeight="1" x14ac:dyDescent="0.3">
      <c r="A53" s="116"/>
      <c r="B53" s="71" t="s">
        <v>1929</v>
      </c>
      <c r="C53" s="70"/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>
        <f>Q52+R52+T53+U53+V53</f>
        <v>16640042</v>
      </c>
      <c r="P53" s="70"/>
      <c r="Q53" s="70"/>
      <c r="R53" s="70"/>
      <c r="S53" s="70"/>
      <c r="T53" s="140">
        <f>ROUND(T52*1.051,0)</f>
        <v>11760777</v>
      </c>
      <c r="U53" s="140">
        <f>ROUND(U52*1.051,0)</f>
        <v>1735723</v>
      </c>
      <c r="V53" s="131">
        <f>ROUND(V52*1.051,0)</f>
        <v>186138</v>
      </c>
    </row>
    <row r="54" spans="1:22" ht="24.9" customHeight="1" x14ac:dyDescent="0.3">
      <c r="A54" s="115"/>
      <c r="B54" s="72" t="s">
        <v>27</v>
      </c>
      <c r="C54" s="135"/>
      <c r="D54" s="135"/>
      <c r="E54" s="135"/>
      <c r="F54" s="135"/>
      <c r="G54" s="135"/>
      <c r="H54" s="135"/>
      <c r="I54" s="135"/>
      <c r="J54" s="135"/>
      <c r="K54" s="135"/>
      <c r="L54" s="135"/>
      <c r="M54" s="135"/>
      <c r="N54" s="135"/>
      <c r="O54" s="135">
        <f>SUM(Q54:V54)</f>
        <v>2995207.56</v>
      </c>
      <c r="P54" s="135"/>
      <c r="Q54" s="135">
        <f>ROUND(Q52*18%,2)</f>
        <v>500765.4</v>
      </c>
      <c r="R54" s="135">
        <f>ROUND(R52*18%,2)</f>
        <v>31567.32</v>
      </c>
      <c r="S54" s="135">
        <f>ROUND(S52*18%,2)</f>
        <v>0</v>
      </c>
      <c r="T54" s="141">
        <f>ROUND(T53*18%,2)</f>
        <v>2116939.86</v>
      </c>
      <c r="U54" s="141">
        <f>ROUND(U53*18%,2)</f>
        <v>312430.14</v>
      </c>
      <c r="V54" s="131">
        <f>ROUND(V53*18%,20)</f>
        <v>33504.839999999997</v>
      </c>
    </row>
    <row r="55" spans="1:22" s="69" customFormat="1" ht="24.9" customHeight="1" x14ac:dyDescent="0.3">
      <c r="A55" s="116"/>
      <c r="B55" s="71" t="s">
        <v>82</v>
      </c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>
        <f>SUM(Q55:V55)</f>
        <v>19635249.559999999</v>
      </c>
      <c r="P55" s="70"/>
      <c r="Q55" s="70">
        <f>SUM(Q52:Q54)</f>
        <v>3282795.4</v>
      </c>
      <c r="R55" s="70">
        <f>SUM(R52:R54)</f>
        <v>206941.32</v>
      </c>
      <c r="S55" s="70">
        <f>SUM(S54:S54)</f>
        <v>0</v>
      </c>
      <c r="T55" s="140">
        <f>SUM(T53:T54)</f>
        <v>13877716.859999999</v>
      </c>
      <c r="U55" s="140">
        <f>SUM(U53:U54)</f>
        <v>2048153.1400000001</v>
      </c>
      <c r="V55" s="131">
        <f>SUM(V53:V54)</f>
        <v>219642.84</v>
      </c>
    </row>
    <row r="56" spans="1:22" ht="20.25" customHeight="1" x14ac:dyDescent="0.3">
      <c r="C56" s="133"/>
      <c r="D56" s="133"/>
      <c r="E56" s="133"/>
      <c r="F56" s="133"/>
      <c r="G56" s="133"/>
      <c r="H56" s="133"/>
      <c r="I56" s="133"/>
      <c r="J56" s="133"/>
      <c r="K56" s="133"/>
      <c r="L56" s="133"/>
      <c r="M56" s="133"/>
      <c r="N56" s="133"/>
      <c r="O56" s="133"/>
      <c r="P56" s="133"/>
      <c r="Q56" s="68"/>
      <c r="R56" s="133"/>
      <c r="S56" s="133"/>
      <c r="U56" s="67"/>
    </row>
    <row r="57" spans="1:22" ht="24.9" customHeight="1" x14ac:dyDescent="0.3">
      <c r="B57" s="172" t="s">
        <v>81</v>
      </c>
      <c r="C57" s="172"/>
      <c r="D57" s="172"/>
      <c r="E57" s="172"/>
      <c r="F57" s="172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66"/>
      <c r="S57" s="134"/>
      <c r="T57" s="63"/>
      <c r="U57" s="63"/>
    </row>
    <row r="58" spans="1:22" ht="24.9" customHeight="1" x14ac:dyDescent="0.3">
      <c r="B58" s="172" t="s">
        <v>1923</v>
      </c>
      <c r="C58" s="172"/>
      <c r="D58" s="172"/>
      <c r="E58" s="172"/>
      <c r="F58" s="172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34"/>
      <c r="S58" s="134"/>
      <c r="T58" s="132"/>
      <c r="U58" s="63"/>
    </row>
    <row r="59" spans="1:22" ht="24.9" customHeight="1" x14ac:dyDescent="0.3">
      <c r="B59" s="172" t="s">
        <v>1924</v>
      </c>
      <c r="C59" s="172"/>
      <c r="D59" s="172"/>
      <c r="E59" s="172"/>
      <c r="F59" s="172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34"/>
      <c r="S59" s="146"/>
      <c r="T59" s="132"/>
    </row>
    <row r="60" spans="1:22" ht="21" customHeight="1" x14ac:dyDescent="0.3">
      <c r="B60" s="170" t="s">
        <v>1931</v>
      </c>
      <c r="C60" s="170"/>
      <c r="D60" s="170"/>
      <c r="E60" s="170"/>
      <c r="F60" s="170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34"/>
      <c r="R60" s="134"/>
      <c r="S60" s="134"/>
      <c r="T60" s="132"/>
      <c r="U60" s="63"/>
    </row>
    <row r="61" spans="1:22" ht="12.75" customHeight="1" x14ac:dyDescent="0.3">
      <c r="C61" s="133"/>
      <c r="D61" s="133"/>
      <c r="E61" s="133"/>
      <c r="F61" s="133"/>
      <c r="G61" s="133"/>
      <c r="H61" s="133"/>
      <c r="I61" s="133"/>
      <c r="J61" s="133"/>
      <c r="K61" s="133"/>
      <c r="L61" s="133"/>
      <c r="M61" s="133"/>
      <c r="N61" s="133"/>
      <c r="O61" s="133"/>
      <c r="P61" s="133"/>
      <c r="Q61" s="133"/>
      <c r="R61" s="133"/>
      <c r="S61" s="133"/>
    </row>
    <row r="62" spans="1:22" s="120" customFormat="1" ht="18.75" customHeight="1" x14ac:dyDescent="0.35">
      <c r="B62" s="168" t="s">
        <v>106</v>
      </c>
      <c r="C62" s="168"/>
      <c r="D62" s="168"/>
      <c r="P62" s="65"/>
      <c r="Q62" s="65"/>
      <c r="R62" s="65"/>
      <c r="S62" s="65"/>
    </row>
    <row r="63" spans="1:22" s="120" customFormat="1" ht="18.75" customHeight="1" x14ac:dyDescent="0.35">
      <c r="B63" s="168" t="s">
        <v>24</v>
      </c>
      <c r="C63" s="168"/>
      <c r="D63" s="168"/>
      <c r="H63" s="121"/>
      <c r="I63" s="169" t="s">
        <v>39</v>
      </c>
      <c r="J63" s="169"/>
      <c r="K63" s="121"/>
      <c r="Q63" s="65"/>
      <c r="R63" s="65"/>
      <c r="S63" s="65"/>
    </row>
    <row r="64" spans="1:22" ht="18.75" customHeight="1" x14ac:dyDescent="0.3">
      <c r="I64" s="167"/>
      <c r="J64" s="167"/>
      <c r="U64" s="139"/>
    </row>
    <row r="65" spans="2:19" s="120" customFormat="1" ht="19.5" customHeight="1" x14ac:dyDescent="0.35">
      <c r="B65" s="168" t="s">
        <v>28</v>
      </c>
      <c r="C65" s="168"/>
      <c r="D65" s="103"/>
      <c r="E65" s="103"/>
      <c r="F65" s="103"/>
      <c r="G65" s="103"/>
      <c r="H65" s="103"/>
      <c r="I65" s="171" t="s">
        <v>1925</v>
      </c>
      <c r="J65" s="171"/>
      <c r="K65" s="103"/>
      <c r="L65" s="103"/>
      <c r="M65" s="103"/>
      <c r="N65" s="103"/>
      <c r="O65" s="103"/>
      <c r="P65" s="103"/>
      <c r="Q65" s="103"/>
      <c r="R65" s="103"/>
      <c r="S65" s="103"/>
    </row>
    <row r="66" spans="2:19" x14ac:dyDescent="0.3">
      <c r="I66" s="167"/>
      <c r="J66" s="167"/>
    </row>
    <row r="67" spans="2:19" s="120" customFormat="1" ht="18" x14ac:dyDescent="0.35">
      <c r="B67" s="122" t="s">
        <v>111</v>
      </c>
      <c r="C67" s="65"/>
      <c r="D67" s="65"/>
      <c r="E67" s="65"/>
      <c r="F67" s="65"/>
      <c r="G67" s="65"/>
      <c r="H67" s="65"/>
      <c r="I67" s="94" t="s">
        <v>112</v>
      </c>
      <c r="J67" s="65"/>
      <c r="K67" s="65"/>
      <c r="L67" s="65"/>
      <c r="M67" s="65"/>
      <c r="N67" s="65"/>
      <c r="O67" s="65"/>
      <c r="P67" s="65"/>
      <c r="Q67" s="65"/>
      <c r="R67" s="65"/>
      <c r="S67" s="65"/>
    </row>
    <row r="69" spans="2:19" x14ac:dyDescent="0.3">
      <c r="N69" s="119" t="s">
        <v>55</v>
      </c>
    </row>
    <row r="70" spans="2:19" x14ac:dyDescent="0.3">
      <c r="S70" s="61"/>
    </row>
  </sheetData>
  <mergeCells count="23">
    <mergeCell ref="T4:V4"/>
    <mergeCell ref="B60:P60"/>
    <mergeCell ref="A4:A5"/>
    <mergeCell ref="I64:J64"/>
    <mergeCell ref="I65:J65"/>
    <mergeCell ref="B57:Q57"/>
    <mergeCell ref="B59:Q59"/>
    <mergeCell ref="B58:Q58"/>
    <mergeCell ref="O4:O5"/>
    <mergeCell ref="I66:J66"/>
    <mergeCell ref="B65:C65"/>
    <mergeCell ref="B63:D63"/>
    <mergeCell ref="I63:J63"/>
    <mergeCell ref="B62:D62"/>
    <mergeCell ref="B1:S1"/>
    <mergeCell ref="B2:S2"/>
    <mergeCell ref="B3:Q3"/>
    <mergeCell ref="B4:B5"/>
    <mergeCell ref="C4:F4"/>
    <mergeCell ref="G4:J4"/>
    <mergeCell ref="Q4:S4"/>
    <mergeCell ref="P4:P5"/>
    <mergeCell ref="K4:N4"/>
  </mergeCells>
  <pageMargins left="0.39370078740157483" right="0.19685039370078741" top="0.19685039370078741" bottom="0" header="0.31496062992125984" footer="0.31496062992125984"/>
  <pageSetup paperSize="9" scale="46" fitToHeight="0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9"/>
  <sheetViews>
    <sheetView topLeftCell="A10" workbookViewId="0">
      <selection activeCell="H22" sqref="H22:I22"/>
    </sheetView>
  </sheetViews>
  <sheetFormatPr defaultColWidth="9.109375" defaultRowHeight="13.8" x14ac:dyDescent="0.25"/>
  <cols>
    <col min="1" max="1" width="9.5546875" style="78" customWidth="1"/>
    <col min="2" max="2" width="7.44140625" style="78" customWidth="1"/>
    <col min="3" max="3" width="23" style="78" customWidth="1"/>
    <col min="4" max="4" width="9.109375" style="78"/>
    <col min="5" max="5" width="12.33203125" style="78" customWidth="1"/>
    <col min="6" max="6" width="19.88671875" style="78" customWidth="1"/>
    <col min="7" max="7" width="18" style="78" customWidth="1"/>
    <col min="8" max="16384" width="9.109375" style="78"/>
  </cols>
  <sheetData>
    <row r="1" spans="1:9" ht="15.6" x14ac:dyDescent="0.3">
      <c r="G1" s="92"/>
    </row>
    <row r="2" spans="1:9" ht="15.6" x14ac:dyDescent="0.3">
      <c r="G2" s="92"/>
    </row>
    <row r="3" spans="1:9" ht="15.6" x14ac:dyDescent="0.3">
      <c r="G3" s="92"/>
    </row>
    <row r="4" spans="1:9" ht="15.6" x14ac:dyDescent="0.3">
      <c r="G4" s="92"/>
    </row>
    <row r="5" spans="1:9" ht="15.6" x14ac:dyDescent="0.25">
      <c r="G5" s="88"/>
    </row>
    <row r="6" spans="1:9" ht="15.6" x14ac:dyDescent="0.25">
      <c r="G6" s="88"/>
    </row>
    <row r="7" spans="1:9" ht="18" x14ac:dyDescent="0.35">
      <c r="A7" s="191" t="s">
        <v>104</v>
      </c>
      <c r="B7" s="191"/>
      <c r="C7" s="191"/>
      <c r="D7" s="191"/>
      <c r="E7" s="191"/>
      <c r="F7" s="191"/>
      <c r="G7" s="191"/>
      <c r="H7" s="191"/>
      <c r="I7" s="191"/>
    </row>
    <row r="8" spans="1:9" ht="63" customHeight="1" x14ac:dyDescent="0.25">
      <c r="A8" s="192" t="s">
        <v>1980</v>
      </c>
      <c r="B8" s="192"/>
      <c r="C8" s="192"/>
      <c r="D8" s="192"/>
      <c r="E8" s="192"/>
      <c r="F8" s="192"/>
      <c r="G8" s="192"/>
      <c r="H8" s="192"/>
      <c r="I8" s="192"/>
    </row>
    <row r="9" spans="1:9" ht="18" x14ac:dyDescent="0.35">
      <c r="A9" s="191" t="s">
        <v>1930</v>
      </c>
      <c r="B9" s="191"/>
      <c r="C9" s="191"/>
      <c r="D9" s="191"/>
      <c r="E9" s="191"/>
      <c r="F9" s="191"/>
      <c r="G9" s="191"/>
      <c r="H9" s="191"/>
      <c r="I9" s="191"/>
    </row>
    <row r="10" spans="1:9" ht="15.6" x14ac:dyDescent="0.3">
      <c r="A10" s="196"/>
      <c r="B10" s="196"/>
      <c r="C10" s="196"/>
      <c r="D10" s="196"/>
      <c r="E10" s="196"/>
      <c r="F10" s="196"/>
      <c r="G10" s="196"/>
    </row>
    <row r="11" spans="1:9" ht="15.6" x14ac:dyDescent="0.3">
      <c r="A11" s="199" t="s">
        <v>1979</v>
      </c>
      <c r="B11" s="199"/>
      <c r="C11" s="199"/>
      <c r="D11" s="199"/>
      <c r="E11" s="199"/>
      <c r="F11" s="199"/>
      <c r="G11" s="199"/>
    </row>
    <row r="12" spans="1:9" ht="15.6" x14ac:dyDescent="0.3">
      <c r="A12" s="79"/>
      <c r="B12" s="79"/>
      <c r="C12" s="79"/>
      <c r="D12" s="79"/>
      <c r="E12" s="79"/>
      <c r="F12" s="79"/>
      <c r="G12" s="79"/>
    </row>
    <row r="13" spans="1:9" ht="15.6" x14ac:dyDescent="0.3">
      <c r="A13" s="79"/>
      <c r="B13" s="79"/>
      <c r="C13" s="79"/>
      <c r="D13" s="79"/>
      <c r="E13" s="79"/>
      <c r="F13" s="200" t="s">
        <v>103</v>
      </c>
      <c r="G13" s="200"/>
      <c r="H13" s="200"/>
      <c r="I13" s="200"/>
    </row>
    <row r="14" spans="1:9" ht="12.75" customHeight="1" x14ac:dyDescent="0.25">
      <c r="A14" s="201" t="s">
        <v>102</v>
      </c>
      <c r="B14" s="202"/>
      <c r="C14" s="193" t="s">
        <v>101</v>
      </c>
      <c r="D14" s="201" t="s">
        <v>100</v>
      </c>
      <c r="E14" s="202"/>
      <c r="F14" s="193" t="s">
        <v>99</v>
      </c>
      <c r="G14" s="185" t="s">
        <v>98</v>
      </c>
      <c r="H14" s="185"/>
      <c r="I14" s="185"/>
    </row>
    <row r="15" spans="1:9" ht="31.5" customHeight="1" x14ac:dyDescent="0.25">
      <c r="A15" s="203"/>
      <c r="B15" s="204"/>
      <c r="C15" s="194"/>
      <c r="D15" s="203"/>
      <c r="E15" s="204"/>
      <c r="F15" s="194"/>
      <c r="G15" s="185"/>
      <c r="H15" s="185"/>
      <c r="I15" s="185"/>
    </row>
    <row r="16" spans="1:9" ht="13.8" customHeight="1" x14ac:dyDescent="0.25">
      <c r="A16" s="203"/>
      <c r="B16" s="204"/>
      <c r="C16" s="194"/>
      <c r="D16" s="203"/>
      <c r="E16" s="204"/>
      <c r="F16" s="194"/>
      <c r="G16" s="185"/>
      <c r="H16" s="185"/>
      <c r="I16" s="185"/>
    </row>
    <row r="17" spans="1:9" x14ac:dyDescent="0.25">
      <c r="A17" s="203"/>
      <c r="B17" s="204"/>
      <c r="C17" s="194"/>
      <c r="D17" s="203"/>
      <c r="E17" s="204"/>
      <c r="F17" s="194"/>
      <c r="G17" s="188" t="s">
        <v>97</v>
      </c>
      <c r="H17" s="186" t="s">
        <v>1932</v>
      </c>
      <c r="I17" s="186"/>
    </row>
    <row r="18" spans="1:9" x14ac:dyDescent="0.25">
      <c r="A18" s="203"/>
      <c r="B18" s="204"/>
      <c r="C18" s="194"/>
      <c r="D18" s="203"/>
      <c r="E18" s="204"/>
      <c r="F18" s="194"/>
      <c r="G18" s="188"/>
      <c r="H18" s="186"/>
      <c r="I18" s="186"/>
    </row>
    <row r="19" spans="1:9" x14ac:dyDescent="0.25">
      <c r="A19" s="203"/>
      <c r="B19" s="204"/>
      <c r="C19" s="194"/>
      <c r="D19" s="203"/>
      <c r="E19" s="204"/>
      <c r="F19" s="194"/>
      <c r="G19" s="188"/>
      <c r="H19" s="186"/>
      <c r="I19" s="186"/>
    </row>
    <row r="20" spans="1:9" x14ac:dyDescent="0.25">
      <c r="A20" s="203"/>
      <c r="B20" s="204"/>
      <c r="C20" s="195"/>
      <c r="D20" s="203"/>
      <c r="E20" s="204"/>
      <c r="F20" s="195"/>
      <c r="G20" s="188"/>
      <c r="H20" s="186"/>
      <c r="I20" s="186"/>
    </row>
    <row r="21" spans="1:9" ht="15.6" x14ac:dyDescent="0.3">
      <c r="A21" s="197">
        <v>1</v>
      </c>
      <c r="B21" s="198"/>
      <c r="C21" s="87">
        <v>2</v>
      </c>
      <c r="D21" s="197">
        <v>3</v>
      </c>
      <c r="E21" s="198"/>
      <c r="F21" s="87">
        <v>4</v>
      </c>
      <c r="G21" s="86">
        <v>5</v>
      </c>
      <c r="H21" s="187">
        <v>6</v>
      </c>
      <c r="I21" s="187"/>
    </row>
    <row r="22" spans="1:9" ht="32.25" customHeight="1" x14ac:dyDescent="0.25">
      <c r="A22" s="181" t="s">
        <v>87</v>
      </c>
      <c r="B22" s="182"/>
      <c r="C22" s="83">
        <f>СМР!L51</f>
        <v>2438414</v>
      </c>
      <c r="D22" s="174">
        <f t="shared" ref="D22:D27" si="0">F22</f>
        <v>14542807</v>
      </c>
      <c r="E22" s="175"/>
      <c r="F22" s="83">
        <f>SUM(G22:I22)</f>
        <v>14542807</v>
      </c>
      <c r="G22" s="127">
        <f>СМР!Q52</f>
        <v>2782030</v>
      </c>
      <c r="H22" s="184">
        <f>СМР!T53</f>
        <v>11760777</v>
      </c>
      <c r="I22" s="184"/>
    </row>
    <row r="23" spans="1:9" ht="32.25" customHeight="1" x14ac:dyDescent="0.25">
      <c r="A23" s="181" t="s">
        <v>86</v>
      </c>
      <c r="B23" s="182"/>
      <c r="C23" s="83">
        <f>СМР!M51</f>
        <v>485870</v>
      </c>
      <c r="D23" s="174">
        <f t="shared" si="0"/>
        <v>1911097</v>
      </c>
      <c r="E23" s="175"/>
      <c r="F23" s="83">
        <f>SUM(G23:I23)</f>
        <v>1911097</v>
      </c>
      <c r="G23" s="127">
        <f>СМР!R52</f>
        <v>175374</v>
      </c>
      <c r="H23" s="184">
        <f>СМР!U53</f>
        <v>1735723</v>
      </c>
      <c r="I23" s="184"/>
    </row>
    <row r="24" spans="1:9" ht="32.25" customHeight="1" x14ac:dyDescent="0.25">
      <c r="A24" s="181" t="s">
        <v>96</v>
      </c>
      <c r="B24" s="182"/>
      <c r="C24" s="83">
        <f>СМР!V51</f>
        <v>17640</v>
      </c>
      <c r="D24" s="174">
        <f t="shared" si="0"/>
        <v>186138</v>
      </c>
      <c r="E24" s="175"/>
      <c r="F24" s="83">
        <f>H24</f>
        <v>186138</v>
      </c>
      <c r="G24" s="127">
        <f>СМР!S52</f>
        <v>0</v>
      </c>
      <c r="H24" s="184">
        <f>СМР!V53</f>
        <v>186138</v>
      </c>
      <c r="I24" s="184"/>
    </row>
    <row r="25" spans="1:9" ht="21.75" customHeight="1" x14ac:dyDescent="0.25">
      <c r="A25" s="180" t="s">
        <v>82</v>
      </c>
      <c r="B25" s="180"/>
      <c r="C25" s="85">
        <f>SUM(C22:C24)</f>
        <v>2941924</v>
      </c>
      <c r="D25" s="174">
        <f t="shared" si="0"/>
        <v>16640042</v>
      </c>
      <c r="E25" s="175"/>
      <c r="F25" s="83">
        <f>SUM(G25:I25)</f>
        <v>16640042</v>
      </c>
      <c r="G25" s="127">
        <f>SUM(G22:G24)</f>
        <v>2957404</v>
      </c>
      <c r="H25" s="189">
        <f>СМР!T53+СМР!U53+СМР!V53</f>
        <v>13682638</v>
      </c>
      <c r="I25" s="190"/>
    </row>
    <row r="26" spans="1:9" ht="22.5" customHeight="1" x14ac:dyDescent="0.3">
      <c r="A26" s="178" t="s">
        <v>95</v>
      </c>
      <c r="B26" s="179"/>
      <c r="C26" s="84"/>
      <c r="D26" s="174">
        <f t="shared" si="0"/>
        <v>2995207.5599999996</v>
      </c>
      <c r="E26" s="175"/>
      <c r="F26" s="83">
        <f>SUM(G26:I26)</f>
        <v>2995207.5599999996</v>
      </c>
      <c r="G26" s="127">
        <f>СМР!Q54+СМР!R54</f>
        <v>532332.72</v>
      </c>
      <c r="H26" s="184">
        <f>СМР!T54+СМР!U54+СМР!V54</f>
        <v>2462874.84</v>
      </c>
      <c r="I26" s="184"/>
    </row>
    <row r="27" spans="1:9" ht="21" customHeight="1" x14ac:dyDescent="0.3">
      <c r="A27" s="176" t="s">
        <v>94</v>
      </c>
      <c r="B27" s="176"/>
      <c r="C27" s="82"/>
      <c r="D27" s="177">
        <f t="shared" si="0"/>
        <v>19635249.559999999</v>
      </c>
      <c r="E27" s="177"/>
      <c r="F27" s="81">
        <f>SUM(G27:I27)</f>
        <v>19635249.559999999</v>
      </c>
      <c r="G27" s="127">
        <f>СМР!Q55+СМР!R55</f>
        <v>3489736.7199999997</v>
      </c>
      <c r="H27" s="184">
        <f>SUM(H25:I26)</f>
        <v>16145512.84</v>
      </c>
      <c r="I27" s="184"/>
    </row>
    <row r="28" spans="1:9" ht="15.75" customHeight="1" x14ac:dyDescent="0.3">
      <c r="A28" s="80"/>
      <c r="B28" s="80"/>
      <c r="C28" s="80"/>
      <c r="D28" s="80"/>
      <c r="E28" s="80"/>
      <c r="F28" s="80"/>
      <c r="G28" s="80"/>
    </row>
    <row r="29" spans="1:9" s="89" customFormat="1" ht="18" x14ac:dyDescent="0.35">
      <c r="A29" s="90" t="s">
        <v>93</v>
      </c>
      <c r="B29" s="90"/>
      <c r="C29" s="90"/>
      <c r="D29" s="90"/>
      <c r="E29" s="90"/>
      <c r="F29" s="90"/>
      <c r="G29" s="90"/>
    </row>
    <row r="30" spans="1:9" s="89" customFormat="1" ht="12" customHeight="1" x14ac:dyDescent="0.35">
      <c r="A30" s="91"/>
      <c r="B30" s="91"/>
      <c r="C30" s="91"/>
      <c r="D30" s="91"/>
      <c r="E30" s="91"/>
      <c r="F30" s="91"/>
      <c r="G30" s="91"/>
    </row>
    <row r="31" spans="1:9" s="89" customFormat="1" ht="84.75" customHeight="1" x14ac:dyDescent="0.3">
      <c r="A31" s="173" t="s">
        <v>1926</v>
      </c>
      <c r="B31" s="173"/>
      <c r="C31" s="173"/>
      <c r="D31" s="173"/>
      <c r="E31" s="173"/>
      <c r="F31" s="173"/>
      <c r="G31" s="173"/>
    </row>
    <row r="32" spans="1:9" s="89" customFormat="1" ht="64.8" customHeight="1" x14ac:dyDescent="0.3">
      <c r="A32" s="183" t="s">
        <v>1931</v>
      </c>
      <c r="B32" s="183"/>
      <c r="C32" s="183"/>
      <c r="D32" s="183"/>
      <c r="E32" s="183"/>
      <c r="F32" s="183"/>
      <c r="G32" s="183"/>
    </row>
    <row r="34" spans="1:14" s="64" customFormat="1" ht="18.75" customHeight="1" x14ac:dyDescent="0.35">
      <c r="A34" s="168" t="s">
        <v>106</v>
      </c>
      <c r="B34" s="168"/>
      <c r="C34" s="168"/>
      <c r="D34" s="168"/>
      <c r="K34" s="65"/>
      <c r="L34" s="65"/>
      <c r="M34" s="65"/>
      <c r="N34" s="65"/>
    </row>
    <row r="35" spans="1:14" s="64" customFormat="1" ht="18.75" customHeight="1" x14ac:dyDescent="0.35">
      <c r="A35" s="168" t="s">
        <v>24</v>
      </c>
      <c r="B35" s="168"/>
      <c r="C35" s="168"/>
      <c r="D35" s="168"/>
      <c r="F35" s="95"/>
      <c r="G35" s="109" t="s">
        <v>39</v>
      </c>
      <c r="L35" s="65"/>
      <c r="M35" s="65"/>
      <c r="N35" s="65"/>
    </row>
    <row r="36" spans="1:14" s="61" customFormat="1" ht="18.75" customHeight="1" x14ac:dyDescent="0.35">
      <c r="A36" s="63"/>
      <c r="B36" s="62"/>
      <c r="C36" s="62"/>
      <c r="D36" s="62"/>
      <c r="E36" s="62"/>
      <c r="F36" s="96"/>
      <c r="G36" s="109"/>
      <c r="H36" s="62"/>
      <c r="I36" s="62"/>
      <c r="J36" s="62"/>
      <c r="K36" s="62"/>
      <c r="L36" s="62"/>
      <c r="M36" s="62"/>
      <c r="N36" s="62"/>
    </row>
    <row r="37" spans="1:14" s="93" customFormat="1" ht="19.5" customHeight="1" x14ac:dyDescent="0.35">
      <c r="A37" s="168" t="s">
        <v>28</v>
      </c>
      <c r="B37" s="168"/>
      <c r="C37" s="168"/>
      <c r="D37" s="168"/>
      <c r="E37" s="103"/>
      <c r="F37" s="108"/>
      <c r="G37" s="109" t="s">
        <v>1927</v>
      </c>
      <c r="H37" s="103"/>
      <c r="I37" s="103"/>
      <c r="J37" s="103"/>
      <c r="K37" s="103"/>
      <c r="L37" s="103"/>
      <c r="M37" s="103"/>
      <c r="N37" s="103"/>
    </row>
    <row r="38" spans="1:14" x14ac:dyDescent="0.25">
      <c r="F38" s="106"/>
      <c r="G38" s="104"/>
    </row>
    <row r="39" spans="1:14" s="91" customFormat="1" ht="18" x14ac:dyDescent="0.35">
      <c r="A39" s="91" t="s">
        <v>111</v>
      </c>
      <c r="F39" s="107"/>
      <c r="G39" s="105" t="s">
        <v>112</v>
      </c>
    </row>
  </sheetData>
  <mergeCells count="39">
    <mergeCell ref="A7:I7"/>
    <mergeCell ref="A8:I8"/>
    <mergeCell ref="A9:I9"/>
    <mergeCell ref="H24:I24"/>
    <mergeCell ref="A23:B23"/>
    <mergeCell ref="D23:E23"/>
    <mergeCell ref="F14:F20"/>
    <mergeCell ref="A10:G10"/>
    <mergeCell ref="A21:B21"/>
    <mergeCell ref="D21:E21"/>
    <mergeCell ref="A22:B22"/>
    <mergeCell ref="A11:G11"/>
    <mergeCell ref="F13:I13"/>
    <mergeCell ref="A14:B20"/>
    <mergeCell ref="D14:E20"/>
    <mergeCell ref="C14:C20"/>
    <mergeCell ref="H26:I26"/>
    <mergeCell ref="H27:I27"/>
    <mergeCell ref="D22:E22"/>
    <mergeCell ref="G14:I16"/>
    <mergeCell ref="H17:I20"/>
    <mergeCell ref="H21:I21"/>
    <mergeCell ref="H22:I22"/>
    <mergeCell ref="H23:I23"/>
    <mergeCell ref="G17:G20"/>
    <mergeCell ref="H25:I25"/>
    <mergeCell ref="A37:D37"/>
    <mergeCell ref="A31:G31"/>
    <mergeCell ref="A34:D34"/>
    <mergeCell ref="A35:D35"/>
    <mergeCell ref="D24:E24"/>
    <mergeCell ref="A27:B27"/>
    <mergeCell ref="D27:E27"/>
    <mergeCell ref="A26:B26"/>
    <mergeCell ref="D26:E26"/>
    <mergeCell ref="D25:E25"/>
    <mergeCell ref="A25:B25"/>
    <mergeCell ref="A24:B24"/>
    <mergeCell ref="A32:G32"/>
  </mergeCells>
  <pageMargins left="0.59055118110236227" right="0.39370078740157483" top="0.59055118110236227" bottom="0.3937007874015748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23</vt:i4>
      </vt:variant>
      <vt:variant>
        <vt:lpstr>Именованные диапазоны</vt:lpstr>
      </vt:variant>
      <vt:variant>
        <vt:i4>128</vt:i4>
      </vt:variant>
    </vt:vector>
  </HeadingPairs>
  <TitlesOfParts>
    <vt:vector size="151" baseType="lpstr">
      <vt:lpstr>19-4-474</vt:lpstr>
      <vt:lpstr>19-4-475</vt:lpstr>
      <vt:lpstr>19-4-216</vt:lpstr>
      <vt:lpstr>19-4-217</vt:lpstr>
      <vt:lpstr>19-4-444</vt:lpstr>
      <vt:lpstr>19-4-453</vt:lpstr>
      <vt:lpstr>19-4-225</vt:lpstr>
      <vt:lpstr>19-4-446</vt:lpstr>
      <vt:lpstr>19-4-449</vt:lpstr>
      <vt:lpstr>19-4-224</vt:lpstr>
      <vt:lpstr>19-4-447</vt:lpstr>
      <vt:lpstr>19-4-454</vt:lpstr>
      <vt:lpstr>19-4-456</vt:lpstr>
      <vt:lpstr>19-4-460</vt:lpstr>
      <vt:lpstr>19-4-451</vt:lpstr>
      <vt:lpstr>19-4-462</vt:lpstr>
      <vt:lpstr>19-4-464</vt:lpstr>
      <vt:lpstr>19-4-466</vt:lpstr>
      <vt:lpstr>19-4-468</vt:lpstr>
      <vt:lpstr>19-4-470</vt:lpstr>
      <vt:lpstr>19-4-472</vt:lpstr>
      <vt:lpstr>СМР</vt:lpstr>
      <vt:lpstr>НМЦ договора</vt:lpstr>
      <vt:lpstr>'19-4-216'!Constr</vt:lpstr>
      <vt:lpstr>'19-4-217'!Constr</vt:lpstr>
      <vt:lpstr>'19-4-224'!Constr</vt:lpstr>
      <vt:lpstr>'19-4-225'!Constr</vt:lpstr>
      <vt:lpstr>'19-4-444'!Constr</vt:lpstr>
      <vt:lpstr>'19-4-446'!Constr</vt:lpstr>
      <vt:lpstr>'19-4-447'!Constr</vt:lpstr>
      <vt:lpstr>'19-4-449'!Constr</vt:lpstr>
      <vt:lpstr>'19-4-451'!Constr</vt:lpstr>
      <vt:lpstr>'19-4-453'!Constr</vt:lpstr>
      <vt:lpstr>'19-4-454'!Constr</vt:lpstr>
      <vt:lpstr>'19-4-456'!Constr</vt:lpstr>
      <vt:lpstr>'19-4-460'!Constr</vt:lpstr>
      <vt:lpstr>'19-4-462'!Constr</vt:lpstr>
      <vt:lpstr>'19-4-464'!Constr</vt:lpstr>
      <vt:lpstr>'19-4-466'!Constr</vt:lpstr>
      <vt:lpstr>'19-4-468'!Constr</vt:lpstr>
      <vt:lpstr>'19-4-470'!Constr</vt:lpstr>
      <vt:lpstr>'19-4-472'!Constr</vt:lpstr>
      <vt:lpstr>'19-4-474'!Constr</vt:lpstr>
      <vt:lpstr>'19-4-475'!Constr</vt:lpstr>
      <vt:lpstr>'19-4-216'!FOT</vt:lpstr>
      <vt:lpstr>'19-4-217'!FOT</vt:lpstr>
      <vt:lpstr>'19-4-224'!FOT</vt:lpstr>
      <vt:lpstr>'19-4-225'!FOT</vt:lpstr>
      <vt:lpstr>'19-4-444'!FOT</vt:lpstr>
      <vt:lpstr>'19-4-446'!FOT</vt:lpstr>
      <vt:lpstr>'19-4-447'!FOT</vt:lpstr>
      <vt:lpstr>'19-4-449'!FOT</vt:lpstr>
      <vt:lpstr>'19-4-451'!FOT</vt:lpstr>
      <vt:lpstr>'19-4-453'!FOT</vt:lpstr>
      <vt:lpstr>'19-4-454'!FOT</vt:lpstr>
      <vt:lpstr>'19-4-456'!FOT</vt:lpstr>
      <vt:lpstr>'19-4-460'!FOT</vt:lpstr>
      <vt:lpstr>'19-4-462'!FOT</vt:lpstr>
      <vt:lpstr>'19-4-464'!FOT</vt:lpstr>
      <vt:lpstr>'19-4-466'!FOT</vt:lpstr>
      <vt:lpstr>'19-4-468'!FOT</vt:lpstr>
      <vt:lpstr>'19-4-470'!FOT</vt:lpstr>
      <vt:lpstr>'19-4-472'!FOT</vt:lpstr>
      <vt:lpstr>'19-4-474'!FOT</vt:lpstr>
      <vt:lpstr>'19-4-475'!FOT</vt:lpstr>
      <vt:lpstr>'19-4-216'!Ind</vt:lpstr>
      <vt:lpstr>'19-4-217'!Ind</vt:lpstr>
      <vt:lpstr>'19-4-224'!Ind</vt:lpstr>
      <vt:lpstr>'19-4-225'!Ind</vt:lpstr>
      <vt:lpstr>'19-4-444'!Ind</vt:lpstr>
      <vt:lpstr>'19-4-446'!Ind</vt:lpstr>
      <vt:lpstr>'19-4-447'!Ind</vt:lpstr>
      <vt:lpstr>'19-4-449'!Ind</vt:lpstr>
      <vt:lpstr>'19-4-451'!Ind</vt:lpstr>
      <vt:lpstr>'19-4-453'!Ind</vt:lpstr>
      <vt:lpstr>'19-4-454'!Ind</vt:lpstr>
      <vt:lpstr>'19-4-456'!Ind</vt:lpstr>
      <vt:lpstr>'19-4-460'!Ind</vt:lpstr>
      <vt:lpstr>'19-4-462'!Ind</vt:lpstr>
      <vt:lpstr>'19-4-464'!Ind</vt:lpstr>
      <vt:lpstr>'19-4-466'!Ind</vt:lpstr>
      <vt:lpstr>'19-4-468'!Ind</vt:lpstr>
      <vt:lpstr>'19-4-470'!Ind</vt:lpstr>
      <vt:lpstr>'19-4-472'!Ind</vt:lpstr>
      <vt:lpstr>'19-4-474'!Ind</vt:lpstr>
      <vt:lpstr>'19-4-475'!Ind</vt:lpstr>
      <vt:lpstr>'19-4-216'!Obosn</vt:lpstr>
      <vt:lpstr>'19-4-217'!Obosn</vt:lpstr>
      <vt:lpstr>'19-4-224'!Obosn</vt:lpstr>
      <vt:lpstr>'19-4-225'!Obosn</vt:lpstr>
      <vt:lpstr>'19-4-444'!Obosn</vt:lpstr>
      <vt:lpstr>'19-4-446'!Obosn</vt:lpstr>
      <vt:lpstr>'19-4-447'!Obosn</vt:lpstr>
      <vt:lpstr>'19-4-449'!Obosn</vt:lpstr>
      <vt:lpstr>'19-4-451'!Obosn</vt:lpstr>
      <vt:lpstr>'19-4-453'!Obosn</vt:lpstr>
      <vt:lpstr>'19-4-454'!Obosn</vt:lpstr>
      <vt:lpstr>'19-4-456'!Obosn</vt:lpstr>
      <vt:lpstr>'19-4-460'!Obosn</vt:lpstr>
      <vt:lpstr>'19-4-462'!Obosn</vt:lpstr>
      <vt:lpstr>'19-4-464'!Obosn</vt:lpstr>
      <vt:lpstr>'19-4-466'!Obosn</vt:lpstr>
      <vt:lpstr>'19-4-468'!Obosn</vt:lpstr>
      <vt:lpstr>'19-4-470'!Obosn</vt:lpstr>
      <vt:lpstr>'19-4-472'!Obosn</vt:lpstr>
      <vt:lpstr>'19-4-474'!Obosn</vt:lpstr>
      <vt:lpstr>'19-4-475'!Obosn</vt:lpstr>
      <vt:lpstr>'19-4-216'!SmPr</vt:lpstr>
      <vt:lpstr>'19-4-217'!SmPr</vt:lpstr>
      <vt:lpstr>'19-4-224'!SmPr</vt:lpstr>
      <vt:lpstr>'19-4-225'!SmPr</vt:lpstr>
      <vt:lpstr>'19-4-444'!SmPr</vt:lpstr>
      <vt:lpstr>'19-4-446'!SmPr</vt:lpstr>
      <vt:lpstr>'19-4-447'!SmPr</vt:lpstr>
      <vt:lpstr>'19-4-449'!SmPr</vt:lpstr>
      <vt:lpstr>'19-4-451'!SmPr</vt:lpstr>
      <vt:lpstr>'19-4-453'!SmPr</vt:lpstr>
      <vt:lpstr>'19-4-454'!SmPr</vt:lpstr>
      <vt:lpstr>'19-4-456'!SmPr</vt:lpstr>
      <vt:lpstr>'19-4-460'!SmPr</vt:lpstr>
      <vt:lpstr>'19-4-462'!SmPr</vt:lpstr>
      <vt:lpstr>'19-4-464'!SmPr</vt:lpstr>
      <vt:lpstr>'19-4-466'!SmPr</vt:lpstr>
      <vt:lpstr>'19-4-468'!SmPr</vt:lpstr>
      <vt:lpstr>'19-4-470'!SmPr</vt:lpstr>
      <vt:lpstr>'19-4-472'!SmPr</vt:lpstr>
      <vt:lpstr>'19-4-474'!SmPr</vt:lpstr>
      <vt:lpstr>'19-4-475'!SmPr</vt:lpstr>
      <vt:lpstr>'19-4-216'!Заголовки_для_печати</vt:lpstr>
      <vt:lpstr>'19-4-217'!Заголовки_для_печати</vt:lpstr>
      <vt:lpstr>'19-4-224'!Заголовки_для_печати</vt:lpstr>
      <vt:lpstr>'19-4-225'!Заголовки_для_печати</vt:lpstr>
      <vt:lpstr>'19-4-444'!Заголовки_для_печати</vt:lpstr>
      <vt:lpstr>'19-4-446'!Заголовки_для_печати</vt:lpstr>
      <vt:lpstr>'19-4-447'!Заголовки_для_печати</vt:lpstr>
      <vt:lpstr>'19-4-449'!Заголовки_для_печати</vt:lpstr>
      <vt:lpstr>'19-4-451'!Заголовки_для_печати</vt:lpstr>
      <vt:lpstr>'19-4-453'!Заголовки_для_печати</vt:lpstr>
      <vt:lpstr>'19-4-454'!Заголовки_для_печати</vt:lpstr>
      <vt:lpstr>'19-4-456'!Заголовки_для_печати</vt:lpstr>
      <vt:lpstr>'19-4-460'!Заголовки_для_печати</vt:lpstr>
      <vt:lpstr>'19-4-462'!Заголовки_для_печати</vt:lpstr>
      <vt:lpstr>'19-4-464'!Заголовки_для_печати</vt:lpstr>
      <vt:lpstr>'19-4-466'!Заголовки_для_печати</vt:lpstr>
      <vt:lpstr>'19-4-468'!Заголовки_для_печати</vt:lpstr>
      <vt:lpstr>'19-4-470'!Заголовки_для_печати</vt:lpstr>
      <vt:lpstr>'19-4-472'!Заголовки_для_печати</vt:lpstr>
      <vt:lpstr>'19-4-474'!Заголовки_для_печати</vt:lpstr>
      <vt:lpstr>'19-4-475'!Заголовки_для_печати</vt:lpstr>
      <vt:lpstr>СМР!Заголовки_для_печати</vt:lpstr>
      <vt:lpstr>СМР!Область_печати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Admin</cp:lastModifiedBy>
  <cp:lastPrinted>2014-10-14T08:39:24Z</cp:lastPrinted>
  <dcterms:created xsi:type="dcterms:W3CDTF">2002-02-11T05:58:42Z</dcterms:created>
  <dcterms:modified xsi:type="dcterms:W3CDTF">2014-11-14T06:29:00Z</dcterms:modified>
</cp:coreProperties>
</file>