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J10" i="2" l="1"/>
  <c r="H12" i="2" l="1"/>
  <c r="H13" i="2"/>
  <c r="H14" i="2"/>
  <c r="H15" i="2"/>
  <c r="H16" i="2"/>
  <c r="J15" i="2" l="1"/>
  <c r="J12" i="2"/>
  <c r="J13" i="2"/>
  <c r="J16" i="2"/>
  <c r="J14" i="2"/>
  <c r="H10" i="2"/>
  <c r="H11" i="2"/>
  <c r="H9" i="2"/>
  <c r="H8" i="2"/>
  <c r="J8" i="2" l="1"/>
  <c r="J9" i="2"/>
  <c r="J11" i="2"/>
  <c r="J17" i="2" l="1"/>
  <c r="J18" i="2" s="1"/>
  <c r="J19" i="2" s="1"/>
</calcChain>
</file>

<file path=xl/sharedStrings.xml><?xml version="1.0" encoding="utf-8"?>
<sst xmlns="http://schemas.openxmlformats.org/spreadsheetml/2006/main" count="56" uniqueCount="56">
  <si>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</si>
  <si>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</si>
  <si>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</si>
  <si>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</si>
  <si>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</si>
  <si>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</si>
  <si>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</si>
  <si>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</si>
  <si>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</si>
  <si>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</si>
  <si>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</si>
  <si>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</si>
  <si>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</si>
  <si>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</si>
  <si>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</si>
  <si>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</si>
  <si>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</si>
  <si>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</si>
  <si>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</si>
  <si>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</si>
  <si>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</si>
  <si>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>Сметная стоимость оборудования в базисных ценах на 01.01.2001</t>
  </si>
  <si>
    <t>Замена оконных блоков и ремонт внутренней отделки</t>
  </si>
  <si>
    <t>Сметная стоимость в текущих ценах с коэфф.5,98</t>
  </si>
  <si>
    <t>Непредвиденные затраты</t>
  </si>
  <si>
    <t>005</t>
  </si>
  <si>
    <t>Ремонт внутренней отделки и фасада</t>
  </si>
  <si>
    <t>153</t>
  </si>
  <si>
    <t>7110280</t>
  </si>
  <si>
    <t>63гн-14</t>
  </si>
  <si>
    <t>445</t>
  </si>
  <si>
    <t xml:space="preserve">8706201 </t>
  </si>
  <si>
    <t>16гн-14</t>
  </si>
  <si>
    <t>013</t>
  </si>
  <si>
    <t>032</t>
  </si>
  <si>
    <t>302</t>
  </si>
  <si>
    <t>5300326</t>
  </si>
  <si>
    <t>26гн-14</t>
  </si>
  <si>
    <t>334</t>
  </si>
  <si>
    <t>80гн-14</t>
  </si>
  <si>
    <t>62гн-14</t>
  </si>
  <si>
    <t>Зд.сушильной камеры</t>
  </si>
  <si>
    <t>81гн-14</t>
  </si>
  <si>
    <t>123гн-14</t>
  </si>
  <si>
    <t>343</t>
  </si>
  <si>
    <t>8610271</t>
  </si>
  <si>
    <t>44гн-14</t>
  </si>
  <si>
    <t>Ремонт внутренней отделки и отмостки</t>
  </si>
  <si>
    <t>Замена оконных блоков, ремонт внутренней отделки, кровли  и фасада</t>
  </si>
  <si>
    <t>Замена оконных блоков, ремонт внутренней  отделки</t>
  </si>
  <si>
    <t>Замена оконных блоков, внутренняя отделка</t>
  </si>
  <si>
    <t>Ремонт внутренней отделкии  замена оконных блоков</t>
  </si>
  <si>
    <t>Замена оконных блоков и ремонт фасада</t>
  </si>
  <si>
    <t xml:space="preserve">на выполнение работ по ремонту  зданий цеха  005, 013, 032,334 и 343  ФГУП «Комбинат «Электрохимприбор»   </t>
  </si>
  <si>
    <t>130гн-14</t>
  </si>
  <si>
    <t>Ремонт  кровли, внутренней отделки и замена оконных  блоков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</si>
</sst>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>
      <alignment horizontal="left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80">
    <xf numFmtId="0" fontId="0" fillId="0" borderId="0" xfId="0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0" fillId="0" borderId="0" xfId="0"/>
    <xf numFmtId="43" fontId="0" fillId="0" borderId="0" xfId="0" applyNumberFormat="1"/>
    <xf numFmtId="0" fontId="2" fillId="0" borderId="0" xfId="0" applyFont="1" applyBorder="1" applyAlignment="1">
      <alignment wrapText="1"/>
    </xf>
    <xf numFmtId="49" fontId="7" fillId="3" borderId="1" xfId="1" applyNumberFormat="1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9" fillId="2" borderId="1" xfId="2" applyFont="1" applyFill="1" applyBorder="1" applyAlignment="1">
      <alignment horizontal="center" vertical="center" wrapText="1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6" applyFont="1" applyFill="1"/>
    <xf numFmtId="0" fontId="6" fillId="0" borderId="0" xfId="0" applyFont="1"/>
    <xf numFmtId="0" fontId="6" fillId="0" borderId="0" xfId="6" applyFont="1" applyFill="1" applyBorder="1"/>
    <xf numFmtId="0" fontId="6" fillId="0" borderId="0" xfId="6" applyFont="1" applyFill="1" applyAlignment="1">
      <alignment horizontal="center" vertical="center"/>
    </xf>
    <xf numFmtId="0" fontId="2" fillId="0" borderId="0" xfId="0" applyFont="1"/>
    <xf numFmtId="49" fontId="10" fillId="0" borderId="1" xfId="0" applyNumberFormat="1" applyFont="1" applyBorder="1" applyAlignment="1">
      <alignment horizontal="center" vertical="center"/>
    </xf>
    <xf numFmtId="49" fontId="6" fillId="4" borderId="1" xfId="5" applyNumberFormat="1" applyFont="1" applyFill="1" applyBorder="1" applyAlignment="1">
      <alignment horizontal="center" vertical="center"/>
    </xf>
    <xf numFmtId="49" fontId="8" fillId="0" borderId="0" xfId="6" applyNumberFormat="1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Border="1" applyAlignment="1">
      <alignment horizontal="right"/>
    </xf>
    <xf numFmtId="0" fontId="11" fillId="2" borderId="0" xfId="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0" fontId="11" fillId="2" borderId="0" xfId="1" applyFont="1" applyFill="1" applyBorder="1" applyAlignment="1">
      <alignment horizontal="center" vertical="top" wrapText="1"/>
    </xf>
    <xf numFmtId="164" fontId="7" fillId="2" borderId="0" xfId="7" applyNumberFormat="1" applyFont="1" applyFill="1" applyBorder="1" applyAlignment="1">
      <alignment horizontal="center" vertical="center" wrapText="1"/>
    </xf>
    <xf numFmtId="43" fontId="6" fillId="0" borderId="0" xfId="0" applyNumberFormat="1" applyFont="1"/>
    <xf numFmtId="43" fontId="8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2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7" fillId="2" borderId="0" xfId="7" quotePrefix="1" applyFont="1" applyFill="1" applyBorder="1" applyAlignment="1">
      <alignment horizontal="left" vertical="top" wrapText="1"/>
    </xf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49" fontId="7" fillId="5" borderId="1" xfId="1" applyNumberFormat="1" applyFont="1" applyFill="1" applyBorder="1" applyAlignment="1">
      <alignment horizontal="center" vertical="center" wrapText="1"/>
    </xf>
    <xf numFmtId="49" fontId="7" fillId="5" borderId="1" xfId="7" quotePrefix="1" applyNumberFormat="1" applyFont="1" applyFill="1" applyBorder="1" applyAlignment="1">
      <alignment horizontal="center" vertical="center" wrapText="1"/>
    </xf>
    <xf numFmtId="49" fontId="6" fillId="5" borderId="1" xfId="3" quotePrefix="1" applyNumberFormat="1" applyFont="1" applyFill="1" applyBorder="1" applyAlignment="1">
      <alignment horizontal="center" vertical="center" wrapText="1"/>
    </xf>
    <xf numFmtId="49" fontId="7" fillId="4" borderId="4" xfId="3" applyNumberFormat="1" applyFont="1" applyFill="1" applyBorder="1" applyAlignment="1">
      <alignment horizontal="center" vertical="center" wrapText="1"/>
    </xf>
    <xf numFmtId="49" fontId="7" fillId="5" borderId="4" xfId="1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5" applyFont="1" applyFill="1" applyBorder="1" applyAlignment="1">
      <alignment horizontal="center" vertical="center"/>
    </xf>
    <xf numFmtId="49" fontId="6" fillId="2" borderId="6" xfId="5" applyNumberFormat="1" applyFont="1" applyFill="1" applyBorder="1" applyAlignment="1">
      <alignment horizontal="center" vertical="center" wrapText="1"/>
    </xf>
    <xf numFmtId="0" fontId="7" fillId="5" borderId="1" xfId="4" applyFont="1" applyFill="1" applyBorder="1" applyAlignment="1">
      <alignment vertical="top" wrapText="1"/>
    </xf>
    <xf numFmtId="43" fontId="6" fillId="4" borderId="1" xfId="8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0" xfId="6" applyFont="1" applyFill="1"/>
    <xf numFmtId="0" fontId="13" fillId="0" borderId="0" xfId="0" applyFont="1"/>
    <xf numFmtId="0" fontId="13" fillId="0" borderId="0" xfId="6" applyFont="1" applyFill="1" applyAlignment="1">
      <alignment horizontal="left" indent="1"/>
    </xf>
    <xf numFmtId="0" fontId="13" fillId="0" borderId="0" xfId="6" applyFont="1" applyFill="1" applyBorder="1"/>
    <xf numFmtId="0" fontId="13" fillId="0" borderId="0" xfId="6" applyFont="1" applyFill="1" applyAlignment="1">
      <alignment horizontal="center" vertical="center"/>
    </xf>
    <xf numFmtId="0" fontId="14" fillId="0" borderId="0" xfId="6" applyFont="1" applyFill="1"/>
    <xf numFmtId="0" fontId="14" fillId="0" borderId="0" xfId="6" applyFont="1" applyFill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6" fillId="5" borderId="1" xfId="3" quotePrefix="1" applyNumberFormat="1" applyFont="1" applyFill="1" applyBorder="1" applyAlignment="1">
      <alignment horizontal="center" vertical="center" wrapText="1"/>
    </xf>
    <xf numFmtId="49" fontId="7" fillId="5" borderId="1" xfId="3" quotePrefix="1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3" fillId="0" borderId="0" xfId="6" applyFont="1" applyFill="1" applyAlignment="1">
      <alignment horizontal="center" vertical="center"/>
    </xf>
    <xf numFmtId="0" fontId="13" fillId="0" borderId="0" xfId="0" applyFont="1" applyAlignment="1"/>
    <xf numFmtId="49" fontId="15" fillId="0" borderId="0" xfId="6" applyNumberFormat="1" applyFont="1" applyFill="1" applyAlignment="1">
      <alignment horizontal="center" vertical="center"/>
    </xf>
    <xf numFmtId="49" fontId="15" fillId="0" borderId="0" xfId="6" applyNumberFormat="1" applyFont="1" applyFill="1" applyAlignment="1">
      <alignment horizontal="center" vertical="center" wrapText="1"/>
    </xf>
    <xf numFmtId="0" fontId="13" fillId="0" borderId="0" xfId="0" applyFont="1" applyAlignment="1">
      <alignment wrapText="1"/>
    </xf>
    <xf numFmtId="0" fontId="9" fillId="2" borderId="1" xfId="2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49" fontId="8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6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49" fontId="8" fillId="0" borderId="2" xfId="6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7" fillId="2" borderId="0" xfId="7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9" fillId="2" borderId="2" xfId="2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7" fillId="2" borderId="5" xfId="7" applyNumberFormat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right"/>
    </xf>
    <xf numFmtId="0" fontId="7" fillId="3" borderId="1" xfId="3" applyFont="1" applyFill="1" applyBorder="1" applyAlignment="1">
      <alignment vertical="top"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K24" sqref="K24"/>
    </sheetView>
  </sheetViews>
  <sheetFormatPr defaultRowHeight="12.75" x14ac:dyDescent="0.2"/>
  <cols>
    <col min="1" max="1" width="4" style="1" customWidth="1"/>
    <col min="2" max="2" width="8.5703125" style="1" customWidth="1"/>
    <col min="3" max="3" width="10.85546875" style="1" customWidth="1"/>
    <col min="4" max="4" width="11.28515625" style="2" customWidth="1"/>
    <col min="5" max="5" width="10.42578125" customWidth="1"/>
    <col min="6" max="6" width="14.28515625" style="3" customWidth="1"/>
    <col min="7" max="7" width="15.5703125" style="3" customWidth="1"/>
    <col min="8" max="8" width="15.5703125" customWidth="1"/>
    <col min="9" max="9" width="11.42578125" style="3" customWidth="1"/>
    <col min="10" max="10" width="19.140625" style="3" customWidth="1"/>
    <col min="11" max="11" width="24.7109375" customWidth="1"/>
    <col min="12" max="12" width="14.5703125" bestFit="1" customWidth="1"/>
  </cols>
  <sheetData>
    <row r="1" spans="1:12" s="46" customFormat="1" ht="15" x14ac:dyDescent="0.25">
      <c r="A1" s="59" t="s">
        <v>0</v>
      </c>
      <c r="B1" s="59"/>
      <c r="C1" s="59"/>
      <c r="D1" s="59"/>
      <c r="E1" s="60"/>
      <c r="F1" s="60"/>
      <c r="G1" s="60"/>
      <c r="H1" s="60"/>
      <c r="I1" s="60"/>
      <c r="J1" s="60"/>
      <c r="K1" s="60"/>
    </row>
    <row r="2" spans="1:12" s="46" customFormat="1" ht="15" x14ac:dyDescent="0.25">
      <c r="A2" s="61" t="s">
        <v>1</v>
      </c>
      <c r="B2" s="61"/>
      <c r="C2" s="61"/>
      <c r="D2" s="61"/>
      <c r="E2" s="60"/>
      <c r="F2" s="60"/>
      <c r="G2" s="60"/>
      <c r="H2" s="60"/>
      <c r="I2" s="60"/>
      <c r="J2" s="60"/>
      <c r="K2" s="60"/>
    </row>
    <row r="3" spans="1:12" s="46" customFormat="1" ht="14.25" customHeight="1" x14ac:dyDescent="0.25">
      <c r="A3" s="62" t="s">
        <v>53</v>
      </c>
      <c r="B3" s="62"/>
      <c r="C3" s="62"/>
      <c r="D3" s="62"/>
      <c r="E3" s="63"/>
      <c r="F3" s="63"/>
      <c r="G3" s="63"/>
      <c r="H3" s="63"/>
      <c r="I3" s="63"/>
      <c r="J3" s="63"/>
      <c r="K3" s="63"/>
    </row>
    <row r="4" spans="1:12" s="3" customFormat="1" ht="14.25" customHeight="1" x14ac:dyDescent="0.2">
      <c r="A4" s="21"/>
      <c r="B4" s="21"/>
      <c r="C4" s="21"/>
      <c r="D4" s="21"/>
      <c r="E4" s="22"/>
      <c r="F4" s="22"/>
      <c r="G4" s="22"/>
      <c r="H4" s="22"/>
      <c r="I4" s="22"/>
      <c r="J4" s="22"/>
      <c r="K4" s="22"/>
    </row>
    <row r="5" spans="1:12" ht="14.25" customHeight="1" x14ac:dyDescent="0.2">
      <c r="A5" s="69" t="s">
        <v>18</v>
      </c>
      <c r="B5" s="70"/>
      <c r="C5" s="70"/>
      <c r="D5" s="70"/>
      <c r="E5" s="70"/>
      <c r="F5" s="70"/>
      <c r="G5" s="70"/>
      <c r="H5" s="70"/>
      <c r="I5" s="5"/>
      <c r="J5" s="5"/>
      <c r="K5" s="23" t="s">
        <v>17</v>
      </c>
    </row>
    <row r="6" spans="1:12" ht="46.5" customHeight="1" x14ac:dyDescent="0.2">
      <c r="A6" s="68" t="s">
        <v>7</v>
      </c>
      <c r="B6" s="65" t="s">
        <v>12</v>
      </c>
      <c r="C6" s="65"/>
      <c r="D6" s="64" t="s">
        <v>8</v>
      </c>
      <c r="E6" s="66" t="s">
        <v>3</v>
      </c>
      <c r="F6" s="71" t="s">
        <v>20</v>
      </c>
      <c r="G6" s="71" t="s">
        <v>21</v>
      </c>
      <c r="H6" s="64" t="s">
        <v>23</v>
      </c>
      <c r="I6" s="75" t="s">
        <v>24</v>
      </c>
      <c r="J6" s="64" t="s">
        <v>2</v>
      </c>
      <c r="K6" s="64" t="s">
        <v>9</v>
      </c>
    </row>
    <row r="7" spans="1:12" ht="30.75" customHeight="1" x14ac:dyDescent="0.2">
      <c r="A7" s="68"/>
      <c r="B7" s="10" t="s">
        <v>14</v>
      </c>
      <c r="C7" s="10" t="s">
        <v>13</v>
      </c>
      <c r="D7" s="64"/>
      <c r="E7" s="67"/>
      <c r="F7" s="72"/>
      <c r="G7" s="72"/>
      <c r="H7" s="64"/>
      <c r="I7" s="76"/>
      <c r="J7" s="64"/>
      <c r="K7" s="64"/>
    </row>
    <row r="8" spans="1:12" s="3" customFormat="1" ht="25.5" x14ac:dyDescent="0.2">
      <c r="A8" s="7">
        <v>1</v>
      </c>
      <c r="B8" s="54" t="s">
        <v>25</v>
      </c>
      <c r="C8" s="36" t="s">
        <v>27</v>
      </c>
      <c r="D8" s="36" t="s">
        <v>28</v>
      </c>
      <c r="E8" s="37" t="s">
        <v>29</v>
      </c>
      <c r="F8" s="11">
        <v>242960</v>
      </c>
      <c r="G8" s="11">
        <v>0</v>
      </c>
      <c r="H8" s="12">
        <f>ROUND(F8*5.98,0)</f>
        <v>1452901</v>
      </c>
      <c r="I8" s="12">
        <v>0</v>
      </c>
      <c r="J8" s="12">
        <f>ROUND(H8+I8,0)</f>
        <v>1452901</v>
      </c>
      <c r="K8" s="44" t="s">
        <v>22</v>
      </c>
      <c r="L8" s="4"/>
    </row>
    <row r="9" spans="1:12" s="3" customFormat="1" ht="30.75" customHeight="1" x14ac:dyDescent="0.2">
      <c r="A9" s="7">
        <v>2</v>
      </c>
      <c r="B9" s="55"/>
      <c r="C9" s="36" t="s">
        <v>30</v>
      </c>
      <c r="D9" s="36" t="s">
        <v>31</v>
      </c>
      <c r="E9" s="37" t="s">
        <v>32</v>
      </c>
      <c r="F9" s="11">
        <v>42187</v>
      </c>
      <c r="G9" s="11">
        <v>0</v>
      </c>
      <c r="H9" s="12">
        <f>ROUND(F9*5.98,0)</f>
        <v>252278</v>
      </c>
      <c r="I9" s="12">
        <v>0</v>
      </c>
      <c r="J9" s="12">
        <f t="shared" ref="J9:J16" si="0">ROUND(H9+I9,0)</f>
        <v>252278</v>
      </c>
      <c r="K9" s="44" t="s">
        <v>47</v>
      </c>
    </row>
    <row r="10" spans="1:12" s="3" customFormat="1" ht="38.25" customHeight="1" x14ac:dyDescent="0.2">
      <c r="A10" s="7">
        <v>3</v>
      </c>
      <c r="B10" s="38" t="s">
        <v>33</v>
      </c>
      <c r="C10" s="8">
        <v>512</v>
      </c>
      <c r="D10" s="8">
        <v>5101017</v>
      </c>
      <c r="E10" s="13" t="s">
        <v>54</v>
      </c>
      <c r="F10" s="11">
        <v>249973</v>
      </c>
      <c r="G10" s="11">
        <v>0</v>
      </c>
      <c r="H10" s="12">
        <f t="shared" ref="H10:H16" si="1">ROUND(F10*5.98,0)</f>
        <v>1494839</v>
      </c>
      <c r="I10" s="12">
        <v>0</v>
      </c>
      <c r="J10" s="12">
        <f t="shared" si="0"/>
        <v>1494839</v>
      </c>
      <c r="K10" s="9" t="s">
        <v>55</v>
      </c>
    </row>
    <row r="11" spans="1:12" s="3" customFormat="1" ht="38.25" x14ac:dyDescent="0.2">
      <c r="A11" s="7">
        <v>4</v>
      </c>
      <c r="B11" s="20" t="s">
        <v>34</v>
      </c>
      <c r="C11" s="39" t="s">
        <v>35</v>
      </c>
      <c r="D11" s="40" t="s">
        <v>36</v>
      </c>
      <c r="E11" s="37" t="s">
        <v>37</v>
      </c>
      <c r="F11" s="11">
        <v>200667</v>
      </c>
      <c r="G11" s="11">
        <v>0</v>
      </c>
      <c r="H11" s="12">
        <f t="shared" si="1"/>
        <v>1199989</v>
      </c>
      <c r="I11" s="12">
        <v>0</v>
      </c>
      <c r="J11" s="12">
        <f t="shared" si="0"/>
        <v>1199989</v>
      </c>
      <c r="K11" s="44" t="s">
        <v>48</v>
      </c>
    </row>
    <row r="12" spans="1:12" s="3" customFormat="1" ht="25.5" x14ac:dyDescent="0.2">
      <c r="A12" s="7">
        <v>5</v>
      </c>
      <c r="B12" s="56" t="s">
        <v>38</v>
      </c>
      <c r="C12" s="8">
        <v>304</v>
      </c>
      <c r="D12" s="8">
        <v>5300138</v>
      </c>
      <c r="E12" s="13" t="s">
        <v>39</v>
      </c>
      <c r="F12" s="45">
        <v>164777</v>
      </c>
      <c r="G12" s="11">
        <v>0</v>
      </c>
      <c r="H12" s="12">
        <f t="shared" si="1"/>
        <v>985366</v>
      </c>
      <c r="I12" s="12">
        <v>0</v>
      </c>
      <c r="J12" s="12">
        <f t="shared" si="0"/>
        <v>985366</v>
      </c>
      <c r="K12" s="9" t="s">
        <v>49</v>
      </c>
    </row>
    <row r="13" spans="1:12" s="3" customFormat="1" ht="25.5" x14ac:dyDescent="0.2">
      <c r="A13" s="7">
        <v>6</v>
      </c>
      <c r="B13" s="57"/>
      <c r="C13" s="8">
        <v>305</v>
      </c>
      <c r="D13" s="8">
        <v>5500611</v>
      </c>
      <c r="E13" s="13" t="s">
        <v>40</v>
      </c>
      <c r="F13" s="11">
        <v>69087</v>
      </c>
      <c r="G13" s="11">
        <v>0</v>
      </c>
      <c r="H13" s="12">
        <f t="shared" si="1"/>
        <v>413140</v>
      </c>
      <c r="I13" s="12">
        <v>0</v>
      </c>
      <c r="J13" s="12">
        <f t="shared" si="0"/>
        <v>413140</v>
      </c>
      <c r="K13" s="9" t="s">
        <v>50</v>
      </c>
    </row>
    <row r="14" spans="1:12" s="3" customFormat="1" ht="25.5" x14ac:dyDescent="0.2">
      <c r="A14" s="7">
        <v>7</v>
      </c>
      <c r="B14" s="57"/>
      <c r="C14" s="8" t="s">
        <v>41</v>
      </c>
      <c r="D14" s="41">
        <v>6200154</v>
      </c>
      <c r="E14" s="13" t="s">
        <v>42</v>
      </c>
      <c r="F14" s="11">
        <v>46765</v>
      </c>
      <c r="G14" s="11">
        <v>0</v>
      </c>
      <c r="H14" s="12">
        <f t="shared" si="1"/>
        <v>279655</v>
      </c>
      <c r="I14" s="12">
        <v>0</v>
      </c>
      <c r="J14" s="12">
        <f t="shared" si="0"/>
        <v>279655</v>
      </c>
      <c r="K14" s="9" t="s">
        <v>26</v>
      </c>
    </row>
    <row r="15" spans="1:12" s="3" customFormat="1" ht="25.5" x14ac:dyDescent="0.2">
      <c r="A15" s="7">
        <v>8</v>
      </c>
      <c r="B15" s="58"/>
      <c r="C15" s="8">
        <v>316</v>
      </c>
      <c r="D15" s="41">
        <v>8712565</v>
      </c>
      <c r="E15" s="13" t="s">
        <v>43</v>
      </c>
      <c r="F15" s="11">
        <v>170875</v>
      </c>
      <c r="G15" s="11">
        <v>0</v>
      </c>
      <c r="H15" s="12">
        <f t="shared" si="1"/>
        <v>1021833</v>
      </c>
      <c r="I15" s="12">
        <v>0</v>
      </c>
      <c r="J15" s="12">
        <f t="shared" si="0"/>
        <v>1021833</v>
      </c>
      <c r="K15" s="44" t="s">
        <v>51</v>
      </c>
    </row>
    <row r="16" spans="1:12" s="3" customFormat="1" ht="25.5" x14ac:dyDescent="0.2">
      <c r="A16" s="7">
        <v>9</v>
      </c>
      <c r="B16" s="19" t="s">
        <v>44</v>
      </c>
      <c r="C16" s="42">
        <v>379</v>
      </c>
      <c r="D16" s="6" t="s">
        <v>45</v>
      </c>
      <c r="E16" s="43" t="s">
        <v>46</v>
      </c>
      <c r="F16" s="11">
        <v>58770</v>
      </c>
      <c r="G16" s="11">
        <v>0</v>
      </c>
      <c r="H16" s="12">
        <f t="shared" si="1"/>
        <v>351445</v>
      </c>
      <c r="I16" s="12">
        <v>0</v>
      </c>
      <c r="J16" s="12">
        <f t="shared" si="0"/>
        <v>351445</v>
      </c>
      <c r="K16" s="79" t="s">
        <v>52</v>
      </c>
    </row>
    <row r="17" spans="1:11" s="3" customFormat="1" ht="15" customHeight="1" x14ac:dyDescent="0.2">
      <c r="A17" s="24"/>
      <c r="B17" s="25"/>
      <c r="C17" s="25"/>
      <c r="D17" s="26"/>
      <c r="E17" s="15"/>
      <c r="F17" s="18"/>
      <c r="G17" s="27"/>
      <c r="H17" s="77" t="s">
        <v>10</v>
      </c>
      <c r="I17" s="78"/>
      <c r="J17" s="28">
        <f>SUM(J8:J16)</f>
        <v>7451446</v>
      </c>
      <c r="K17" s="29"/>
    </row>
    <row r="18" spans="1:11" s="3" customFormat="1" x14ac:dyDescent="0.2">
      <c r="A18" s="30"/>
      <c r="B18" s="31"/>
      <c r="C18" s="32"/>
      <c r="D18" s="32"/>
      <c r="E18" s="15"/>
      <c r="F18" s="18"/>
      <c r="G18" s="27"/>
      <c r="H18" s="73" t="s">
        <v>4</v>
      </c>
      <c r="I18" s="74"/>
      <c r="J18" s="28">
        <f>J17*0.18</f>
        <v>1341260.28</v>
      </c>
      <c r="K18" s="33"/>
    </row>
    <row r="19" spans="1:11" s="3" customFormat="1" ht="18" customHeight="1" x14ac:dyDescent="0.2">
      <c r="A19" s="30"/>
      <c r="B19" s="31"/>
      <c r="C19" s="32"/>
      <c r="D19" s="32"/>
      <c r="E19" s="15"/>
      <c r="F19" s="18"/>
      <c r="G19" s="27"/>
      <c r="H19" s="73" t="s">
        <v>5</v>
      </c>
      <c r="I19" s="74"/>
      <c r="J19" s="28">
        <f>J17+J18</f>
        <v>8792706.2799999993</v>
      </c>
      <c r="K19" s="33"/>
    </row>
    <row r="20" spans="1:11" x14ac:dyDescent="0.2">
      <c r="A20" s="16"/>
      <c r="B20" s="16"/>
      <c r="C20" s="16"/>
      <c r="D20" s="34"/>
      <c r="E20" s="35"/>
      <c r="F20" s="35"/>
      <c r="G20" s="35"/>
      <c r="H20" s="35"/>
      <c r="I20" s="35"/>
      <c r="J20" s="35"/>
      <c r="K20" s="35"/>
    </row>
    <row r="21" spans="1:11" x14ac:dyDescent="0.2">
      <c r="A21" s="14"/>
      <c r="B21" s="14"/>
      <c r="C21" s="14"/>
      <c r="D21" s="17"/>
      <c r="E21" s="15"/>
      <c r="F21" s="15"/>
      <c r="G21" s="15"/>
      <c r="H21" s="15"/>
      <c r="I21" s="15"/>
      <c r="J21" s="15"/>
      <c r="K21" s="15"/>
    </row>
    <row r="22" spans="1:11" s="46" customFormat="1" ht="15" x14ac:dyDescent="0.25">
      <c r="A22" s="47"/>
      <c r="B22" s="47" t="s">
        <v>11</v>
      </c>
      <c r="C22" s="47"/>
      <c r="D22" s="47"/>
      <c r="E22" s="48"/>
      <c r="F22" s="48"/>
      <c r="G22" s="48"/>
      <c r="H22" s="48"/>
      <c r="I22" s="49" t="s">
        <v>16</v>
      </c>
      <c r="J22" s="48"/>
    </row>
    <row r="23" spans="1:11" s="46" customFormat="1" ht="15" x14ac:dyDescent="0.25">
      <c r="A23" s="47"/>
      <c r="B23" s="47"/>
      <c r="C23" s="47"/>
      <c r="D23" s="49"/>
      <c r="E23" s="48"/>
      <c r="F23" s="48"/>
      <c r="G23" s="48"/>
      <c r="H23" s="48"/>
      <c r="I23" s="48"/>
      <c r="J23" s="48"/>
    </row>
    <row r="24" spans="1:11" s="46" customFormat="1" ht="15" x14ac:dyDescent="0.25">
      <c r="A24" s="47"/>
      <c r="B24" s="47" t="s">
        <v>19</v>
      </c>
      <c r="C24" s="50"/>
      <c r="D24" s="51"/>
      <c r="E24" s="48"/>
      <c r="F24" s="48"/>
      <c r="G24" s="48"/>
      <c r="H24" s="48"/>
      <c r="I24" s="49" t="s">
        <v>6</v>
      </c>
      <c r="J24" s="48"/>
    </row>
    <row r="25" spans="1:11" s="46" customFormat="1" ht="14.25" x14ac:dyDescent="0.2">
      <c r="A25" s="52"/>
      <c r="B25" s="52"/>
      <c r="C25" s="52"/>
      <c r="D25" s="53"/>
    </row>
    <row r="26" spans="1:11" s="46" customFormat="1" ht="15" x14ac:dyDescent="0.25">
      <c r="A26" s="52"/>
      <c r="B26" s="47" t="s">
        <v>15</v>
      </c>
      <c r="C26" s="52"/>
      <c r="D26" s="53"/>
    </row>
    <row r="27" spans="1:11" x14ac:dyDescent="0.2">
      <c r="E27" s="18"/>
      <c r="F27" s="18"/>
      <c r="G27" s="18"/>
      <c r="H27" s="18"/>
      <c r="I27" s="18"/>
      <c r="J27" s="18"/>
      <c r="K27" s="18"/>
    </row>
    <row r="28" spans="1:11" x14ac:dyDescent="0.2">
      <c r="E28" s="18"/>
      <c r="F28" s="18"/>
      <c r="G28" s="18"/>
      <c r="H28" s="18"/>
      <c r="I28" s="18"/>
      <c r="J28" s="18"/>
      <c r="K28" s="18"/>
    </row>
    <row r="29" spans="1:11" x14ac:dyDescent="0.2">
      <c r="E29" s="18"/>
      <c r="F29" s="18"/>
      <c r="G29" s="18"/>
      <c r="H29" s="18"/>
      <c r="I29" s="18"/>
      <c r="J29" s="18"/>
      <c r="K29" s="18"/>
    </row>
    <row r="30" spans="1:11" x14ac:dyDescent="0.2">
      <c r="E30" s="18"/>
      <c r="F30" s="18"/>
      <c r="G30" s="18"/>
      <c r="H30" s="18"/>
      <c r="I30" s="18"/>
      <c r="J30" s="18"/>
      <c r="K30" s="18"/>
    </row>
    <row r="31" spans="1:11" x14ac:dyDescent="0.2">
      <c r="E31" s="18"/>
      <c r="F31" s="18"/>
      <c r="G31" s="18"/>
      <c r="H31" s="18"/>
      <c r="I31" s="18"/>
      <c r="J31" s="18"/>
      <c r="K31" s="18"/>
    </row>
    <row r="32" spans="1:11" x14ac:dyDescent="0.2">
      <c r="E32" s="18"/>
      <c r="F32" s="18"/>
      <c r="G32" s="18"/>
      <c r="H32" s="18"/>
      <c r="I32" s="18"/>
      <c r="J32" s="18"/>
      <c r="K32" s="18"/>
    </row>
    <row r="33" spans="5:11" x14ac:dyDescent="0.2">
      <c r="E33" s="18"/>
      <c r="F33" s="18"/>
      <c r="G33" s="18"/>
      <c r="H33" s="18"/>
      <c r="I33" s="18"/>
      <c r="J33" s="18"/>
      <c r="K33" s="18"/>
    </row>
    <row r="34" spans="5:11" x14ac:dyDescent="0.2">
      <c r="E34" s="18"/>
      <c r="F34" s="18"/>
      <c r="G34" s="18"/>
      <c r="H34" s="18"/>
      <c r="I34" s="18"/>
      <c r="J34" s="18"/>
      <c r="K34" s="18"/>
    </row>
    <row r="35" spans="5:11" x14ac:dyDescent="0.2">
      <c r="E35" s="18"/>
      <c r="F35" s="18"/>
      <c r="G35" s="18"/>
      <c r="H35" s="18"/>
      <c r="I35" s="18"/>
      <c r="J35" s="18"/>
      <c r="K35" s="18"/>
    </row>
    <row r="36" spans="5:11" x14ac:dyDescent="0.2">
      <c r="E36" s="18"/>
      <c r="F36" s="18"/>
      <c r="G36" s="18"/>
      <c r="H36" s="18"/>
      <c r="I36" s="18"/>
      <c r="J36" s="18"/>
      <c r="K36" s="18"/>
    </row>
  </sheetData>
  <mergeCells count="19">
    <mergeCell ref="H18:I18"/>
    <mergeCell ref="H19:I19"/>
    <mergeCell ref="J6:J7"/>
    <mergeCell ref="I6:I7"/>
    <mergeCell ref="H17:I17"/>
    <mergeCell ref="B8:B9"/>
    <mergeCell ref="B12:B15"/>
    <mergeCell ref="A1:K1"/>
    <mergeCell ref="A2:K2"/>
    <mergeCell ref="A3:K3"/>
    <mergeCell ref="K6:K7"/>
    <mergeCell ref="B6:C6"/>
    <mergeCell ref="E6:E7"/>
    <mergeCell ref="A6:A7"/>
    <mergeCell ref="D6:D7"/>
    <mergeCell ref="H6:H7"/>
    <mergeCell ref="A5:H5"/>
    <mergeCell ref="G6:G7"/>
    <mergeCell ref="F6:F7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2014-01-24T03:46:22Z</cp:lastPrinted>
  <dcterms:created xsi:type="dcterms:W3CDTF">2002-02-11T05:58:42Z</dcterms:created>
  <dcterms:modified xsi:type="dcterms:W3CDTF">2014-01-24T03:47:56Z</dcterms:modified>
</cp:coreProperties>
</file>