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F8" i="1" l="1"/>
  <c r="F7" i="1" l="1"/>
  <c r="D10" i="1"/>
  <c r="E10" i="1"/>
  <c r="C10" i="1"/>
  <c r="F6" i="1"/>
  <c r="F10" i="1" l="1"/>
  <c r="F11" i="1" l="1"/>
  <c r="F12" i="1" s="1"/>
  <c r="F13" i="1" s="1"/>
  <c r="F14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<sst xmlns="http://schemas.openxmlformats.org/spreadsheetml/2006/main" count="16" uniqueCount="16">
  <si>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</si>
  <si>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</si>
  <si>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</si>
  <si>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</si>
  <si>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</si>
  <si>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</si>
  <si>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</si>
  <si>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</si>
  <si>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</si>
  <si>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ВСистема отопления                                                           (ПКС-1-745-835-ОВ.ЛС, c применением районного коэффициента К=1,15)</t>
  </si>
  <si>
    <t>Трубопроводы слива кислот из автоцистерны                                                            (ПКС-1-745-835-ТХ.ЛС1, c применением районного коэффициента К=1,15)</t>
  </si>
  <si>
    <t>Электроснабжение  (ПКС-1-745-835-ЭМ.ЛС,  c применением районного коэффициента К=1,15)</t>
  </si>
  <si>
    <t>ИТОГО с индексом-дефлятором  (1,052)</t>
  </si>
  <si>
    <t>Сметная стоимость строительства в текущем уровне цен на  2013г., руб.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</si>
  <si>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</si>
  <si>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 «Монтаж оборудования, приобретаемого в рамках статьи МИЗИ. Цех 85. Корпус 745. Узлы слива кислот из автоцистерны»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</si>
</sst>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view="pageLayout" zoomScaleNormal="100" zoomScaleSheetLayoutView="110" workbookViewId="0">
      <selection activeCell="A17" sqref="A17:XFD21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2" t="s">
        <v>14</v>
      </c>
      <c r="D1" s="32"/>
      <c r="E1" s="32"/>
      <c r="F1" s="32"/>
    </row>
    <row r="2" spans="1:6" x14ac:dyDescent="0.25">
      <c r="E2" s="14"/>
      <c r="F2" s="14"/>
    </row>
    <row r="3" spans="1:6" s="16" customFormat="1" ht="54" customHeight="1" x14ac:dyDescent="0.25">
      <c r="A3" s="30" t="s">
        <v>15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13</v>
      </c>
      <c r="E5" s="23" t="s">
        <v>7</v>
      </c>
      <c r="F5" s="23" t="s">
        <v>6</v>
      </c>
    </row>
    <row r="6" spans="1:6" s="16" customFormat="1" ht="52.5" customHeight="1" x14ac:dyDescent="0.25">
      <c r="A6" s="23">
        <v>1</v>
      </c>
      <c r="B6" s="28" t="s">
        <v>9</v>
      </c>
      <c r="C6" s="19">
        <v>654</v>
      </c>
      <c r="D6" s="19">
        <v>5655</v>
      </c>
      <c r="E6" s="19">
        <v>5450</v>
      </c>
      <c r="F6" s="19">
        <f t="shared" ref="F6" si="0">E6</f>
        <v>5450</v>
      </c>
    </row>
    <row r="7" spans="1:6" s="16" customFormat="1" ht="66.75" customHeight="1" x14ac:dyDescent="0.25">
      <c r="A7" s="23">
        <v>2</v>
      </c>
      <c r="B7" s="28" t="s">
        <v>10</v>
      </c>
      <c r="C7" s="19">
        <v>104470</v>
      </c>
      <c r="D7" s="19">
        <v>510949</v>
      </c>
      <c r="E7" s="19">
        <v>506079</v>
      </c>
      <c r="F7" s="19">
        <f>E7</f>
        <v>506079</v>
      </c>
    </row>
    <row r="8" spans="1:6" s="16" customFormat="1" ht="52.5" customHeight="1" x14ac:dyDescent="0.25">
      <c r="A8" s="23">
        <v>3</v>
      </c>
      <c r="B8" s="28" t="s">
        <v>11</v>
      </c>
      <c r="C8" s="19">
        <v>14736</v>
      </c>
      <c r="D8" s="19">
        <v>82081</v>
      </c>
      <c r="E8" s="19">
        <v>80361</v>
      </c>
      <c r="F8" s="19">
        <f>E8</f>
        <v>80361</v>
      </c>
    </row>
    <row r="9" spans="1:6" s="16" customFormat="1" ht="15.75" customHeight="1" x14ac:dyDescent="0.25">
      <c r="A9" s="23"/>
      <c r="B9" s="28"/>
      <c r="C9" s="19"/>
      <c r="D9" s="19"/>
      <c r="E9" s="19"/>
      <c r="F9" s="19"/>
    </row>
    <row r="10" spans="1:6" s="17" customFormat="1" ht="20.25" customHeight="1" x14ac:dyDescent="0.25">
      <c r="A10" s="12"/>
      <c r="B10" s="25" t="s">
        <v>4</v>
      </c>
      <c r="C10" s="13">
        <f>SUM(C6:C9)</f>
        <v>119860</v>
      </c>
      <c r="D10" s="13">
        <f t="shared" ref="D10:F10" si="1">SUM(D6:D9)</f>
        <v>598685</v>
      </c>
      <c r="E10" s="13">
        <f t="shared" si="1"/>
        <v>591890</v>
      </c>
      <c r="F10" s="13">
        <f t="shared" si="1"/>
        <v>591890</v>
      </c>
    </row>
    <row r="11" spans="1:6" s="22" customFormat="1" ht="30.75" customHeight="1" x14ac:dyDescent="0.3">
      <c r="A11" s="21"/>
      <c r="B11" s="27" t="s">
        <v>12</v>
      </c>
      <c r="C11" s="26"/>
      <c r="D11" s="26"/>
      <c r="E11" s="26"/>
      <c r="F11" s="29">
        <f>ROUND(F10*1.052,2)</f>
        <v>622668</v>
      </c>
    </row>
    <row r="12" spans="1:6" s="17" customFormat="1" ht="20.25" customHeight="1" x14ac:dyDescent="0.25">
      <c r="A12" s="12"/>
      <c r="B12" s="20" t="s">
        <v>8</v>
      </c>
      <c r="C12" s="13"/>
      <c r="D12" s="33">
        <v>0.999</v>
      </c>
      <c r="E12" s="33"/>
      <c r="F12" s="13">
        <f>ROUND(F11*D12,2)</f>
        <v>622045.32999999996</v>
      </c>
    </row>
    <row r="13" spans="1:6" s="17" customFormat="1" ht="20.25" customHeight="1" x14ac:dyDescent="0.25">
      <c r="A13" s="12"/>
      <c r="B13" s="25" t="s">
        <v>3</v>
      </c>
      <c r="C13" s="13"/>
      <c r="D13" s="13"/>
      <c r="E13" s="18"/>
      <c r="F13" s="13">
        <f>ROUND(F12*0.18,2)</f>
        <v>111968.16</v>
      </c>
    </row>
    <row r="14" spans="1:6" s="17" customFormat="1" ht="20.25" customHeight="1" x14ac:dyDescent="0.25">
      <c r="A14" s="12"/>
      <c r="B14" s="25" t="s">
        <v>2</v>
      </c>
      <c r="C14" s="13"/>
      <c r="D14" s="13"/>
      <c r="E14" s="18"/>
      <c r="F14" s="13">
        <f>F13+F12</f>
        <v>734013.49</v>
      </c>
    </row>
    <row r="15" spans="1:6" s="17" customFormat="1" ht="14.25" x14ac:dyDescent="0.25">
      <c r="A15" s="8"/>
      <c r="B15" s="9"/>
      <c r="C15" s="10"/>
      <c r="D15" s="10"/>
      <c r="E15" s="11"/>
      <c r="F15" s="11"/>
    </row>
    <row r="16" spans="1:6" s="1" customFormat="1" ht="12.75" x14ac:dyDescent="0.2">
      <c r="A16" s="2"/>
      <c r="B16" s="3"/>
      <c r="C16" s="4"/>
      <c r="D16" s="5"/>
    </row>
    <row r="17" spans="1:4" s="1" customFormat="1" ht="12.75" x14ac:dyDescent="0.2">
      <c r="A17" s="2"/>
      <c r="C17" s="4"/>
      <c r="D17" s="2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</sheetData>
  <mergeCells count="3">
    <mergeCell ref="A3:F3"/>
    <mergeCell ref="D12:E12"/>
    <mergeCell ref="C1:F1"/>
  </mergeCells>
  <pageMargins left="0.7" right="0.17" top="0.65" bottom="0.75" header="0.3" footer="0.3"/>
  <pageSetup paperSize="5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2014-05-26T08:32:54Z</dcterms:modified>
</cp:coreProperties>
</file>