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7"/>
  </bookViews>
  <sheets>
    <sheet name="25033" sheetId="48" r:id="rId1"/>
    <sheet name="25074" sheetId="47" r:id="rId2"/>
    <sheet name="25079" sheetId="46" r:id="rId3"/>
    <sheet name="25081" sheetId="51" r:id="rId4"/>
    <sheet name="25082" sheetId="50" r:id="rId5"/>
    <sheet name="25083" sheetId="52" r:id="rId6"/>
    <sheet name="25085" sheetId="49" r:id="rId7"/>
    <sheet name="НМЦ" sheetId="7" r:id="rId8"/>
    <sheet name="Сводка затрат" sheetId="25" r:id="rId9"/>
  </sheets>
  <externalReferences>
    <externalReference r:id="rId10"/>
  </externalReferences>
  <definedNames>
    <definedName name="Constr" localSheetId="0">'25033'!#REF!</definedName>
    <definedName name="Constr" localSheetId="1">'25074'!$A$1</definedName>
    <definedName name="Constr" localSheetId="2">'25079'!$A$7</definedName>
    <definedName name="Constr" localSheetId="3">'25081'!$A$7</definedName>
    <definedName name="Constr" localSheetId="4">'25082'!$A$7</definedName>
    <definedName name="Constr" localSheetId="5">'25083'!$A$7</definedName>
    <definedName name="Constr" localSheetId="6">'25085'!$A$7</definedName>
    <definedName name="FOT" localSheetId="0">'25033'!$D$13</definedName>
    <definedName name="FOT" localSheetId="1">'25074'!$D$16</definedName>
    <definedName name="FOT" localSheetId="2">'25079'!$D$13</definedName>
    <definedName name="FOT" localSheetId="3">'25081'!$D$17</definedName>
    <definedName name="FOT" localSheetId="4">'25082'!$D$17</definedName>
    <definedName name="FOT" localSheetId="5">'25083'!$D$14</definedName>
    <definedName name="FOT" localSheetId="6">'25085'!$D$17</definedName>
    <definedName name="Ind" localSheetId="0">'25033'!#REF!</definedName>
    <definedName name="Ind" localSheetId="1">'25074'!#REF!</definedName>
    <definedName name="Ind" localSheetId="2">'25079'!$H$9</definedName>
    <definedName name="Ind" localSheetId="3">'25081'!$H$9</definedName>
    <definedName name="Ind" localSheetId="4">'25082'!$H$9</definedName>
    <definedName name="Ind" localSheetId="5">'25083'!$H$9</definedName>
    <definedName name="Ind" localSheetId="6">'25085'!$H$9</definedName>
    <definedName name="Obj" localSheetId="0">'25033'!$E$7</definedName>
    <definedName name="Obj" localSheetId="1">'25074'!$D$7</definedName>
    <definedName name="Obj" localSheetId="2">'25079'!#REF!</definedName>
    <definedName name="Obj" localSheetId="3">'25081'!#REF!</definedName>
    <definedName name="Obj" localSheetId="4">'25082'!#REF!</definedName>
    <definedName name="Obj" localSheetId="5">'25083'!#REF!</definedName>
    <definedName name="Obj" localSheetId="6">'25085'!#REF!</definedName>
    <definedName name="Obosn" localSheetId="0">'25033'!$D$11</definedName>
    <definedName name="Obosn" localSheetId="1">'25074'!$D$11</definedName>
    <definedName name="Obosn" localSheetId="2">'25079'!$D$11</definedName>
    <definedName name="Obosn" localSheetId="3">'25081'!$D$13</definedName>
    <definedName name="Obosn" localSheetId="4">'25082'!$D$13</definedName>
    <definedName name="Obosn" localSheetId="5">'25083'!$D$12</definedName>
    <definedName name="Obosn" localSheetId="6">'25085'!$D$13</definedName>
    <definedName name="SmPr" localSheetId="0">'25033'!$D$12</definedName>
    <definedName name="SmPr" localSheetId="1">'25074'!$D$12</definedName>
    <definedName name="SmPr" localSheetId="2">'25079'!$D$12</definedName>
    <definedName name="SmPr" localSheetId="3">'25081'!$D$14</definedName>
    <definedName name="SmPr" localSheetId="4">'25082'!$D$14</definedName>
    <definedName name="SmPr" localSheetId="5">'25083'!$D$13</definedName>
    <definedName name="SmPr" localSheetId="6">'25085'!$D$14</definedName>
    <definedName name="аааааппппппрррппппппп" localSheetId="8">#REF!</definedName>
    <definedName name="аааааппппппрррппппппп">#REF!</definedName>
    <definedName name="аараооооооооооооо" localSheetId="8">#REF!</definedName>
    <definedName name="аараооооооооооооо">#REF!</definedName>
    <definedName name="автом" localSheetId="8">#REF!</definedName>
    <definedName name="автом">#REF!</definedName>
    <definedName name="алшрльоплварл" localSheetId="8">#REF!</definedName>
    <definedName name="алшрльоплварл">#REF!</definedName>
    <definedName name="аолвлддддддддддддддддввввввввв" localSheetId="8">#REF!</definedName>
    <definedName name="аолвлддддддддддддддддввввввввв">#REF!</definedName>
    <definedName name="апарв" localSheetId="8">#REF!</definedName>
    <definedName name="апарв">#REF!</definedName>
    <definedName name="апрлдджаоырыфрпопрлпрлпрлп" localSheetId="8">#REF!</definedName>
    <definedName name="апрлдджаоырыфрпопрлпрлпрлп">#REF!</definedName>
    <definedName name="арлггаджаш" localSheetId="8">#REF!</definedName>
    <definedName name="арлггаджаш">#REF!</definedName>
    <definedName name="ароррбллтблпроорапииас" localSheetId="8">#REF!</definedName>
    <definedName name="ароррбллтблпроорапииас">#REF!</definedName>
    <definedName name="арррррблллпдрлдддддддддд" localSheetId="8">#REF!</definedName>
    <definedName name="арррррблллпдрлдддддддддд">#REF!</definedName>
    <definedName name="варпаааааааааа" localSheetId="8">#REF!</definedName>
    <definedName name="варпаааааааааа">#REF!</definedName>
    <definedName name="ввпьььььлднд" localSheetId="8">#REF!</definedName>
    <definedName name="ввпьььььлднд">#REF!</definedName>
    <definedName name="вед" localSheetId="8">#REF!</definedName>
    <definedName name="вед">#REF!</definedName>
    <definedName name="вертикальная" localSheetId="8">#REF!</definedName>
    <definedName name="вертикальная">#REF!</definedName>
    <definedName name="вертикплан" localSheetId="8">#REF!</definedName>
    <definedName name="вертикплан">#REF!</definedName>
    <definedName name="волен" localSheetId="8">#REF!</definedName>
    <definedName name="волен">#REF!</definedName>
    <definedName name="вп" localSheetId="8">#REF!</definedName>
    <definedName name="вп">#REF!</definedName>
    <definedName name="впырпфдыпл" localSheetId="8">#REF!</definedName>
    <definedName name="впырпфдыпл">#REF!</definedName>
    <definedName name="впьглорьтитттттттттт" localSheetId="8">#REF!</definedName>
    <definedName name="впьглорьтитттттттттт">#REF!</definedName>
    <definedName name="всввввввввввввввввввввввввв" localSheetId="8">#REF!</definedName>
    <definedName name="всввввввввввввввввввввввввв">#REF!</definedName>
    <definedName name="выб" localSheetId="8">#REF!</definedName>
    <definedName name="выб">#REF!</definedName>
    <definedName name="выпуск" localSheetId="8">#REF!</definedName>
    <definedName name="выпуск">#REF!</definedName>
    <definedName name="выьлепвввввпмп" localSheetId="8">#REF!</definedName>
    <definedName name="выьлепвввввпмп">#REF!</definedName>
    <definedName name="еваопродолжэрщэрзшщщх" localSheetId="8">#REF!</definedName>
    <definedName name="еваопродолжэрщэрзшщщх">#REF!</definedName>
    <definedName name="_xlnm.Print_Titles" localSheetId="0">'25033'!$21:$21</definedName>
    <definedName name="_xlnm.Print_Titles" localSheetId="1">'25074'!$24:$24</definedName>
    <definedName name="_xlnm.Print_Titles" localSheetId="2">'25079'!$21:$21</definedName>
    <definedName name="_xlnm.Print_Titles" localSheetId="3">'25081'!$24:$24</definedName>
    <definedName name="_xlnm.Print_Titles" localSheetId="4">'25082'!$25:$25</definedName>
    <definedName name="_xlnm.Print_Titles" localSheetId="5">'25083'!$22:$22</definedName>
    <definedName name="_xlnm.Print_Titles" localSheetId="6">'25085'!$24:$24</definedName>
    <definedName name="_xlnm.Print_Titles" localSheetId="7">НМЦ!$13:$13</definedName>
    <definedName name="_xlnm.Print_Titles" localSheetId="8">'Сводка затрат'!$12:$12</definedName>
    <definedName name="измен" localSheetId="8">#REF!</definedName>
    <definedName name="измен">#REF!</definedName>
    <definedName name="итого" localSheetId="7">#REF!</definedName>
    <definedName name="итого" localSheetId="8">#REF!</definedName>
    <definedName name="итого">#REF!</definedName>
    <definedName name="итого_сантех" localSheetId="7">#REF!</definedName>
    <definedName name="итого_сантех" localSheetId="8">#REF!</definedName>
    <definedName name="итого_сантех">#REF!</definedName>
    <definedName name="итого_стр" localSheetId="8">#REF!</definedName>
    <definedName name="итого_стр">#REF!</definedName>
    <definedName name="итого_строит" localSheetId="7">НМЦ!#REF!</definedName>
    <definedName name="итого_строит" localSheetId="8">'Сводка затрат'!#REF!</definedName>
    <definedName name="итого_строит">#REF!</definedName>
    <definedName name="итого_технол" localSheetId="7">#REF!</definedName>
    <definedName name="итого_технол" localSheetId="8">#REF!</definedName>
    <definedName name="итого_технол">#REF!</definedName>
    <definedName name="итого_электр" localSheetId="7">#REF!</definedName>
    <definedName name="итого_электр" localSheetId="8">#REF!</definedName>
    <definedName name="итого_электр">#REF!</definedName>
    <definedName name="квота" localSheetId="8">#REF!</definedName>
    <definedName name="квота">#REF!</definedName>
    <definedName name="кккккккккк" localSheetId="8">#REF!</definedName>
    <definedName name="кккккккккк">#REF!</definedName>
    <definedName name="корек" localSheetId="8">#REF!</definedName>
    <definedName name="корек">#REF!</definedName>
    <definedName name="корект" localSheetId="8">#REF!</definedName>
    <definedName name="корект">#REF!</definedName>
    <definedName name="корректир" localSheetId="8">#REF!</definedName>
    <definedName name="корректир">#REF!</definedName>
    <definedName name="лен" localSheetId="7">#REF!</definedName>
    <definedName name="лен" localSheetId="8">#REF!</definedName>
    <definedName name="лен">#REF!</definedName>
    <definedName name="лот" localSheetId="7">#REF!</definedName>
    <definedName name="лот" localSheetId="8">#REF!</definedName>
    <definedName name="лот">#REF!</definedName>
    <definedName name="мамиааааааааааааааааааааааааааааа" localSheetId="8">#REF!</definedName>
    <definedName name="мамиааааааааааааааааааааааааааааа">#REF!</definedName>
    <definedName name="ммпоослччччччччччрччапппппппппр" localSheetId="8">#REF!</definedName>
    <definedName name="ммпоослччччччччччрччапппппппппр">#REF!</definedName>
    <definedName name="мрол" localSheetId="8">#REF!</definedName>
    <definedName name="мрол">#REF!</definedName>
    <definedName name="оз" localSheetId="8">#REF!</definedName>
    <definedName name="оз">#REF!</definedName>
    <definedName name="озелен" localSheetId="8">#REF!</definedName>
    <definedName name="озелен">#REF!</definedName>
    <definedName name="озеленение" localSheetId="8">#REF!</definedName>
    <definedName name="озеленение">#REF!</definedName>
    <definedName name="озеленение2" localSheetId="8">#REF!</definedName>
    <definedName name="озеленение2">#REF!</definedName>
    <definedName name="ОСР" localSheetId="8">#REF!</definedName>
    <definedName name="ОСР">#REF!</definedName>
    <definedName name="ОСР110" localSheetId="8">#REF!</definedName>
    <definedName name="ОСР110">#REF!</definedName>
    <definedName name="ОСР111" localSheetId="8">#REF!</definedName>
    <definedName name="ОСР111">#REF!</definedName>
    <definedName name="план" localSheetId="8">#REF!</definedName>
    <definedName name="план">#REF!</definedName>
    <definedName name="планировка" localSheetId="8">#REF!</definedName>
    <definedName name="планировка">#REF!</definedName>
    <definedName name="плдщхэж.юрббдлююбо" localSheetId="8">#REF!</definedName>
    <definedName name="плдщхэж.юрббдлююбо">#REF!</definedName>
    <definedName name="площадки" localSheetId="8">#REF!</definedName>
    <definedName name="площадки">#REF!</definedName>
    <definedName name="пос" localSheetId="7">#REF!</definedName>
    <definedName name="пос" localSheetId="8">#REF!</definedName>
    <definedName name="пос">#REF!</definedName>
    <definedName name="прав" localSheetId="8">#REF!</definedName>
    <definedName name="прав">#REF!</definedName>
    <definedName name="прлппппппппппппппрррррррр" localSheetId="8">#REF!</definedName>
    <definedName name="прлппппппппппппппрррррррр">#REF!</definedName>
    <definedName name="провбп" localSheetId="8">#REF!</definedName>
    <definedName name="провбп">#REF!</definedName>
    <definedName name="проект" localSheetId="8">#REF!</definedName>
    <definedName name="проект">#REF!</definedName>
    <definedName name="пропппп" localSheetId="8">#REF!</definedName>
    <definedName name="пропппп">#REF!</definedName>
    <definedName name="рпоолллллбрюююююююююююю" localSheetId="8">#REF!</definedName>
    <definedName name="рпоолллллбрюююююююююююю">#REF!</definedName>
    <definedName name="сааповвыыыыыеееееггггггггг" localSheetId="8">#REF!</definedName>
    <definedName name="сааповвыыыыыеееееггггггггг">#REF!</definedName>
    <definedName name="сапопрлрлппппр" localSheetId="8">#REF!</definedName>
    <definedName name="сапопрлрлппппр">#REF!</definedName>
    <definedName name="саррпрпппппппппппппппррррррр" localSheetId="8">#REF!</definedName>
    <definedName name="саррпрпппппппппппппппррррррр">#REF!</definedName>
    <definedName name="свод" localSheetId="8">#REF!</definedName>
    <definedName name="свод">#REF!</definedName>
    <definedName name="Свсмр" localSheetId="8">'[1] пристр428'!#REF!</definedName>
    <definedName name="Свсмр">'[1] пристр428'!#REF!</definedName>
    <definedName name="склад" localSheetId="7">#REF!</definedName>
    <definedName name="склад" localSheetId="8">#REF!</definedName>
    <definedName name="склад">#REF!</definedName>
    <definedName name="сср4" localSheetId="7">#REF!</definedName>
    <definedName name="сср4" localSheetId="8">#REF!</definedName>
    <definedName name="сср4">#REF!</definedName>
    <definedName name="ссроб" localSheetId="7">#REF!</definedName>
    <definedName name="ссроб" localSheetId="8">#REF!</definedName>
    <definedName name="ссроб">#REF!</definedName>
    <definedName name="сссссссссссссрооооооооаапнааааеоаааааааа" localSheetId="8">#REF!</definedName>
    <definedName name="сссссссссссссрооооооооаапнааааеоаааааааа">#REF!</definedName>
    <definedName name="счет" localSheetId="8">'[1] пристр428'!#REF!</definedName>
    <definedName name="счет">'[1] пристр428'!#REF!</definedName>
    <definedName name="тдер" localSheetId="8">#REF!</definedName>
    <definedName name="тдер">#REF!</definedName>
    <definedName name="ТК" localSheetId="8">#REF!</definedName>
    <definedName name="ТК">#REF!</definedName>
    <definedName name="тоолллллопппплопооллоопло" localSheetId="8">#REF!</definedName>
    <definedName name="тоолллллопппплопооллоопло">#REF!</definedName>
    <definedName name="топливро" localSheetId="8">#REF!</definedName>
    <definedName name="топливро">#REF!</definedName>
    <definedName name="трапные" localSheetId="8">#REF!</definedName>
    <definedName name="трапные">#REF!</definedName>
    <definedName name="уке" localSheetId="8">#REF!</definedName>
    <definedName name="уке">#REF!</definedName>
    <definedName name="фякуряыувравяв" localSheetId="8">#REF!</definedName>
    <definedName name="фякуряыувравяв">#REF!</definedName>
    <definedName name="фяыввввввв" localSheetId="8">#REF!</definedName>
    <definedName name="фяыввввввв">#REF!</definedName>
    <definedName name="хййййййййййжывввввввв" localSheetId="8">#REF!</definedName>
    <definedName name="хййййййййййжывввввввв">#REF!</definedName>
    <definedName name="чвподю" localSheetId="8">#REF!</definedName>
    <definedName name="чвподю">#REF!</definedName>
    <definedName name="чрпрл" localSheetId="8">#REF!</definedName>
    <definedName name="чрпрл">#REF!</definedName>
    <definedName name="чситтттттттсссссссссччччч" localSheetId="8">#REF!</definedName>
    <definedName name="чситтттттттсссссссссччччч">#REF!</definedName>
    <definedName name="ываочяьбббббббббббббб" localSheetId="8">#REF!</definedName>
    <definedName name="ываочяьбббббббббббббб">#REF!</definedName>
    <definedName name="ЫВРРАЫРАывоопоапо" localSheetId="8">#REF!</definedName>
    <definedName name="ЫВРРАЫРАывоопоапо">#REF!</definedName>
    <definedName name="ывынреыкшлнжхэтшлэ" localSheetId="8">#REF!</definedName>
    <definedName name="ывынреыкшлнжхэтшлэ">#REF!</definedName>
    <definedName name="ыоарллвапрлывпорапар" localSheetId="8">#REF!</definedName>
    <definedName name="ыоарллвапрлывпорапар">#REF!</definedName>
    <definedName name="ычвпппппппппп" localSheetId="8">#REF!</definedName>
    <definedName name="ычвпппппппппп">#REF!</definedName>
    <definedName name="яыдвлпрмичврип" localSheetId="8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F21" i="25" l="1"/>
  <c r="D21" i="25"/>
  <c r="H21" i="25" s="1"/>
  <c r="L20" i="25"/>
  <c r="K20" i="25"/>
  <c r="J20" i="25"/>
  <c r="M20" i="25"/>
  <c r="J14" i="25"/>
  <c r="K14" i="25"/>
  <c r="L14" i="25"/>
  <c r="M14" i="25"/>
  <c r="J15" i="25"/>
  <c r="K15" i="25"/>
  <c r="L15" i="25"/>
  <c r="M15" i="25"/>
  <c r="J16" i="25"/>
  <c r="K16" i="25"/>
  <c r="L16" i="25"/>
  <c r="M16" i="25"/>
  <c r="J17" i="25"/>
  <c r="K17" i="25"/>
  <c r="L17" i="25"/>
  <c r="M17" i="25"/>
  <c r="J18" i="25"/>
  <c r="K18" i="25"/>
  <c r="L18" i="25"/>
  <c r="M18" i="25"/>
  <c r="J19" i="25"/>
  <c r="K19" i="25"/>
  <c r="L19" i="25"/>
  <c r="M19" i="25"/>
  <c r="M13" i="25"/>
  <c r="L13" i="25"/>
  <c r="J13" i="25"/>
  <c r="K13" i="25"/>
  <c r="E21" i="25"/>
  <c r="G21" i="25"/>
  <c r="C15" i="7"/>
  <c r="C16" i="7"/>
  <c r="C17" i="7"/>
  <c r="C18" i="7"/>
  <c r="C19" i="7"/>
  <c r="C20" i="7"/>
  <c r="C14" i="7"/>
  <c r="C21" i="7" l="1"/>
  <c r="E19" i="25"/>
  <c r="D19" i="25"/>
  <c r="D18" i="25"/>
  <c r="F17" i="25"/>
  <c r="E17" i="25"/>
  <c r="E20" i="25" s="1"/>
  <c r="E16" i="25"/>
  <c r="D16" i="25"/>
  <c r="D15" i="25"/>
  <c r="F14" i="25"/>
  <c r="E14" i="25"/>
  <c r="D14" i="25"/>
  <c r="D13" i="25"/>
  <c r="D20" i="25" s="1"/>
  <c r="J125" i="49"/>
  <c r="J129" i="49"/>
  <c r="J15" i="48" l="1"/>
  <c r="J90" i="48"/>
  <c r="J18" i="47" l="1"/>
  <c r="K86" i="47"/>
  <c r="J15" i="46" l="1"/>
  <c r="J70" i="46"/>
  <c r="F20" i="25" l="1"/>
  <c r="G20" i="25"/>
  <c r="H19" i="25"/>
  <c r="B20" i="7" s="1"/>
  <c r="H18" i="25"/>
  <c r="B19" i="7" s="1"/>
  <c r="H17" i="25"/>
  <c r="B18" i="7" s="1"/>
  <c r="H20" i="25" l="1"/>
  <c r="H15" i="25" l="1"/>
  <c r="B16" i="7" s="1"/>
  <c r="H16" i="25"/>
  <c r="B17" i="7" s="1"/>
  <c r="H13" i="25"/>
  <c r="B14" i="7" s="1"/>
  <c r="H14" i="25" l="1"/>
  <c r="B15" i="7" s="1"/>
  <c r="B21" i="7" s="1"/>
  <c r="G22" i="25" l="1"/>
  <c r="G23" i="25" s="1"/>
  <c r="F22" i="25"/>
  <c r="F23" i="25" s="1"/>
  <c r="C23" i="7" l="1"/>
  <c r="C25" i="7" s="1"/>
  <c r="E22" i="25"/>
  <c r="E23" i="25" s="1"/>
  <c r="D22" i="25" l="1"/>
  <c r="H22" i="25" s="1"/>
  <c r="D23" i="25" l="1"/>
  <c r="H23" i="25" s="1"/>
</calcChain>
</file>

<file path=xl/sharedStrings.xml><?xml version="1.0" encoding="utf-8"?>
<sst xmlns="http://schemas.openxmlformats.org/spreadsheetml/2006/main" count="2181" uniqueCount="1164">
  <si>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</si>
  <si>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</si>
  <si>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</si>
  <si>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</si>
  <si>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</si>
  <si>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</si>
  <si>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</si>
  <si>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</si>
  <si>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</si>
  <si>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</si>
  <si>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</si>
  <si>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</si>
  <si>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</si>
  <si>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</si>
  <si>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</si>
  <si>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</si>
  <si>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</si>
  <si>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</si>
  <si>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</si>
  <si>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</si>
  <si>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</si>
  <si>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</si>
  <si>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</si>
  <si>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</si>
  <si>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</si>
  <si>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</si>
  <si>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</si>
  <si>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</si>
  <si>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</si>
  <si>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1 шт.</t>
  </si>
  <si>
    <t>шт.</t>
  </si>
  <si>
    <t>1000 м</t>
  </si>
  <si>
    <t>100 шт.</t>
  </si>
  <si>
    <t>шт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</si>
  <si>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</si>
  <si>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</si>
  <si>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</si>
  <si>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</si>
  <si>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</si>
  <si>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</si>
  <si>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</si>
  <si>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</si>
  <si>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</si>
  <si>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</si>
  <si>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</si>
  <si>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</si>
  <si>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</si>
  <si>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</si>
  <si>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</si>
  <si>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</si>
  <si>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</si>
  <si>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</si>
  <si>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</si>
  <si>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</si>
  <si>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</si>
  <si>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</si>
  <si>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</si>
  <si>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</si>
  <si>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</si>
  <si>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</si>
  <si>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</si>
  <si>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</si>
  <si>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</si>
  <si>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</si>
  <si>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</si>
  <si>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</si>
  <si>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</si>
  <si>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</si>
  <si>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</si>
  <si>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</si>
  <si>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</si>
  <si>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</si>
  <si>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</si>
  <si>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</si>
  <si>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</si>
  <si>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</si>
  <si>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ТЕРм10-08-019-01</t>
  </si>
  <si>
    <t>ТЕРм08-02-399-01</t>
  </si>
  <si>
    <t>Согласовано</t>
  </si>
  <si>
    <t>отдел 028</t>
  </si>
  <si>
    <t>Ведущий инженер отд.078____________________ В.В.Воронкова</t>
  </si>
  <si>
    <t>11.09.13г.</t>
  </si>
  <si>
    <t>Составил инженер-сметчик __________________ Н.А.Батаева</t>
  </si>
  <si>
    <t>Начальник отд.078 _________________________Т.М.Ковязина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</si>
  <si>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</si>
  <si>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 xml:space="preserve">  Наружные сети водопровода, канализации, теплоснабжения, газопровода</t>
  </si>
  <si>
    <t xml:space="preserve">  Отделочные работы</t>
  </si>
  <si>
    <t xml:space="preserve">  Защита строительных конструкций и оборудования от коррозии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</si>
  <si>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</si>
  <si>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Внутренние санитарно-технические работы: демонтаж и разборка (ремонтно-строительные)</t>
  </si>
  <si>
    <t xml:space="preserve">   89% ФОТ (от 325)  (Поз. 16)</t>
  </si>
  <si>
    <t xml:space="preserve">   83% ФОТ (от 692)  (Поз. 3-13)</t>
  </si>
  <si>
    <t xml:space="preserve">   55% ФОТ (от 7)  (Поз. 15)</t>
  </si>
  <si>
    <t xml:space="preserve">   50% ФОТ (от 368)  (Поз. 1-2)</t>
  </si>
  <si>
    <t xml:space="preserve">  В том числе, справочно:</t>
  </si>
  <si>
    <t xml:space="preserve">   130% ФОТ (от 325)  (Поз. 16)</t>
  </si>
  <si>
    <t xml:space="preserve">   128% ФОТ (от 692)  (Поз. 3-13)</t>
  </si>
  <si>
    <t xml:space="preserve">   105% ФОТ (от 7)  (Поз. 15)</t>
  </si>
  <si>
    <t xml:space="preserve">   74% ФОТ (от 368)  (Поз. 1-2)</t>
  </si>
  <si>
    <t xml:space="preserve">   Условия производства работ ОЗП=1,2; ЭМ=1,2; ЗПМ=1,2; ТЗ=1,2; ТЗМ=1,2  (Поз. 3-13, 15-16)</t>
  </si>
  <si>
    <t xml:space="preserve">   Испытание систем отопления. (п. 1.18.16 Тех.часть) ОЗП=1,03; ЭМ=1,03; ЗПМ=1,03; ТЗ=1,03; ТЗМ=1,03  (Поз. 3-13)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</si>
  <si>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3-13, 15-16)</t>
  </si>
  <si>
    <t xml:space="preserve">   Районный к-т 4,3%  (Поз. 1-13, 16)</t>
  </si>
  <si>
    <t>1 км</t>
  </si>
  <si>
    <t>Промывка с дезинфекцией трубопроводов</t>
  </si>
  <si>
    <t>ТЕР22-06-001-01 прим.</t>
  </si>
  <si>
    <t>100 м2</t>
  </si>
  <si>
    <t>Масляная окраска металлических труб диаметром менее 50 мм и т.п., количество окрасок 2</t>
  </si>
  <si>
    <t>ТЕР15-04-030-04</t>
  </si>
  <si>
    <t>Огрунтовка металлических поверхностей за один раз грунтовкой ГФ-021</t>
  </si>
  <si>
    <t>ТЕР13-03-002-04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</si>
  <si>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</si>
  <si>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</si>
  <si>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Соединения на сгоне стальные: переходы, диаметром до 15 мм</t>
  </si>
  <si>
    <t>ТСЦ-302-1228</t>
  </si>
  <si>
    <r>
      <t>29,6</t>
    </r>
    <r>
      <rPr>
        <i/>
        <sz val="5"/>
        <rFont val="Arial"/>
        <family val="2"/>
        <charset val="204"/>
      </rPr>
      <t xml:space="preserve">
190,40/1,18/5,56*1,02</t>
    </r>
  </si>
  <si>
    <t>Стоимость гайки глухой 3/4</t>
  </si>
  <si>
    <t>Цена поставщика.</t>
  </si>
  <si>
    <t>Гайка проходная, резьба наружная 3/4",внутренняя 1/2"</t>
  </si>
  <si>
    <t>ТСЦ-302-1245 прим.</t>
  </si>
  <si>
    <t>Кран шаровой муфтовый 11Б27П, диаметром 15 мм</t>
  </si>
  <si>
    <t>ТСЦ-302-1831 прим.</t>
  </si>
  <si>
    <r>
      <t>21,21</t>
    </r>
    <r>
      <rPr>
        <i/>
        <sz val="5"/>
        <rFont val="Arial"/>
        <family val="2"/>
        <charset val="204"/>
      </rPr>
      <t xml:space="preserve">
136,43/1,18/5,56*1,02</t>
    </r>
  </si>
  <si>
    <t>Стоимость вентиля радиаторного ф15</t>
  </si>
  <si>
    <t>1
50</t>
  </si>
  <si>
    <t>компл.</t>
  </si>
  <si>
    <t>Краны для спуска воздуха СТД 7073В, латунные</t>
  </si>
  <si>
    <t>1. 302-0474</t>
  </si>
  <si>
    <t>Уд</t>
  </si>
  <si>
    <t>1 компл.</t>
  </si>
  <si>
    <t>Установка кранов и вентиля</t>
  </si>
  <si>
    <t>ТЕР18-07-001-05</t>
  </si>
  <si>
    <t>10 шт.</t>
  </si>
  <si>
    <t>Дюбели распорные полиэтиленовые</t>
  </si>
  <si>
    <t>ТСЦ-101-2201</t>
  </si>
  <si>
    <r>
      <t>59,08</t>
    </r>
    <r>
      <rPr>
        <i/>
        <sz val="5"/>
        <rFont val="Arial"/>
        <family val="2"/>
        <charset val="204"/>
      </rPr>
      <t xml:space="preserve">
380,00/1,18/5,56*1,02</t>
    </r>
  </si>
  <si>
    <t>секция</t>
  </si>
  <si>
    <t>Стоимость радиатора Термал 500</t>
  </si>
  <si>
    <t>100
41,6</t>
  </si>
  <si>
    <t>кВт</t>
  </si>
  <si>
    <t>Радиаторы стальные панельные РСВ2-1, РСВ2-6 однорядные</t>
  </si>
  <si>
    <t>1. 301-0559</t>
  </si>
  <si>
    <t>100 кВт</t>
  </si>
  <si>
    <t>Установка радиаторов стальных</t>
  </si>
  <si>
    <t>ТЕР18-03-001-02</t>
  </si>
  <si>
    <t>Прокладка трубопроводов отопления из стальных водогазопроводных неоцинкованных труб диаметром 15 мм</t>
  </si>
  <si>
    <t>ТЕР16-02-001-01</t>
  </si>
  <si>
    <t xml:space="preserve">                           Раздел 2. Отопление.</t>
  </si>
  <si>
    <t>Разборка трубопроводов из водогазопроводных труб в зданиях и сооружениях на резьбе диаметром до 32 мм</t>
  </si>
  <si>
    <t>ТЕРр65-14-1</t>
  </si>
  <si>
    <t>Разборка радиаторов весом до 80 кг</t>
  </si>
  <si>
    <t>ТЕРр65-19-1</t>
  </si>
  <si>
    <t xml:space="preserve">                           Раздел 1. Разборка.</t>
  </si>
  <si>
    <t>З/пМех</t>
  </si>
  <si>
    <t>Эк.Маш</t>
  </si>
  <si>
    <t>Осн.З/п</t>
  </si>
  <si>
    <t>В том числе</t>
  </si>
  <si>
    <t>Т/з мех.
Всего</t>
  </si>
  <si>
    <t>Т/з мех. на ед.</t>
  </si>
  <si>
    <t>Т/з осн.
раб.
Всего</t>
  </si>
  <si>
    <t>Т/з осн.
раб.на ед.</t>
  </si>
  <si>
    <t>Общая стоимость, руб.</t>
  </si>
  <si>
    <t>Стоимость единицы, руб.</t>
  </si>
  <si>
    <t>Наименование</t>
  </si>
  <si>
    <t>Обоснование</t>
  </si>
  <si>
    <t xml:space="preserve">Составлен(а) в базовых ценах 2001г. в редакции 2009г. </t>
  </si>
  <si>
    <t>тыс.руб.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</si>
  <si>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</si>
  <si>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_______________________________________________________________________________________________107,45</t>
  </si>
  <si>
    <t>тыс. руб.</t>
  </si>
  <si>
    <t>___________________________1,392</t>
  </si>
  <si>
    <t>Средства  на оплату труда _______________________________________________________________________________________________</t>
  </si>
  <si>
    <t>___________________________23,518</t>
  </si>
  <si>
    <t>Сметная стоимость строительных работ _______________________________________________________________________________________________</t>
  </si>
  <si>
    <t xml:space="preserve">Основание: Проект № 24715-13-ОВ </t>
  </si>
  <si>
    <t>(наименование работ и затрат, наименование объекта)</t>
  </si>
  <si>
    <r>
      <t xml:space="preserve">     (правое крыло,первый этаж) </t>
    </r>
    <r>
      <rPr>
        <b/>
        <sz val="10"/>
        <rFont val="Arial"/>
        <family val="2"/>
        <charset val="204"/>
      </rPr>
      <t>(Инв.№ 4900006)     Раздел: Отопление</t>
    </r>
  </si>
  <si>
    <r>
      <t xml:space="preserve">Реконструкцию помещений для отдела 031. </t>
    </r>
    <r>
      <rPr>
        <b/>
        <sz val="10"/>
        <rFont val="Arial"/>
        <family val="2"/>
        <charset val="204"/>
      </rPr>
      <t xml:space="preserve">Город ул.Мамина-Сибиряка 3  </t>
    </r>
  </si>
  <si>
    <t>"______ " __________2013 г.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</si>
  <si>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25079</t>
    </r>
  </si>
  <si>
    <t>" _____ " ________________ 2013г.</t>
  </si>
  <si>
    <t xml:space="preserve">        Е.В.Гордеев</t>
  </si>
  <si>
    <t>_____________________________</t>
  </si>
  <si>
    <t>Зам. генерального директора</t>
  </si>
  <si>
    <t xml:space="preserve">  Итого Оборудование</t>
  </si>
  <si>
    <t xml:space="preserve">  Итого Монтажные работы</t>
  </si>
  <si>
    <t xml:space="preserve">  Итого Строительные работы</t>
  </si>
  <si>
    <t xml:space="preserve">   83% ФОТ (от 15052)  (Поз. 1-2, 9, 12, 15-16, 23, 26)</t>
  </si>
  <si>
    <t xml:space="preserve">   70% ФОТ (от 646)  (Поз. 8, 22, 13, 27)</t>
  </si>
  <si>
    <t xml:space="preserve">   65% ФОТ (от 65)  (Поз. 11, 25)</t>
  </si>
  <si>
    <t xml:space="preserve">   60% ФОТ (от 1577)  (Поз. 4, 6, 18, 20)</t>
  </si>
  <si>
    <t xml:space="preserve">   50% ФОТ (от 139)  (Поз. 5, 10, 14, 19, 24, 28)</t>
  </si>
  <si>
    <t xml:space="preserve">   128% ФОТ (от 15052)  (Поз. 1-2, 9, 12, 15-16, 23, 26)</t>
  </si>
  <si>
    <t xml:space="preserve">   120% ФОТ (от 65)  (Поз. 11, 25)</t>
  </si>
  <si>
    <t xml:space="preserve">   110% ФОТ (от 250)  (Поз. 13, 27)</t>
  </si>
  <si>
    <t xml:space="preserve">   100% ФОТ (от 396)  (Поз. 8, 22)</t>
  </si>
  <si>
    <t xml:space="preserve">   80% ФОТ (от 1577)  (Поз. 4, 6, 18, 20)</t>
  </si>
  <si>
    <t xml:space="preserve">   78% ФОТ (от 139)  (Поз. 5, 10, 14, 19, 24, 28)</t>
  </si>
  <si>
    <t xml:space="preserve">   Условия производства работ ОЗП=1,2; ЭМ=1,2; ЗПМ=1,2; ТЗ=1,2; ТЗМ=1,2  (Поз. 1-2, 9, 12, 15-16, 23, 26, 8, 22, 11, 25)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</si>
  <si>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1-2, 9, 12, 15-16, 23, 26, 8, 22, 11, 25)</t>
  </si>
  <si>
    <t xml:space="preserve">   Районный к-т 4,3%  (Поз. 1-2, 9, 12, 15-16, 23, 26, 5, 10, 14, 19, 24, 28, 8, 22, 11, 25, 13, 27, 4, 6, 18, 20)</t>
  </si>
  <si>
    <t>100 отверстий</t>
  </si>
  <si>
    <t>Заделка отверстий в местах прохода трубопроводов в стенах и перегородках оштукатуренных</t>
  </si>
  <si>
    <t>ТЕРр69-4-1</t>
  </si>
  <si>
    <t>Пробивка в кирпичных стенах отверстий круглых диаметром до 50 мм при толщине стен до 51 см</t>
  </si>
  <si>
    <t>ТЕР46-03-009-08</t>
  </si>
  <si>
    <t>Трубы стальные водогазопроводные диаметр условного прохода 90 мм, (Для гильзы)</t>
  </si>
  <si>
    <t>ТСЦ-103-0057</t>
  </si>
  <si>
    <t>Устройство защитного козырька из листовой оцинкованной стали над внешним блоком</t>
  </si>
  <si>
    <t>ТЕР12-01-010-01 прим.</t>
  </si>
  <si>
    <r>
      <t>Узел крепления кронштейна окрашенный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</si>
  <si>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ФССЦ-111-0079</t>
  </si>
  <si>
    <t>100
18</t>
  </si>
  <si>
    <t>кг</t>
  </si>
  <si>
    <t>Кронштейны и подставки под оборудование из сортовой стали</t>
  </si>
  <si>
    <t>2. 301-1193</t>
  </si>
  <si>
    <t>0,0007
0,000126</t>
  </si>
  <si>
    <t>т</t>
  </si>
  <si>
    <t>Болты с гайками и шайбами строительные</t>
  </si>
  <si>
    <t>1. 101-1714</t>
  </si>
  <si>
    <t>100 кг изделия</t>
  </si>
  <si>
    <t>Установка кронштейнов</t>
  </si>
  <si>
    <t>ТЕР20-02-019-01 прим.</t>
  </si>
  <si>
    <t>10 м</t>
  </si>
  <si>
    <t>Изоляция трубопроводов изделиями из вспененного полиэтилена («Термофлекс») трубками</t>
  </si>
  <si>
    <t>ТЕР26-01-017-01</t>
  </si>
  <si>
    <r>
      <t>Трубки дренажные для систем кондиционирования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</si>
  <si>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ФССЦ-301-1348 прим.</t>
  </si>
  <si>
    <t>Прокладка трубки дренажной</t>
  </si>
  <si>
    <t>ТЕРм12-01-163-01</t>
  </si>
  <si>
    <r>
      <t>Трубы медные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</si>
  <si>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ФССЦ-507-2958</t>
  </si>
  <si>
    <t>Трубопровод из медных труб</t>
  </si>
  <si>
    <t>ТЕРм12-01-105-01</t>
  </si>
  <si>
    <t xml:space="preserve">
29000,00/1,18/4,19*1,012*1,01*1,03</t>
  </si>
  <si>
    <t>комплект</t>
  </si>
  <si>
    <t>Стоимость сплит-системы настенного типа Panaconik CS/CU-E9 JKDW</t>
  </si>
  <si>
    <t>1 блок</t>
  </si>
  <si>
    <t>Установка внутреннего блока сплит-системы Panaconik CS/CU-E9 JKDW</t>
  </si>
  <si>
    <t>ТЕР20-06-004-01 прим.</t>
  </si>
  <si>
    <t>Установка наружного блока сплит-системы Panaconik CS/CU-E9 JKDW</t>
  </si>
  <si>
    <t>ТЕР20-06-002-01 прим.</t>
  </si>
  <si>
    <t>100
24</t>
  </si>
  <si>
    <t>0,0007
0,000168</t>
  </si>
  <si>
    <t xml:space="preserve">
26983,00/1,18/4,19*1,012*1,01*1,03</t>
  </si>
  <si>
    <t>Стоимость сплит-системы настенного типа Panaconik CS/CU-E7 JKDW</t>
  </si>
  <si>
    <t>Установка внутреннего блока сплит-системы Panaconik CS/CU-E7 JKDW</t>
  </si>
  <si>
    <t>Установка наружного блока сплит-системы Panaconik CS/CU-E7 JKDW</t>
  </si>
  <si>
    <t xml:space="preserve">                           Раздел 1. Кондиционирование.</t>
  </si>
  <si>
    <t>Обору-дование</t>
  </si>
  <si>
    <t>Общая масса обору-дования, т</t>
  </si>
  <si>
    <t>Обоснова-ние</t>
  </si>
  <si>
    <t>_______________________________________________________________________________________________1260,95</t>
  </si>
  <si>
    <t>___________________________17,479</t>
  </si>
  <si>
    <t>Средства на оплату труда _______________________________________________________________________________________________</t>
  </si>
  <si>
    <t>_______________________________________________________________________________________________83,015</t>
  </si>
  <si>
    <t>_______________________________________________________________________________________________4,213</t>
  </si>
  <si>
    <t>_______________________________________________________________________________________________78,335</t>
  </si>
  <si>
    <t xml:space="preserve">      строительных работ _______________________________________________________________________________________________</t>
  </si>
  <si>
    <t>___________________________165,563</t>
  </si>
  <si>
    <t>Основание: Проект № 24716-13-ОВ</t>
  </si>
  <si>
    <r>
      <t xml:space="preserve">(правое крыло,первый этаж) </t>
    </r>
    <r>
      <rPr>
        <b/>
        <sz val="10"/>
        <rFont val="Arial"/>
        <family val="2"/>
        <charset val="204"/>
      </rPr>
      <t>(Инв.№ 4900006)     Раздел: Кондиционирование.</t>
    </r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</si>
  <si>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25074</t>
    </r>
  </si>
  <si>
    <t xml:space="preserve">  Внутренние санитарно-технические работы: смена труб, санитарно-технических приборов и другие работы (ремонтно-строительные)</t>
  </si>
  <si>
    <t xml:space="preserve">  Материалы для строительных работ</t>
  </si>
  <si>
    <t xml:space="preserve">   83% ФОТ (от 1871)  (Поз. 7-9, 11-13, 15-21, 23-38)</t>
  </si>
  <si>
    <t xml:space="preserve">   60% ФОТ (от 63)  (Поз. 22)</t>
  </si>
  <si>
    <t xml:space="preserve">   50% ФОТ (от 317)  (Поз. 1-6)</t>
  </si>
  <si>
    <t xml:space="preserve">   128% ФОТ (от 1871)  (Поз. 7-9, 11-13, 15-21, 23-38)</t>
  </si>
  <si>
    <t xml:space="preserve">   103% ФОТ (от 63)  (Поз. 22)</t>
  </si>
  <si>
    <t xml:space="preserve">   74% ФОТ (от 317)  (Поз. 1-6)</t>
  </si>
  <si>
    <t xml:space="preserve">   Условия производства работ ОЗП=1,2; ЭМ=1,2; ЗПМ=1,2; ТЗ=1,2; ТЗМ=1,2  (Поз. 7-9, 11-13, 15-21, 23-38)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</si>
  <si>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7-9, 11-13, 15-21, 23-38)</t>
  </si>
  <si>
    <t xml:space="preserve">   Районный к-т 4,3%  (Поз. 1-9, 11-13, 15-21, 23-38, 22)</t>
  </si>
  <si>
    <t>Трап сливной диаметром 100 мм</t>
  </si>
  <si>
    <t>ТСЦ-301-3304 прим.</t>
  </si>
  <si>
    <t>10
1</t>
  </si>
  <si>
    <t>Трапы чугунные эмалированные с прямым отводом, с решеткой и резиновой пробкой Т-100М размером 355х200х142 мм, малые</t>
  </si>
  <si>
    <t>1. 301-0637</t>
  </si>
  <si>
    <t>10 компл.</t>
  </si>
  <si>
    <t>Установка трапов диаметром 100 мм</t>
  </si>
  <si>
    <t>ТЕР17-01-001-23</t>
  </si>
  <si>
    <t>Муфты диаметром 100 мм</t>
  </si>
  <si>
    <t>ТСЦ-103-0936</t>
  </si>
  <si>
    <t>Тройники прямые из ковкого чугуна с цилиндрической резьбой с максимальным условным проходом 100 мм</t>
  </si>
  <si>
    <t>ТСЦ-103-0090</t>
  </si>
  <si>
    <t>1
0,016</t>
  </si>
  <si>
    <t>Фасонные чугунные соединительные части к чугунным напорным трубам наружным диаметром 50-100 мм</t>
  </si>
  <si>
    <t>1. 103-0746</t>
  </si>
  <si>
    <t>1 т</t>
  </si>
  <si>
    <t>Установка фасонных частей чугунных напорных диаметром 100 мм</t>
  </si>
  <si>
    <t>ТЕР16-01-003-03</t>
  </si>
  <si>
    <t>Установка биде со смесителем.</t>
  </si>
  <si>
    <t>ТЕР17-01-001-16</t>
  </si>
  <si>
    <t>Установка писсуаров настенных с краном смывным.</t>
  </si>
  <si>
    <t>ТЕР17-01-004-01</t>
  </si>
  <si>
    <t>Манжеты резиновые к унитазу</t>
  </si>
  <si>
    <t>ТСЦ-101-2450</t>
  </si>
  <si>
    <t>Установка унитазов с бачком непосредственно присоединенным</t>
  </si>
  <si>
    <t>ТЕР17-01-003-01</t>
  </si>
  <si>
    <t>Умывальник керамический с краном настольным, кронштейнами, сифоном бутылочным латунным и выпуском, овальные со скрытыми установочными поверхностями без спинки</t>
  </si>
  <si>
    <t>ТСЦ-301-0758 прим.</t>
  </si>
  <si>
    <t>Установка умывальников одиночных с подводкой холодной и горячей воды</t>
  </si>
  <si>
    <t>ТЕР17-01-001-14</t>
  </si>
  <si>
    <t>Хомуты для крепления канализационных и водосточных пластмассовых трубопроводов, диаметром 50 мм</t>
  </si>
  <si>
    <t>ТСЦ-301-1097</t>
  </si>
  <si>
    <t>Прокладка трубопроводов канализации из полиэтиленовых труб высокой плотности диаметром 50 мм</t>
  </si>
  <si>
    <t>ТЕР16-04-001-01</t>
  </si>
  <si>
    <t>Хомуты для крепления канализационных и водосточных пластмассовых трубопроводов, диаметром 110 мм</t>
  </si>
  <si>
    <t>ТСЦ-301-1098</t>
  </si>
  <si>
    <t>Прокладка трубопроводов канализации из полиэтиленовых труб высокой плотности диаметром 110 мм</t>
  </si>
  <si>
    <t>ТЕР16-04-001-02 прим.</t>
  </si>
  <si>
    <t xml:space="preserve">                           Раздел 3. Система К1.</t>
  </si>
  <si>
    <t>100 приборов</t>
  </si>
  <si>
    <t>Установка гибких подводок</t>
  </si>
  <si>
    <t>ТЕРр65-6-10 прим.</t>
  </si>
  <si>
    <t>Переход ф32х20 мм</t>
  </si>
  <si>
    <t>ТСЦ-302-1231</t>
  </si>
  <si>
    <t>Фильтр магнитный муфтовый ФММ-32</t>
  </si>
  <si>
    <t>ТСЦ-301-1312</t>
  </si>
  <si>
    <t>10 фильтров</t>
  </si>
  <si>
    <t>Установка фильтров диаметром 32 мм</t>
  </si>
  <si>
    <t>ТЕР18-06-007-02</t>
  </si>
  <si>
    <t>Счетчики (водомеры) крыльчатые диаметром 20 мм</t>
  </si>
  <si>
    <t>ТСЦ-301-3182</t>
  </si>
  <si>
    <t>1
1</t>
  </si>
  <si>
    <t>Счетчики (водомеры) крыльчатые диаметром 32 мм</t>
  </si>
  <si>
    <t>1. 301-3165</t>
  </si>
  <si>
    <t>1 счетчик (водомер)</t>
  </si>
  <si>
    <t>Установка счетчиков (водомеров) диаметром до 40 мм</t>
  </si>
  <si>
    <t>ТЕР16-06-005-01</t>
  </si>
  <si>
    <t>Установка манометров с трехходовым краном</t>
  </si>
  <si>
    <t>ТЕР18-07-001-02</t>
  </si>
  <si>
    <t>1 врезка</t>
  </si>
  <si>
    <t>Врезка в действующие внутренние сети трубопроводов отопления и водоснабжения диаметром 25 мм</t>
  </si>
  <si>
    <t>ТЕР16-07-003-03</t>
  </si>
  <si>
    <r>
      <t>Вентили проходные муфтовые 15Б1БК для воды и пара давлением 1,6 МПа (16 кгс/см2), диаметром 32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</si>
  <si>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ФССЦ-302-1306</t>
  </si>
  <si>
    <t>Кран шаровой муфтовый 11Б27П, диаметром 20 мм</t>
  </si>
  <si>
    <t>ТСЦ-302-1832</t>
  </si>
  <si>
    <t>ТСЦ-302-1831</t>
  </si>
  <si>
    <t>Установка вентилей, клапанов  диаметром до 50 мм</t>
  </si>
  <si>
    <t>ТЕР16-05-001-02</t>
  </si>
  <si>
    <t>Крепления для трубопроводов: кронштейны, планки, хомуты</t>
  </si>
  <si>
    <t>ТСЦ-301-1224</t>
  </si>
  <si>
    <t>Прокладка трубопроводов водоснабжения из многослойных металл-полимерных труб диаметром 15 мм</t>
  </si>
  <si>
    <t>ТЕР16-03-002-01</t>
  </si>
  <si>
    <t>Прокладка трубопроводов водоснабжения из многослойных металл-полимерных труб диаметром 25 мм</t>
  </si>
  <si>
    <t>ТЕР16-03-002-03</t>
  </si>
  <si>
    <t>Прокладка трубопроводов водоснабжения из стальных водогазопроводных оцинкованных труб диаметром 32 мм</t>
  </si>
  <si>
    <t>ТЕР16-02-002-04</t>
  </si>
  <si>
    <t xml:space="preserve">                           Раздел 2. Система В1.</t>
  </si>
  <si>
    <t>Снятие задвижек диаметром до 100 мм</t>
  </si>
  <si>
    <t>ТЕРр65-3-13</t>
  </si>
  <si>
    <t>Разборка трубопроводов из водогазопроводных труб диаметром до 32 мм</t>
  </si>
  <si>
    <t>ТЕРр65-1-1</t>
  </si>
  <si>
    <t>Демонтаж умывальников и раковин</t>
  </si>
  <si>
    <t>ТЕРр65-4-1</t>
  </si>
  <si>
    <t>Демонтаж унитазов и писсуаров</t>
  </si>
  <si>
    <t>ТЕРр65-4-2</t>
  </si>
  <si>
    <t>Разборка трубопроводов из чугунных канализационных труб диаметром 50 мм</t>
  </si>
  <si>
    <t>ТЕРр65-2-1</t>
  </si>
  <si>
    <t>Разборка трубопроводов из чугунных канализационных труб диаметром 100 мм</t>
  </si>
  <si>
    <t>ТЕРр65-2-2</t>
  </si>
  <si>
    <t>_______________________________________________________________________________________________162,78</t>
  </si>
  <si>
    <t>___________________________2,251</t>
  </si>
  <si>
    <t>___________________________17,357</t>
  </si>
  <si>
    <t>Основание: Проект № 24692-13-ВК</t>
  </si>
  <si>
    <t xml:space="preserve">                           Раздел: Водопровод и канализация.</t>
  </si>
  <si>
    <t>Реконструкцию помещений для отдела 031. Ул.Мамина-Сибиряка 3  (инв.№ 4900006)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</si>
  <si>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25033</t>
    </r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</si>
  <si>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</si>
  <si>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 100% ФОТ (от 45)  (Поз. 53)</t>
  </si>
  <si>
    <t xml:space="preserve">   89% ФОТ (от 338)  (Поз. 60)</t>
  </si>
  <si>
    <t xml:space="preserve">   85% ФОТ (от 149)  (Поз. 55)</t>
  </si>
  <si>
    <t xml:space="preserve">   83% ФОТ (от 917)  (Поз. 3-4, 21-22, 30, 36, 41-43, 63)</t>
  </si>
  <si>
    <t xml:space="preserve">   70% ФОТ (от 605)  (Поз. 58-59, 65)</t>
  </si>
  <si>
    <t xml:space="preserve">   60% ФОТ (от 1750)  (Поз. 1-2, 5-8, 10, 13, 15, 17, 19, 24, 26, 33)</t>
  </si>
  <si>
    <t xml:space="preserve">   155% ФОТ (от 45)  (Поз. 53)</t>
  </si>
  <si>
    <t xml:space="preserve">   130% ФОТ (от 338)  (Поз. 60)</t>
  </si>
  <si>
    <t xml:space="preserve">   128% ФОТ (от 917)  (Поз. 3-4, 21-22, 30, 36, 41-43, 63)</t>
  </si>
  <si>
    <t xml:space="preserve">   100% ФОТ (от 438)  (Поз. 65)</t>
  </si>
  <si>
    <t xml:space="preserve">   90% ФОТ (от 316)  (Поз. 55, 58-59)</t>
  </si>
  <si>
    <t xml:space="preserve">   80% ФОТ (от 1750)  (Поз. 1-2, 5-8, 10, 13, 15, 17, 19, 24, 26, 33)</t>
  </si>
  <si>
    <t xml:space="preserve">   Условия производства работ ОЗП=1,2; ЭМ=1,2; ЗПМ=1,2; ТЗ=1,2; ТЗМ=1,2  (Поз. 3-4, 21-22, 30, 36, 41-43, 63, 53, 55, 58-60, 65, 1-2, 5-8, 10, 13, 15, 17, 19, 24, 26, 33)</t>
  </si>
  <si>
    <t xml:space="preserve">   На испытание систем отопления 3% (тех.часть п.1.18.16) ОЗП=1,03; ЭМ=1,03; ЗПМ=1,03; ТЗ=1,03; ТЗМ=1,03  (Поз. 21-22, 30, 36, 41-43, 63)</t>
  </si>
  <si>
    <t xml:space="preserve">   Заготовительно-складские расходы на материалы - согласно п.4.64 из МДС 81-35.2004 МАТ=1,02  (Поз. 9, 11-12, 14, 16, 18, 20, 25, 27-29, 31-32, 34-35, 37-40)</t>
  </si>
  <si>
    <t xml:space="preserve">   При реконструкции зданий и сооружений работы, аналогичные технологическим процессам в новом строительстве ОЗП=1,15; ЭМ=1,25; ЗПМ=1,25; ТЗ=1,15; ТЗМ=1,25  (Поз. 21-22, 30, 36, 41-43, 63, 53, 55, 58-60, 65)</t>
  </si>
  <si>
    <t xml:space="preserve">   Районный к-т 4,3%  (Поз. 3-4, 21-22, 30, 36, 41-43, 63, 53, 55, 58-60, 65, 1-2, 5-8, 10, 13, 15, 17, 19, 24, 26, 33)</t>
  </si>
  <si>
    <t>Лента самоклеящаяся «Армофлекс» 3х50 мм</t>
  </si>
  <si>
    <t>ТСЦ-101-2481</t>
  </si>
  <si>
    <t>Цилиндры минераловатные кашированные алюминиевой фольгой толщиной 40 мм, диаметром 76 мм (ROCKWOOL)</t>
  </si>
  <si>
    <t>ТСЦ-104-1337</t>
  </si>
  <si>
    <t>Цилиндры минераловатные кашированные алюминиевой фольгой толщиной 40 мм, диаметром 57 мм (ROCKWOOL)</t>
  </si>
  <si>
    <t>ТСЦ-104-1333</t>
  </si>
  <si>
    <t>1 м3 изоляции</t>
  </si>
  <si>
    <t>Изоляция трубопроводов конструкциями теплоизоляционными комплектными на основе цилиндров минераловатных на синтетическом связующем</t>
  </si>
  <si>
    <t>ТЕР26-01-001-01</t>
  </si>
  <si>
    <r>
      <t>Решетки вентиляционные алюминиевые "АРКТОС" типа АРН размером 200х200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</si>
  <si>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ФССЦ-301-2630</t>
  </si>
  <si>
    <t>1 решетка</t>
  </si>
  <si>
    <t>Установка решеток жалюзийных стальных регулирующих (РР), номер 3, размер 200х200 мм</t>
  </si>
  <si>
    <t>ТЕР20-02-003-07</t>
  </si>
  <si>
    <r>
      <t>Набивки сальниковые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</si>
  <si>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ФССЦ-509-3368</t>
  </si>
  <si>
    <r>
      <t>Газонепроницаемый сальник из стальных электросварных и бесшовных труб, для тепловых сетей, диаметром 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</si>
  <si>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ФССЦ-301-3051 прим.</t>
  </si>
  <si>
    <t>10 вводов</t>
  </si>
  <si>
    <t>Устройство цокольного ввода трубопровода из стальных труб в здание, условный диаметр газопровода до 50 мм</t>
  </si>
  <si>
    <t>ТЕР24-02-060-01</t>
  </si>
  <si>
    <t>Окраска металлических огрунтованных поверхностей эмалью ПФ-115</t>
  </si>
  <si>
    <t>ТЕР13-03-004-26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</si>
  <si>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</si>
  <si>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Болты распорные МР 12х100</t>
  </si>
  <si>
    <t>ТСЦ-101-1928</t>
  </si>
  <si>
    <t>Крепления</t>
  </si>
  <si>
    <t>ТСЦ-301-0477</t>
  </si>
  <si>
    <t>1 т конструкций</t>
  </si>
  <si>
    <t>Монтаж опорных конструкций для крепления трубопроводов внутри зданий и сооружений массой до 0,1 т</t>
  </si>
  <si>
    <t>ТЕР09-03-039-01</t>
  </si>
  <si>
    <t>Опорные подушки ОП 3 /бетон В15 (М200), объем 0,015 м3, расход ар-ры 2,1 кг / (серия 3.006.1-8)</t>
  </si>
  <si>
    <t>ТСЦ-403-0627</t>
  </si>
  <si>
    <t>100 шт</t>
  </si>
  <si>
    <t>Установка мелких конструкций (опорных подушек) массой до 0,5 т</t>
  </si>
  <si>
    <t>ТЕР07-05-030-11</t>
  </si>
  <si>
    <t>Фланцы стальные плоские приварные из стали ВСт3сп2, ВСт3сп3, давлением 1,6 МПа (16 кгс/см2), диаметром 15 мм</t>
  </si>
  <si>
    <t>ТСЦ-507-0995</t>
  </si>
  <si>
    <r>
      <t>Фланцы воротниковые приварные встык из углеродистой стали марки 20, давлением 1,6 МПа (16 кгс/см2), диаметром 32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</si>
  <si>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ФССЦ-507-3413</t>
  </si>
  <si>
    <t>Фланцы из углеродистой стали ВСт3сп3  на условное давление Ру 1,6 МПа (16 кгс/см2), диаметром условного прохода 32 мм</t>
  </si>
  <si>
    <t>ТСЦ-507-1220</t>
  </si>
  <si>
    <t>Фланцы из углеродистой стали ВСт3сп3 на условное давление Ру 1,6 МПа (16 кгс/см2), диаметром условного прохода 40 мм</t>
  </si>
  <si>
    <t>ТСЦ-507-1221</t>
  </si>
  <si>
    <t>Фланцы из углеродистой стали ВСт3сп3 на условное давление Ру 1,6 МПа (16 кгс/см2), диаметром условного прохода 50 мм</t>
  </si>
  <si>
    <t>ТСЦ-507-1222</t>
  </si>
  <si>
    <t>Трубопроводы из стальных водогазопроводных неоцинкованных труб с гильзами и креплениями для газоснабжения диаметром 20 мм</t>
  </si>
  <si>
    <t>ТСЦ-302-1312</t>
  </si>
  <si>
    <t>Трубопроводы из стальных водогазопроводных неоцинкованных труб с гильзами и креплениями для газоснабжения диаметром 25 мм</t>
  </si>
  <si>
    <t>ТСЦ-302-1313</t>
  </si>
  <si>
    <t>Трубопроводы из стальных водогазопроводных неоцинкованных труб с гильзами и креплениями для газоснабжения диаметром 32 мм</t>
  </si>
  <si>
    <t>ТСЦ-302-1314</t>
  </si>
  <si>
    <t>Трубопроводы из стальных водогазопроводных неоцинкованных труб с гильзами и креплениями для газоснабжения диаметром 40 мм</t>
  </si>
  <si>
    <t>ТСЦ-302-1315</t>
  </si>
  <si>
    <t>100 м трубопровода</t>
  </si>
  <si>
    <t>Прокладка трубопроводов отопления и газоснабжения из стальных бесшовных труб диаметром до 50 мм</t>
  </si>
  <si>
    <t>ТЕР16-02-004-01</t>
  </si>
  <si>
    <t>Прокладка трубопроводов отопления и газоснабжения из стальных бесшовных труб диаметром 65 мм</t>
  </si>
  <si>
    <t>ТЕР16-02-004-02</t>
  </si>
  <si>
    <t>Прокладка трубопроводов отопления и газоснабжения из стальных бесшовных труб диаметром 80 мм</t>
  </si>
  <si>
    <t>ТЕР16-02-004-03</t>
  </si>
  <si>
    <r>
      <t>46,49</t>
    </r>
    <r>
      <rPr>
        <i/>
        <sz val="5"/>
        <rFont val="Arial"/>
        <family val="2"/>
        <charset val="204"/>
      </rPr>
      <t xml:space="preserve">
305/1,18/5,56</t>
    </r>
  </si>
  <si>
    <t>Петлевая трубка для манометра (дополнительно)</t>
  </si>
  <si>
    <r>
      <t>23,63</t>
    </r>
    <r>
      <rPr>
        <i/>
        <sz val="5"/>
        <rFont val="Arial"/>
        <family val="2"/>
        <charset val="204"/>
      </rPr>
      <t xml:space="preserve">
155/1,18/5,56</t>
    </r>
  </si>
  <si>
    <t>Уплотнительные кольца для установки манометра (дополнительно)</t>
  </si>
  <si>
    <r>
      <t>54,87</t>
    </r>
    <r>
      <rPr>
        <i/>
        <sz val="5"/>
        <rFont val="Arial"/>
        <family val="2"/>
        <charset val="204"/>
      </rPr>
      <t xml:space="preserve">
360/1,18/5,56</t>
    </r>
  </si>
  <si>
    <t>Краны трехходовые</t>
  </si>
  <si>
    <r>
      <t>60,21</t>
    </r>
    <r>
      <rPr>
        <i/>
        <sz val="5"/>
        <rFont val="Arial"/>
        <family val="2"/>
        <charset val="204"/>
      </rPr>
      <t xml:space="preserve">
395/1,18/5,56</t>
    </r>
  </si>
  <si>
    <t>Манометр технический БТ-510Р</t>
  </si>
  <si>
    <t>Установка манометров с трехходовым краном и трубкой-сифоном</t>
  </si>
  <si>
    <t>ТЕР18-07-001-03</t>
  </si>
  <si>
    <r>
      <t>27,44</t>
    </r>
    <r>
      <rPr>
        <i/>
        <sz val="5"/>
        <rFont val="Arial"/>
        <family val="2"/>
        <charset val="204"/>
      </rPr>
      <t xml:space="preserve">
180/1,18/5,56</t>
    </r>
  </si>
  <si>
    <t>Бобышка №3 БП-БТ-55 длина 40мм</t>
  </si>
  <si>
    <r>
      <t>25,91</t>
    </r>
    <r>
      <rPr>
        <i/>
        <sz val="5"/>
        <rFont val="Arial"/>
        <family val="2"/>
        <charset val="204"/>
      </rPr>
      <t xml:space="preserve">
170/1,18/5,56</t>
    </r>
  </si>
  <si>
    <t>Бобышка №2 БП-БТ-30 длина 30мм</t>
  </si>
  <si>
    <t>Бобышки, штуцеры на условное давление до 10 МПа</t>
  </si>
  <si>
    <t>ТЕРм12-10-001-01</t>
  </si>
  <si>
    <r>
      <t>19,81</t>
    </r>
    <r>
      <rPr>
        <i/>
        <sz val="5"/>
        <rFont val="Arial"/>
        <family val="2"/>
        <charset val="204"/>
      </rPr>
      <t xml:space="preserve">
130/1,18/5,56</t>
    </r>
  </si>
  <si>
    <t>Латунный фланец для термометра БТ-52111</t>
  </si>
  <si>
    <r>
      <t>71,64</t>
    </r>
    <r>
      <rPr>
        <i/>
        <sz val="5"/>
        <rFont val="Arial"/>
        <family val="2"/>
        <charset val="204"/>
      </rPr>
      <t xml:space="preserve">
470/1,18/5,56</t>
    </r>
  </si>
  <si>
    <t>Термометр технический биметаллический БТ-52111</t>
  </si>
  <si>
    <t>Установка термометров биметаллических</t>
  </si>
  <si>
    <t>ТЕР18-07-001-04</t>
  </si>
  <si>
    <r>
      <t>1420,39</t>
    </r>
    <r>
      <rPr>
        <i/>
        <sz val="5"/>
        <rFont val="Arial"/>
        <family val="2"/>
        <charset val="204"/>
      </rPr>
      <t xml:space="preserve">
183,66*43/5,56</t>
    </r>
  </si>
  <si>
    <t>Фланцевые присоединительные фитинги 003 Н 6915 Danfoss</t>
  </si>
  <si>
    <r>
      <t>2057,12</t>
    </r>
    <r>
      <rPr>
        <i/>
        <sz val="5"/>
        <rFont val="Arial"/>
        <family val="2"/>
        <charset val="204"/>
      </rPr>
      <t xml:space="preserve">
265,99*43/5,56</t>
    </r>
  </si>
  <si>
    <t>Термостатический элемент 065-0598 Danfoss</t>
  </si>
  <si>
    <r>
      <t>2515,65</t>
    </r>
    <r>
      <rPr>
        <i/>
        <sz val="5"/>
        <rFont val="Arial"/>
        <family val="2"/>
        <charset val="204"/>
      </rPr>
      <t xml:space="preserve">
325,28*43/5,56</t>
    </r>
  </si>
  <si>
    <t>Регулирующий клапан 065 В 0771 DN 15 мм Danfoss с защитной гильзой 065-4415</t>
  </si>
  <si>
    <t>Монтаж: регулятор температуры фланцевый DN 15 мм Danfoss</t>
  </si>
  <si>
    <t>ТЕРм12-12-001-02</t>
  </si>
  <si>
    <r>
      <t>930,3</t>
    </r>
    <r>
      <rPr>
        <i/>
        <sz val="5"/>
        <rFont val="Arial"/>
        <family val="2"/>
        <charset val="204"/>
      </rPr>
      <t xml:space="preserve">
120,29*43/5,56</t>
    </r>
  </si>
  <si>
    <t>Клапан обратный межфланцевый 149В2413 DN 32 мм Danfoss</t>
  </si>
  <si>
    <t>Арматура фланцевая с ручным приводом или без привода водопроводная на условное давление до 4 МПа, диаметр условного прохода 32 мм</t>
  </si>
  <si>
    <t>ТЕРм12-12-001-05</t>
  </si>
  <si>
    <r>
      <t>Элеваторы 40с10бк водоструйные № 1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</si>
  <si>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ФССЦ-302-0118</t>
  </si>
  <si>
    <t>Установка элеваторов номером 1, 2</t>
  </si>
  <si>
    <t>ТЕР18-06-005-01</t>
  </si>
  <si>
    <t>Установка грязевиков наружным диаметром патрубков до 57 мм</t>
  </si>
  <si>
    <t>ТЕР18-06-002-02</t>
  </si>
  <si>
    <r>
      <t>245,55</t>
    </r>
    <r>
      <rPr>
        <i/>
        <sz val="5"/>
        <rFont val="Arial"/>
        <family val="2"/>
        <charset val="204"/>
      </rPr>
      <t xml:space="preserve">
1611/1,18/5,56</t>
    </r>
  </si>
  <si>
    <t>Фильтр фланцевый ФСФк-32 DN 32 мм</t>
  </si>
  <si>
    <t>Монтаж фильтра фланцевого ФСФк-32 DN 32 мм</t>
  </si>
  <si>
    <r>
      <t>330,45</t>
    </r>
    <r>
      <rPr>
        <i/>
        <sz val="5"/>
        <rFont val="Arial"/>
        <family val="2"/>
        <charset val="204"/>
      </rPr>
      <t xml:space="preserve">
2168/1,18/5,56</t>
    </r>
  </si>
  <si>
    <t>Фильтр фланцевый ФСФк-50 DN 50 мм</t>
  </si>
  <si>
    <t>Монтаж фильтра фланцевого ФСФк-50 DN 50 мм</t>
  </si>
  <si>
    <t>ТЕРм12-12-001-07 прим.</t>
  </si>
  <si>
    <r>
      <t>366,27</t>
    </r>
    <r>
      <rPr>
        <i/>
        <sz val="5"/>
        <rFont val="Arial"/>
        <family val="2"/>
        <charset val="204"/>
      </rPr>
      <t xml:space="preserve">
2403/1,18/5,56</t>
    </r>
  </si>
  <si>
    <t>Кран шаровой стальной фланцевый  КШТ 60.100.015 DN 15мм</t>
  </si>
  <si>
    <t>Арматура фланцевая с ручным приводом или без привода водопроводная на условное давление до 4 МПа, диаметр условного прохода 15 мм</t>
  </si>
  <si>
    <r>
      <t>329,38</t>
    </r>
    <r>
      <rPr>
        <i/>
        <sz val="5"/>
        <rFont val="Arial"/>
        <family val="2"/>
        <charset val="204"/>
      </rPr>
      <t xml:space="preserve">
2161/1,18/5,56</t>
    </r>
  </si>
  <si>
    <t>Кран шаровой стальной фланцевый  КШТ 60.100.025 DN 25мм</t>
  </si>
  <si>
    <t>Арматура фланцевая с ручным приводом или без привода водопроводная на условное давление до 4 МПа, диаметр условного прохода 25 мм</t>
  </si>
  <si>
    <t>ТЕРм12-12-001-04</t>
  </si>
  <si>
    <t>Кран шаровой стальной фланцевый  КШТ 60.100.032 DN 32мм</t>
  </si>
  <si>
    <r>
      <t>228,94</t>
    </r>
    <r>
      <rPr>
        <i/>
        <sz val="5"/>
        <rFont val="Arial"/>
        <family val="2"/>
        <charset val="204"/>
      </rPr>
      <t xml:space="preserve">
1502/1,18/5,56</t>
    </r>
  </si>
  <si>
    <t>Кран шаровой стальной фланцевый  КШТ 60.002.032 DN 32мм</t>
  </si>
  <si>
    <r>
      <t>321,61</t>
    </r>
    <r>
      <rPr>
        <i/>
        <sz val="5"/>
        <rFont val="Arial"/>
        <family val="2"/>
        <charset val="204"/>
      </rPr>
      <t xml:space="preserve">
2110/1,18/5,56</t>
    </r>
  </si>
  <si>
    <t>Кран шаровой стальной фланцевый  КШТ 60.002.050 DN 50мм</t>
  </si>
  <si>
    <t>Арматура фланцевая с ручным приводом или без привода водопроводная на условное давление до 4 МПа, диаметр условного прохода 50 мм</t>
  </si>
  <si>
    <t>ТЕРм12-12-001-07</t>
  </si>
  <si>
    <t xml:space="preserve">                           Раздел 2. Тепловой узел</t>
  </si>
  <si>
    <r>
      <t>Демонтаж: регулятор температуры фланцевый, диаметр условного прохода 25 мм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</t>
    </r>
  </si>
  <si>
    <r>
      <t>Демонтаж: арматура фланцевая, диаметр условного прохода 25 мм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</t>
    </r>
  </si>
  <si>
    <r>
      <t>Демонтаж: арматура фланцевая, диаметр условного прохода 50 мм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</t>
    </r>
  </si>
  <si>
    <r>
      <t>Разборка элеваторов номером 1</t>
    </r>
    <r>
      <rPr>
        <i/>
        <sz val="7"/>
        <rFont val="Arial"/>
        <family val="2"/>
        <charset val="204"/>
      </rPr>
      <t xml:space="preserve">
КОЭФ. К ПОЗИЦИИ:
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</t>
    </r>
  </si>
  <si>
    <r>
      <t>Разборка грязевиков наружным диаметром патрубков до 57 мм</t>
    </r>
    <r>
      <rPr>
        <i/>
        <sz val="7"/>
        <rFont val="Arial"/>
        <family val="2"/>
        <charset val="204"/>
      </rPr>
      <t xml:space="preserve">
КОЭФ. К ПОЗИЦИИ:
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</t>
    </r>
  </si>
  <si>
    <r>
      <t>Демонтаж: трубопровод в помещениях, диаметр труб наружный 25 мм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</t>
    </r>
  </si>
  <si>
    <t>ТЕРм12-01-002-03</t>
  </si>
  <si>
    <r>
      <t>Демонтаж: трубопровод в помещениях, диаметр труб  наружный 57 мм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</t>
    </r>
  </si>
  <si>
    <t>ТЕРм12-01-002-07</t>
  </si>
  <si>
    <t xml:space="preserve">                           Раздел 1. Разборка конструкций</t>
  </si>
  <si>
    <t>_______________________________________________________________________________________________261,4</t>
  </si>
  <si>
    <t>___________________________3,804</t>
  </si>
  <si>
    <t>_______________________________________________________________________________________________5,392</t>
  </si>
  <si>
    <t>_______________________________________________________________________________________________39,285</t>
  </si>
  <si>
    <t>___________________________44,677</t>
  </si>
  <si>
    <t>Основание: проект № 24705-13-ТС</t>
  </si>
  <si>
    <t>Раздел: Теплоснабжение</t>
  </si>
  <si>
    <r>
      <t xml:space="preserve">реконструкцию помещений для отдела 031. Город, ул.М-Сибиряка, 3. </t>
    </r>
    <r>
      <rPr>
        <b/>
        <i/>
        <sz val="10"/>
        <rFont val="Arial"/>
        <family val="2"/>
        <charset val="204"/>
      </rPr>
      <t>Инв.№ 4900006</t>
    </r>
  </si>
  <si>
    <t>ЛОКАЛЬНЫЙ СМЕТНЫЙ РАСЧЕТ № 25085</t>
  </si>
  <si>
    <t>" _____ " ________________ 2013 г.</t>
  </si>
  <si>
    <t>_________________</t>
  </si>
  <si>
    <t>Е.В.Гордеев</t>
  </si>
  <si>
    <t xml:space="preserve">  Итого Прочие затраты</t>
  </si>
  <si>
    <t xml:space="preserve">   65% ФОТ (от 1735)  (Поз. 6, 8, 10, 19, 15, 21, 26)</t>
  </si>
  <si>
    <t xml:space="preserve">   60% ФОТ (от 3515)  (Поз. 2, 4, 12, 14)</t>
  </si>
  <si>
    <t xml:space="preserve">   40% ФОТ (от 1397)  (Поз. 27-29)</t>
  </si>
  <si>
    <t xml:space="preserve">   95% ФОТ (от 763)  (Поз. 15, 21, 26)</t>
  </si>
  <si>
    <t xml:space="preserve">   92% ФОТ (от 972)  (Поз. 6, 8, 10, 19)</t>
  </si>
  <si>
    <t xml:space="preserve">   80% ФОТ (от 3515)  (Поз. 2, 4, 12, 14)</t>
  </si>
  <si>
    <t xml:space="preserve">   65% ФОТ (от 1397)  (Поз. 27-29)</t>
  </si>
  <si>
    <t xml:space="preserve">   Пусконаладочные работы (в холостую 80%) ПЗ=0,8 (ОЗП=0,8; ЭМ=0,8; ЗПМ=0,8; МАТ=0,8; ТЗ=0,8; ТЗМ=0,8)  (Поз. 27-29)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</si>
  <si>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27-29)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</si>
  <si>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12, 14, 6, 8, 10, 19, 15, 21, 26)</t>
  </si>
  <si>
    <t xml:space="preserve">   Заготовительно-складские расходы на материалы - согласно п.4.64 из МДС 81-35.2004 МАТ=1,02  (Поз. 1, 3, 5, 7, 9, 16-17, 22-23, 25)</t>
  </si>
  <si>
    <t xml:space="preserve">   Районный к-т 4,3%  (Поз. 2, 4, 12, 14, 6, 8, 10, 19, 15, 21, 26-29)</t>
  </si>
  <si>
    <t>1 система</t>
  </si>
  <si>
    <t>Автоматизированная система управления II категории технической сложности с количеством каналов (Кобщ) 2</t>
  </si>
  <si>
    <t>ТЕРп02-01-002-01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</si>
  <si>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</si>
  <si>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</si>
  <si>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</si>
  <si>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</si>
  <si>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</si>
  <si>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</si>
  <si>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 xml:space="preserve">                           Раздел 2. Пусконаладочные работы (в холостую 80%)</t>
  </si>
  <si>
    <t>Монтаж: провод в коробах, сечением до 6 мм2</t>
  </si>
  <si>
    <r>
      <t>763,17</t>
    </r>
    <r>
      <rPr>
        <i/>
        <sz val="5"/>
        <rFont val="Arial"/>
        <family val="2"/>
        <charset val="204"/>
      </rPr>
      <t xml:space="preserve">
5007/1,18/5,56</t>
    </r>
  </si>
  <si>
    <t>1000м</t>
  </si>
  <si>
    <t>Кабель для информационной линии прибора ЮНИТРОНИК UTP1 Cat 5 КВП 1х2х052 (500м)</t>
  </si>
  <si>
    <t>Цена поставщика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</si>
  <si>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</si>
  <si>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</si>
  <si>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r>
      <t>2893,85</t>
    </r>
    <r>
      <rPr>
        <i/>
        <sz val="5"/>
        <rFont val="Arial"/>
        <family val="2"/>
        <charset val="204"/>
      </rPr>
      <t xml:space="preserve">
18986/1,18/5,56</t>
    </r>
  </si>
  <si>
    <t>Кабель КПСВВнг(А)-FRLS 1х2х1,0</t>
  </si>
  <si>
    <r>
      <t>1742,93</t>
    </r>
    <r>
      <rPr>
        <i/>
        <sz val="5"/>
        <rFont val="Arial"/>
        <family val="2"/>
        <charset val="204"/>
      </rPr>
      <t xml:space="preserve">
11435/1,18/5,56</t>
    </r>
  </si>
  <si>
    <t>Кабель КПСВВнг(А)-FRLS 1х2х0,5</t>
  </si>
  <si>
    <t>Монтаж: автомат однополюсный, устанавливаемый в шкафу, на ток до 25 А</t>
  </si>
  <si>
    <t>ТЕРм08-03-526-01</t>
  </si>
  <si>
    <r>
      <t>Выключатели автоматические «Legrand» серии DX-Standart 1Р 16А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</si>
  <si>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ФССЦ-509-2293</t>
  </si>
  <si>
    <t>Монтаж: коробка контажная</t>
  </si>
  <si>
    <t>ТЕРм10-04-066-04</t>
  </si>
  <si>
    <t>Коробка монтажная</t>
  </si>
  <si>
    <t>ТСЦ-503-0452</t>
  </si>
  <si>
    <r>
      <t>10,61</t>
    </r>
    <r>
      <rPr>
        <i/>
        <sz val="5"/>
        <rFont val="Arial"/>
        <family val="2"/>
        <charset val="204"/>
      </rPr>
      <t xml:space="preserve">
69,61/1,18/5,56</t>
    </r>
  </si>
  <si>
    <t>Кабель-канал DKC 50x20 TMС IN-Liner самоклеющийся L=2м, 00313</t>
  </si>
  <si>
    <r>
      <t>3,51</t>
    </r>
    <r>
      <rPr>
        <i/>
        <sz val="5"/>
        <rFont val="Arial"/>
        <family val="2"/>
        <charset val="204"/>
      </rPr>
      <t xml:space="preserve">
23/1,18/5,56</t>
    </r>
  </si>
  <si>
    <t>Кабель-канал DKC 15/1x17 TMC IN-Liner L=2м,, 00303</t>
  </si>
  <si>
    <r>
      <t>Монтаж: 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</si>
  <si>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</si>
  <si>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Монтаж: коробка ответвительная на стене</t>
  </si>
  <si>
    <t>Разветвительная коробка УК-2</t>
  </si>
  <si>
    <t>ТСЦ-503-0460</t>
  </si>
  <si>
    <t>Монтаж: резисторы, диоды</t>
  </si>
  <si>
    <t>ТЕРм11-03-001-01</t>
  </si>
  <si>
    <t>Резисторы</t>
  </si>
  <si>
    <t>ТСЦ-509-0584</t>
  </si>
  <si>
    <t>Монтаж: оповещатель световой</t>
  </si>
  <si>
    <t>ТЕРм10-04-066-06</t>
  </si>
  <si>
    <r>
      <t>33,4</t>
    </r>
    <r>
      <rPr>
        <i/>
        <sz val="5"/>
        <rFont val="Arial"/>
        <family val="2"/>
        <charset val="204"/>
      </rPr>
      <t xml:space="preserve">
219,12/1,18/5,56</t>
    </r>
  </si>
  <si>
    <t>Оповещатель световой "Блик-С12"</t>
  </si>
  <si>
    <t>Монтаж: оповещатель звуковой</t>
  </si>
  <si>
    <t>ТЕРм10-04-066-05</t>
  </si>
  <si>
    <r>
      <t>26,34</t>
    </r>
    <r>
      <rPr>
        <i/>
        <sz val="5"/>
        <rFont val="Arial"/>
        <family val="2"/>
        <charset val="204"/>
      </rPr>
      <t xml:space="preserve">
172,80/1,18/5,56</t>
    </r>
  </si>
  <si>
    <t>Оповещатель звуковой ПКИ-1 "КОЛИБРИ"</t>
  </si>
  <si>
    <t>Монтаж: извещатель пожарный ручной</t>
  </si>
  <si>
    <r>
      <t>26,21</t>
    </r>
    <r>
      <rPr>
        <i/>
        <sz val="5"/>
        <rFont val="Arial"/>
        <family val="2"/>
        <charset val="204"/>
      </rPr>
      <t xml:space="preserve">
171,93/1,18/5,56</t>
    </r>
  </si>
  <si>
    <t>Извещатель пожарный ручной "ИПР-3СУ"</t>
  </si>
  <si>
    <t>Монтаж: извещатель пожарный дымовой оптико-электронный  "ИП-212-92"</t>
  </si>
  <si>
    <t>ТЕРм10-08-003-01</t>
  </si>
  <si>
    <r>
      <t>90,69</t>
    </r>
    <r>
      <rPr>
        <i/>
        <sz val="5"/>
        <rFont val="Arial"/>
        <family val="2"/>
        <charset val="204"/>
      </rPr>
      <t xml:space="preserve">
595/1,18/5,56</t>
    </r>
  </si>
  <si>
    <t>Дымовой извещатель "ИП-212-92"</t>
  </si>
  <si>
    <t>Монтаж: метка адресная  "Юнитроник"  "МА-7ТС"</t>
  </si>
  <si>
    <t>ТЕРм10-08-003-05 прим.</t>
  </si>
  <si>
    <r>
      <t>89,93</t>
    </r>
    <r>
      <rPr>
        <i/>
        <sz val="5"/>
        <rFont val="Arial"/>
        <family val="2"/>
        <charset val="204"/>
      </rPr>
      <t xml:space="preserve">
590/1,18/5,56</t>
    </r>
  </si>
  <si>
    <t>Метка пожарная адресная МА-7ТС</t>
  </si>
  <si>
    <t xml:space="preserve">                           Раздел 1. Монтажные работы</t>
  </si>
  <si>
    <t>Материалы ______________________________________</t>
  </si>
  <si>
    <t>_______________________________________________________________________________________________439,78</t>
  </si>
  <si>
    <t>___________________________6,647</t>
  </si>
  <si>
    <t>_______________________________________________________________________________________________2,864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</si>
  <si>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</si>
  <si>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_______________________________________________________________________________________________18,191</t>
  </si>
  <si>
    <t>___________________________21,055</t>
  </si>
  <si>
    <t>Основание: проект № 24736-13-ПС</t>
  </si>
  <si>
    <t>Раздел: Автоматическая установка пожарной сигнализации и СОУЭ.</t>
  </si>
  <si>
    <t>ЛОКАЛЬНЫЙ СМЕТНЫЙ РАСЧЕТ № 25082</t>
  </si>
  <si>
    <t xml:space="preserve">   70% ФОТ (от 717)  (Поз. 7-11)</t>
  </si>
  <si>
    <t xml:space="preserve">   65% ФОТ (от 24108)  (Поз. 1-6, 12-13, 16, 19, 22, 24, 30, 32-33, 44, 49, 54, 58, 61, 69, 71, 73, 79, 90, 94, 109, 115, 117, 119, 121, 28, 108, 46, 52, 93)</t>
  </si>
  <si>
    <t xml:space="preserve">   60% ФОТ (от 676)  (Поз. 67, 78)</t>
  </si>
  <si>
    <t xml:space="preserve">   110% ФОТ (от 717)  (Поз. 7-11)</t>
  </si>
  <si>
    <t xml:space="preserve">   100% ФОТ (от 63)  (Поз. 46, 52, 93)</t>
  </si>
  <si>
    <t xml:space="preserve">   95% ФОТ (от 21122)  (Поз. 4-6, 12-13, 16, 19, 22, 24, 30, 32-33, 44, 49, 54, 58, 61, 69, 71, 73, 79, 90, 94, 109, 115, 117, 119, 121)</t>
  </si>
  <si>
    <t xml:space="preserve">   92% ФОТ (от 2431)  (Поз. 28, 108)</t>
  </si>
  <si>
    <t xml:space="preserve">   85% ФОТ (от 492)  (Поз. 1-3)</t>
  </si>
  <si>
    <t xml:space="preserve">   80% ФОТ (от 676)  (Поз. 67, 78)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</si>
  <si>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4-6, 12-13, 16, 19, 22, 24, 30, 32-33, 44, 49, 54, 58, 61, 69, 71, 73, 79, 90, 94, 109, 115, 117, 119, 121, 28, 108, 46, 52, 93, 67, 78)</t>
  </si>
  <si>
    <t xml:space="preserve">   Заготовительно-складские расходы на материалы - согласно п.4.64 из МДС 81-35.2004 МАТ=1,02  (Поз. 14-15, 17-18, 21, 23, 25-26, 29, 34-43, 45, 47-48, 50-51, 53, 55-57, 59-60, 62-66, 68, 70, 72, 74-77, 80-89, 91-92, 95-106, 120)</t>
  </si>
  <si>
    <t xml:space="preserve">   Районный к-т 4,3%  (Поз. 7-11, 1-6, 12-13, 16, 19, 22, 24, 30, 32-33, 44, 49, 54, 58, 61, 69, 71, 73, 79, 90, 94, 109, 115, 117, 119, 121, 28, 108, 46, 52, 93, 67, 78)</t>
  </si>
  <si>
    <t>100 м трубок</t>
  </si>
  <si>
    <t>Провод, количество проводов в резинобитумной трубке до 2, сечение провода до 16 мм2</t>
  </si>
  <si>
    <t>ТЕРм08-02-413-02</t>
  </si>
  <si>
    <r>
      <t>0,81</t>
    </r>
    <r>
      <rPr>
        <i/>
        <sz val="5"/>
        <rFont val="Arial"/>
        <family val="2"/>
        <charset val="204"/>
      </rPr>
      <t xml:space="preserve">
5,32/1,18/5,56</t>
    </r>
  </si>
  <si>
    <t>Труба гофр.ПВХ d 16 с зондом (100 м ) ИЭК CTG20-16-K41-100I</t>
  </si>
  <si>
    <t>Труба стальная по установленным конструкциям, в готовых бороздах, диаметр до 40 мм</t>
  </si>
  <si>
    <t>ТЕРм08-02-407-07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</si>
  <si>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</si>
  <si>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ТСЦ-103-0004</t>
  </si>
  <si>
    <t>Труба стальная по установленным конструкциям, в готовых бороздах, диаметр до 50 мм</t>
  </si>
  <si>
    <t>ТЕРм08-02-407-08</t>
  </si>
  <si>
    <t>Трубы стальные сварные водогазопроводные с резьбой черные легкие (неоцинкованные) диаметр условного прохода 50 мм, толщина стенки 3 мм</t>
  </si>
  <si>
    <t>ТСЦ-103-0006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</si>
  <si>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</si>
  <si>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</si>
  <si>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r>
  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</si>
  <si>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ФССЦ-501-8507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</si>
  <si>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</si>
  <si>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</si>
  <si>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</si>
  <si>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ФССЦ-501-8461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</si>
  <si>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35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</si>
  <si>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ФССЦ-501-8463</t>
  </si>
  <si>
    <t xml:space="preserve">                           Раздел 7. Кабельные проводки</t>
  </si>
  <si>
    <t>Проводник заземляющий открыто по строительным основаниям из полосовой стали сечением 100 мм2</t>
  </si>
  <si>
    <t>ТЕРм08-02-472-06</t>
  </si>
  <si>
    <t>Дополнительная установка на пультах и панелях колодки клеммной на 20 клемм</t>
  </si>
  <si>
    <t>ТЕРм10-04-030-04</t>
  </si>
  <si>
    <t>Клеммная колодка</t>
  </si>
  <si>
    <t>ТСЦ-509-0213 прим.</t>
  </si>
  <si>
    <r>
      <t>17,49</t>
    </r>
    <r>
      <rPr>
        <i/>
        <sz val="5"/>
        <rFont val="Arial"/>
        <family val="2"/>
        <charset val="204"/>
      </rPr>
      <t xml:space="preserve">
114,77/1,18/5,56</t>
    </r>
  </si>
  <si>
    <t>СОЕДИНИТЕЛЬ ВНУТРЕННИЙ ДЛЯ ТА-EN, TA-GN GTA-SN 60 02308</t>
  </si>
  <si>
    <r>
      <t>3,2</t>
    </r>
    <r>
      <rPr>
        <i/>
        <sz val="5"/>
        <rFont val="Arial"/>
        <family val="2"/>
        <charset val="204"/>
      </rPr>
      <t xml:space="preserve">
20,98/1,18/5,56</t>
    </r>
  </si>
  <si>
    <t>НАКЛАДКА БОКОВАЯ ДЛЯ СЕРИИ ТА-EN, TA-GN SGAN 60 00833</t>
  </si>
  <si>
    <r>
      <t>16,6</t>
    </r>
    <r>
      <rPr>
        <i/>
        <sz val="5"/>
        <rFont val="Arial"/>
        <family val="2"/>
        <charset val="204"/>
      </rPr>
      <t xml:space="preserve">
108,91/1,18/5,56</t>
    </r>
  </si>
  <si>
    <t>СОЕДИНЕНИЕ НА СТЫК ДЛЯ СЕРИИ ТА-EN, TA-GN GAN 150 00889</t>
  </si>
  <si>
    <r>
      <t>94,76</t>
    </r>
    <r>
      <rPr>
        <i/>
        <sz val="5"/>
        <rFont val="Arial"/>
        <family val="2"/>
        <charset val="204"/>
      </rPr>
      <t xml:space="preserve">
621,68/1,18/5,56</t>
    </r>
  </si>
  <si>
    <t>ВНУТРЕННИЙ ИЗМЕНЯЕМЫЙ УГОЛ  ДЛЯ СЕРИИ ТА-EN, TA-GN NIAV 150X60 01731</t>
  </si>
  <si>
    <r>
      <t>99,13</t>
    </r>
    <r>
      <rPr>
        <i/>
        <sz val="5"/>
        <rFont val="Arial"/>
        <family val="2"/>
        <charset val="204"/>
      </rPr>
      <t xml:space="preserve">
650,37/1,18/5,56</t>
    </r>
  </si>
  <si>
    <t>ВНЕШНИЙ ИЗМЕНЯЕМЫЙ УГОЛ ДЛЯ СЕРИИ TA-EN, TA-GN NEAV 150X60 01715</t>
  </si>
  <si>
    <r>
      <t>168,59</t>
    </r>
    <r>
      <rPr>
        <i/>
        <sz val="5"/>
        <rFont val="Arial"/>
        <family val="2"/>
        <charset val="204"/>
      </rPr>
      <t xml:space="preserve">
1106,06/1,18/5,56</t>
    </r>
  </si>
  <si>
    <t>ОТВОД/СОЕДИНЕНИЕ ДЛЯ СЕРИИ ТА-EN, TA-GN NTAN 150X60 01763</t>
  </si>
  <si>
    <r>
      <t>119,3</t>
    </r>
    <r>
      <rPr>
        <i/>
        <sz val="5"/>
        <rFont val="Arial"/>
        <family val="2"/>
        <charset val="204"/>
      </rPr>
      <t xml:space="preserve">
782,72/1,18/5,56</t>
    </r>
  </si>
  <si>
    <t>ПЛОСКИЙ УГОЛ ДЛЯ СЕРИИ ТА-EN, TA-GN NPAN 150X60 01747</t>
  </si>
  <si>
    <r>
      <t>70,93</t>
    </r>
    <r>
      <rPr>
        <i/>
        <sz val="5"/>
        <rFont val="Arial"/>
        <family val="2"/>
        <charset val="204"/>
      </rPr>
      <t xml:space="preserve">
465,37/1,18/5,56</t>
    </r>
  </si>
  <si>
    <t>НАКЛАДКА НА КОРОБКУ / СТЕНУ A-GN 150X60 01778</t>
  </si>
  <si>
    <r>
      <t>20,55</t>
    </r>
    <r>
      <rPr>
        <i/>
        <sz val="5"/>
        <rFont val="Arial"/>
        <family val="2"/>
        <charset val="204"/>
      </rPr>
      <t xml:space="preserve">
134,82/1,18/5,56</t>
    </r>
  </si>
  <si>
    <t>ЗАГЛУШКА ДЛЯ СЕРИИ ТА-EN, TA-GN LAN 150X60 00879</t>
  </si>
  <si>
    <r>
      <t>9,32</t>
    </r>
    <r>
      <rPr>
        <i/>
        <sz val="5"/>
        <rFont val="Arial"/>
        <family val="2"/>
        <charset val="204"/>
      </rPr>
      <t xml:space="preserve">
61,12/1,18/5,56</t>
    </r>
  </si>
  <si>
    <t>ФИКСАТОР КАБЕЛЯ ДЛЯ ТА-EN, TA-GN TR-E 120 07716</t>
  </si>
  <si>
    <r>
      <t>8,85</t>
    </r>
    <r>
      <rPr>
        <i/>
        <sz val="5"/>
        <rFont val="Arial"/>
        <family val="2"/>
        <charset val="204"/>
      </rPr>
      <t xml:space="preserve">
58,07/1,18/5,56</t>
    </r>
  </si>
  <si>
    <t>РАЗДЕЛИТЕЛЬ ДЛЯ ТА-GN SEP-N 60/40 (продукт подходит и для системы "ИнлайнерФронт") 01415</t>
  </si>
  <si>
    <t>Короб пластиковый TA-GN 150X60 01788</t>
  </si>
  <si>
    <r>
      <t>Короба пластмассовые: шириной до 120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</si>
  <si>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ФЕРм08-02-390-03</t>
  </si>
  <si>
    <t xml:space="preserve">                           Раздел 6. Кабель-канал магистральный 150х60мм</t>
  </si>
  <si>
    <t>Крышка декоративная и другие мелкие изделия (без присоединения проводов)</t>
  </si>
  <si>
    <t>ТЕРм10-06-037-13</t>
  </si>
  <si>
    <r>
      <t>6,92</t>
    </r>
    <r>
      <rPr>
        <i/>
        <sz val="5"/>
        <rFont val="Arial"/>
        <family val="2"/>
        <charset val="204"/>
      </rPr>
      <t xml:space="preserve">
45,43/1,18/5,56</t>
    </r>
  </si>
  <si>
    <t>Рамка и суппорт для коробок КМКУ на 2 модуля CKK-40D-RSK2-K01</t>
  </si>
  <si>
    <r>
      <t>37,77</t>
    </r>
    <r>
      <rPr>
        <i/>
        <sz val="5"/>
        <rFont val="Arial"/>
        <family val="2"/>
        <charset val="204"/>
      </rPr>
      <t xml:space="preserve">
247,80/1,18/5,56</t>
    </r>
  </si>
  <si>
    <t>Адаптер  для коробок КМКУ на 2 модуля CKK-40D-SK2-K01</t>
  </si>
  <si>
    <t>Розетка штепсельная неутопленного типа при открытой проводке</t>
  </si>
  <si>
    <t>ТЕРм08-03-591-08</t>
  </si>
  <si>
    <r>
      <t>22,16</t>
    </r>
    <r>
      <rPr>
        <i/>
        <sz val="5"/>
        <rFont val="Arial"/>
        <family val="2"/>
        <charset val="204"/>
      </rPr>
      <t xml:space="preserve">
145,40/1,18/5,56</t>
    </r>
  </si>
  <si>
    <t>Розетка силовая с з/к для коробок КМКУ на 2 модуля CKK-40D-RSZB2-K01</t>
  </si>
  <si>
    <r>
      <t>6,41</t>
    </r>
    <r>
      <rPr>
        <i/>
        <sz val="5"/>
        <rFont val="Arial"/>
        <family val="2"/>
        <charset val="204"/>
      </rPr>
      <t xml:space="preserve">
42,03/1,18/5,56</t>
    </r>
  </si>
  <si>
    <t>Коробка универсальная КМКУ 88х88х44 "ЭЛЕКОР" CKK10D-U-1-K01</t>
  </si>
  <si>
    <r>
      <t>5,17</t>
    </r>
    <r>
      <rPr>
        <i/>
        <sz val="5"/>
        <rFont val="Arial"/>
        <family val="2"/>
        <charset val="204"/>
      </rPr>
      <t xml:space="preserve">
33,89/1,18/5,56</t>
    </r>
  </si>
  <si>
    <t>Коробка КМ41212-01 распаячная для о/п 75х75х20мм белая (с контактной группой) UKO10-075-075-020-K01</t>
  </si>
  <si>
    <r>
      <t>1,56</t>
    </r>
    <r>
      <rPr>
        <i/>
        <sz val="5"/>
        <rFont val="Arial"/>
        <family val="2"/>
        <charset val="204"/>
      </rPr>
      <t xml:space="preserve">
10,25/1,18/5,56</t>
    </r>
  </si>
  <si>
    <t>Заглушка КМЗ 40х16   "ЭЛЕКОР" CKK10D-Z-040-016-K01</t>
  </si>
  <si>
    <t>Соединитель на стык КМС 40х16   "ЭЛЕКОР" CKK10D-S-040-016-K01</t>
  </si>
  <si>
    <r>
      <t>1,92</t>
    </r>
    <r>
      <rPr>
        <i/>
        <sz val="5"/>
        <rFont val="Arial"/>
        <family val="2"/>
        <charset val="204"/>
      </rPr>
      <t xml:space="preserve">
12,60/1,18/5,56</t>
    </r>
  </si>
  <si>
    <t>Поворот 90 гр. КМП 40х16  "ЭЛЕКОР" CKK10D-P-040-016-K01</t>
  </si>
  <si>
    <t>Т-образный угол КМТ 40х16   "ЭЛЕКОР" CKK10D-T-040-016-K01</t>
  </si>
  <si>
    <t>Внутренний угол КМВ 40х16   "ЭЛЕКОР" CKK10D-V-040-016-K01</t>
  </si>
  <si>
    <t>Внешний угол КМН 40х16   "ЭЛЕКОР" CKK10D-N-040-016-K01</t>
  </si>
  <si>
    <r>
      <t>5,62</t>
    </r>
    <r>
      <rPr>
        <i/>
        <sz val="5"/>
        <rFont val="Arial"/>
        <family val="2"/>
        <charset val="204"/>
      </rPr>
      <t xml:space="preserve">
36,86/1,18/5,56</t>
    </r>
  </si>
  <si>
    <t>Кабель-канал  40х16 "ЭЛЕКОР"  CKK10-040-016-1-K01-018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</si>
  <si>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</si>
  <si>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 xml:space="preserve">                           Раздел 5. Миниканалы</t>
  </si>
  <si>
    <t>Приборы, устанавливаемые на металлоконструкциях, щитах и пультах, масса до 5 кг</t>
  </si>
  <si>
    <r>
      <t>1,17</t>
    </r>
    <r>
      <rPr>
        <i/>
        <sz val="5"/>
        <rFont val="Arial"/>
        <family val="2"/>
        <charset val="204"/>
      </rPr>
      <t xml:space="preserve">
7,70/1,18/5,56</t>
    </r>
  </si>
  <si>
    <t>Ограничитель на DIN-рейку(металл) ИЭК YXD10</t>
  </si>
  <si>
    <r>
      <t>247,53</t>
    </r>
    <r>
      <rPr>
        <i/>
        <sz val="5"/>
        <rFont val="Arial"/>
        <family val="2"/>
        <charset val="204"/>
      </rPr>
      <t xml:space="preserve">
1624/1,18/5,56</t>
    </r>
  </si>
  <si>
    <t>Шина соединительная PIN 3Р 100А шаг 27 мм (дл. 1м) ИЭК YNS51-3-100</t>
  </si>
  <si>
    <r>
      <t>2,13</t>
    </r>
    <r>
      <rPr>
        <i/>
        <sz val="5"/>
        <rFont val="Arial"/>
        <family val="2"/>
        <charset val="204"/>
      </rPr>
      <t xml:space="preserve">
14/1,18/5,56</t>
    </r>
  </si>
  <si>
    <t>Изолятор-стойка "UNIVERSAL" для шин ИСК-1 ИЭК YIS50-K05</t>
  </si>
  <si>
    <r>
      <t>37,34</t>
    </r>
    <r>
      <rPr>
        <i/>
        <sz val="5"/>
        <rFont val="Arial"/>
        <family val="2"/>
        <charset val="204"/>
      </rPr>
      <t xml:space="preserve">
245/1,18/5,56</t>
    </r>
  </si>
  <si>
    <t>Шина "N" нулевая 8х12мм 26/2 "UNIVERSAL" ИЭК YNN21-26-125</t>
  </si>
  <si>
    <t>Автомат одно-, двух-, трехполюсный, устанавливаемый в шкафу, на ток до 100 А</t>
  </si>
  <si>
    <t>ТЕРм08-03-526-02</t>
  </si>
  <si>
    <r>
      <t>791,52</t>
    </r>
    <r>
      <rPr>
        <i/>
        <sz val="5"/>
        <rFont val="Arial"/>
        <family val="2"/>
        <charset val="204"/>
      </rPr>
      <t xml:space="preserve">
5193/1,18/5,56</t>
    </r>
  </si>
  <si>
    <t>"Legrand" Авт.Выкл. DX3 3П С100A 409281</t>
  </si>
  <si>
    <t>Автомат одно-, двух-, трехполюсный, устанавливаемый в шкафу на ток до 250 А</t>
  </si>
  <si>
    <t>ТЕРм08-03-526-03</t>
  </si>
  <si>
    <t>"Legrand" Авт.Выкл. DX3 3П С125A 409282</t>
  </si>
  <si>
    <t>Щитки, устанавливаемые на стене распорными дюбелями, масса щитка до 15 кг</t>
  </si>
  <si>
    <t>ТЕРм08-03-599-10</t>
  </si>
  <si>
    <r>
      <t>493,49</t>
    </r>
    <r>
      <rPr>
        <i/>
        <sz val="5"/>
        <rFont val="Arial"/>
        <family val="2"/>
        <charset val="204"/>
      </rPr>
      <t xml:space="preserve">
3237,68/1,18/5,56</t>
    </r>
  </si>
  <si>
    <t>Корпус металлический ЩРв-36з-1 74 IP54 "UNIVERSAL" MKM11-V-36-54-Z-U</t>
  </si>
  <si>
    <t xml:space="preserve">                           Щит ЩС-1.1</t>
  </si>
  <si>
    <r>
      <t>60,82</t>
    </r>
    <r>
      <rPr>
        <i/>
        <sz val="5"/>
        <rFont val="Arial"/>
        <family val="2"/>
        <charset val="204"/>
      </rPr>
      <t xml:space="preserve">
399/1,18/5,56</t>
    </r>
  </si>
  <si>
    <t>Шина соединительная типа PIN (штырь) 1Р 100А(дл. 1м) ИЭК YNS21-1-100</t>
  </si>
  <si>
    <t>Автомат одно-, двух-, трехполюсный, устанавливаемый в шкафу, на ток до 25 А</t>
  </si>
  <si>
    <r>
      <t>118,74</t>
    </r>
    <r>
      <rPr>
        <i/>
        <sz val="5"/>
        <rFont val="Arial"/>
        <family val="2"/>
        <charset val="204"/>
      </rPr>
      <t xml:space="preserve">
779/1,18/5,56</t>
    </r>
  </si>
  <si>
    <t>"Legrand" Авт.Выкл. DX3 1П С25A 409116</t>
  </si>
  <si>
    <t>"Legrand" Авт.Выкл. DX3 1П С16A 409114</t>
  </si>
  <si>
    <r>
      <t>1108,1</t>
    </r>
    <r>
      <rPr>
        <i/>
        <sz val="5"/>
        <rFont val="Arial"/>
        <family val="2"/>
        <charset val="204"/>
      </rPr>
      <t xml:space="preserve">
7269,99/1,18/5,56</t>
    </r>
  </si>
  <si>
    <t>"Legrand" Авт.Выкл. ВДТ-DX3-ID 3П+N А100A 411763</t>
  </si>
  <si>
    <r>
      <t>647,16</t>
    </r>
    <r>
      <rPr>
        <i/>
        <sz val="5"/>
        <rFont val="Arial"/>
        <family val="2"/>
        <charset val="204"/>
      </rPr>
      <t xml:space="preserve">
4245,87/1,18/5,56</t>
    </r>
  </si>
  <si>
    <t>"Legrand" Авт.Выкл. DX3 3П С63A 409260</t>
  </si>
  <si>
    <t>"Legrand" Авт.Выкл. DX3 3П С80A 409280</t>
  </si>
  <si>
    <r>
      <t>752,84</t>
    </r>
    <r>
      <rPr>
        <i/>
        <sz val="5"/>
        <rFont val="Arial"/>
        <family val="2"/>
        <charset val="204"/>
      </rPr>
      <t xml:space="preserve">
4939,20/1,18/5,56</t>
    </r>
  </si>
  <si>
    <t>Корпус металлический ЩРв-2х48зк-1 36 IP31 "UNIVERSAL" MKM12-V-2x48-31-ZK-U</t>
  </si>
  <si>
    <t xml:space="preserve">                           Щит ЩС-3</t>
  </si>
  <si>
    <t xml:space="preserve">                           Раздел 4. Щиты</t>
  </si>
  <si>
    <r>
      <t>16,46</t>
    </r>
    <r>
      <rPr>
        <i/>
        <sz val="5"/>
        <rFont val="Arial"/>
        <family val="2"/>
        <charset val="204"/>
      </rPr>
      <t xml:space="preserve">
108/1,18/5,56</t>
    </r>
  </si>
  <si>
    <t>"Legrand"  Mosaic Суппорт/Рамка 4 М Dlp Кр.65 10954</t>
  </si>
  <si>
    <r>
      <t>44,2</t>
    </r>
    <r>
      <rPr>
        <i/>
        <sz val="5"/>
        <rFont val="Arial"/>
        <family val="2"/>
        <charset val="204"/>
      </rPr>
      <t xml:space="preserve">
290/1,18/5,56</t>
    </r>
  </si>
  <si>
    <t>"Legrand"  Mosaic Суппорт 1 пост, кр. 85 10913</t>
  </si>
  <si>
    <r>
      <t>64,02</t>
    </r>
    <r>
      <rPr>
        <i/>
        <sz val="5"/>
        <rFont val="Arial"/>
        <family val="2"/>
        <charset val="204"/>
      </rPr>
      <t xml:space="preserve">
420/1,18/5,56</t>
    </r>
  </si>
  <si>
    <t>"Legrand"  Mosaic Розетка DLP немецкий стандарт 2Х2К+З  77402</t>
  </si>
  <si>
    <r>
      <t>35,06</t>
    </r>
    <r>
      <rPr>
        <i/>
        <sz val="5"/>
        <rFont val="Arial"/>
        <family val="2"/>
        <charset val="204"/>
      </rPr>
      <t xml:space="preserve">
230/1,18/5,56</t>
    </r>
  </si>
  <si>
    <t>"Legrand"  Роз. комп.  Mosaic RJ45 Кат.5e UTP (1 мод.) LCS 76551</t>
  </si>
  <si>
    <r>
      <t>37,5</t>
    </r>
    <r>
      <rPr>
        <i/>
        <sz val="5"/>
        <rFont val="Arial"/>
        <family val="2"/>
        <charset val="204"/>
      </rPr>
      <t xml:space="preserve">
246/1,18/5,56</t>
    </r>
  </si>
  <si>
    <t>"Legrand"   Mosaic Суппорт/Рамка 8 М Dlp Кр.65 10958</t>
  </si>
  <si>
    <t>Блоки с розетками на 4 модуля</t>
  </si>
  <si>
    <t>ТЕРм08-03-591-12 прим.</t>
  </si>
  <si>
    <r>
      <t>169,49</t>
    </r>
    <r>
      <rPr>
        <i/>
        <sz val="5"/>
        <rFont val="Arial"/>
        <family val="2"/>
        <charset val="204"/>
      </rPr>
      <t xml:space="preserve">
1112/1,18/5,56</t>
    </r>
  </si>
  <si>
    <t>"Legrand" Mosaic Розетка DLP немецкий стандарт 4Х2К+З красная с механической блокировкой 77424</t>
  </si>
  <si>
    <t xml:space="preserve">                           Электроустановочные изделия к кабель-каналу DLP (крышка 65мм)</t>
  </si>
  <si>
    <r>
      <t>82,61</t>
    </r>
    <r>
      <rPr>
        <i/>
        <sz val="5"/>
        <rFont val="Arial"/>
        <family val="2"/>
        <charset val="204"/>
      </rPr>
      <t xml:space="preserve">
542/1,18/5,56</t>
    </r>
  </si>
  <si>
    <t>"Legrand" DLPОтвод Т ш.80мм 010735</t>
  </si>
  <si>
    <r>
      <t>16,77</t>
    </r>
    <r>
      <rPr>
        <i/>
        <sz val="5"/>
        <rFont val="Arial"/>
        <family val="2"/>
        <charset val="204"/>
      </rPr>
      <t xml:space="preserve">
110/1,18/5,56</t>
    </r>
  </si>
  <si>
    <t>"Legrand" DLPЗаглушка 80x35 010722</t>
  </si>
  <si>
    <r>
      <t>6,86</t>
    </r>
    <r>
      <rPr>
        <i/>
        <sz val="5"/>
        <rFont val="Arial"/>
        <family val="2"/>
        <charset val="204"/>
      </rPr>
      <t xml:space="preserve">
45/1,18/5,56</t>
    </r>
  </si>
  <si>
    <t>"Legrand" DLPФиксатор кабеля скоба 010681</t>
  </si>
  <si>
    <r>
      <t>62,34</t>
    </r>
    <r>
      <rPr>
        <i/>
        <sz val="5"/>
        <rFont val="Arial"/>
        <family val="2"/>
        <charset val="204"/>
      </rPr>
      <t xml:space="preserve">
409/1,18/5,56</t>
    </r>
  </si>
  <si>
    <t>"Legrand" DLPУг.плоск. д/ 50х80 бел. 010767</t>
  </si>
  <si>
    <r>
      <t>41,61</t>
    </r>
    <r>
      <rPr>
        <i/>
        <sz val="5"/>
        <rFont val="Arial"/>
        <family val="2"/>
        <charset val="204"/>
      </rPr>
      <t xml:space="preserve">
273/1,18/5,56</t>
    </r>
  </si>
  <si>
    <t>"Legrand" DLPУг.внутр. на выс.50мм 010602</t>
  </si>
  <si>
    <r>
      <t>8,08</t>
    </r>
    <r>
      <rPr>
        <i/>
        <sz val="5"/>
        <rFont val="Arial"/>
        <family val="2"/>
        <charset val="204"/>
      </rPr>
      <t xml:space="preserve">
53/1,18/5,56</t>
    </r>
  </si>
  <si>
    <t>"Legrand" DLPНакл. на стык крышки 65мм 010801</t>
  </si>
  <si>
    <r>
      <t>4,73</t>
    </r>
    <r>
      <rPr>
        <i/>
        <sz val="5"/>
        <rFont val="Arial"/>
        <family val="2"/>
        <charset val="204"/>
      </rPr>
      <t xml:space="preserve">
31/1,18/5,56</t>
    </r>
  </si>
  <si>
    <t>"Legrand" DLP Накл.на стык короба 65мм 010691</t>
  </si>
  <si>
    <r>
      <t>17,07</t>
    </r>
    <r>
      <rPr>
        <i/>
        <sz val="5"/>
        <rFont val="Arial"/>
        <family val="2"/>
        <charset val="204"/>
      </rPr>
      <t xml:space="preserve">
112/1,18/5,56</t>
    </r>
  </si>
  <si>
    <t>"Legrand" DLPПерегородка разделит. 50 мм 010582</t>
  </si>
  <si>
    <r>
      <t>52,59</t>
    </r>
    <r>
      <rPr>
        <i/>
        <sz val="5"/>
        <rFont val="Arial"/>
        <family val="2"/>
        <charset val="204"/>
      </rPr>
      <t xml:space="preserve">
345/1,18/5,56</t>
    </r>
  </si>
  <si>
    <t>"Legrand" DLP Кабель-канал 80x50 010419</t>
  </si>
  <si>
    <t xml:space="preserve">                           Раздел 3. Кабель-канал электроустановочный 50х80мм</t>
  </si>
  <si>
    <t>Розетка штепсельная полугерметическая и герметическая</t>
  </si>
  <si>
    <t>ТЕРм08-03-591-10</t>
  </si>
  <si>
    <t>Розетка двухгнездная с заземлением брызгозащищенная</t>
  </si>
  <si>
    <t>ТСЦ-503-0470</t>
  </si>
  <si>
    <t>Розетка штепсельная утопленного типа при скрытой проводке</t>
  </si>
  <si>
    <t>ТЕРм08-03-591-09</t>
  </si>
  <si>
    <r>
      <t>10,46</t>
    </r>
    <r>
      <rPr>
        <i/>
        <sz val="5"/>
        <rFont val="Arial"/>
        <family val="2"/>
        <charset val="204"/>
      </rPr>
      <t xml:space="preserve">
68,63/1,18/5,56</t>
    </r>
  </si>
  <si>
    <t>РС12-3-ГБ Розетка двухместная с з/к (в сборе) "ЛЕГАТА"  цвет:белый ERG21-K01-16-AC</t>
  </si>
  <si>
    <t>Монтаж: колодки клеммной на 20 клемм</t>
  </si>
  <si>
    <r>
      <t>0,88</t>
    </r>
    <r>
      <rPr>
        <i/>
        <sz val="5"/>
        <rFont val="Arial"/>
        <family val="2"/>
        <charset val="204"/>
      </rPr>
      <t xml:space="preserve">
5,77/1,18/5,56</t>
    </r>
  </si>
  <si>
    <t>Коробка КМ40002 установочная для тв.стен d65x40мм (с саморезами) UKT10-065-040-000</t>
  </si>
  <si>
    <r>
      <t>11,43</t>
    </r>
    <r>
      <rPr>
        <i/>
        <sz val="5"/>
        <rFont val="Arial"/>
        <family val="2"/>
        <charset val="204"/>
      </rPr>
      <t xml:space="preserve">
74,98/1,18/5,56</t>
    </r>
  </si>
  <si>
    <t>Коробка КМ41219 распаячная для о/п 100х100х29мм белая (с контактной группой)</t>
  </si>
  <si>
    <t>Выключатель двухклавишный неутопленного типа при открытой проводке</t>
  </si>
  <si>
    <t>ТЕРм08-03-591-04</t>
  </si>
  <si>
    <r>
      <t>5,28</t>
    </r>
    <r>
      <rPr>
        <i/>
        <sz val="5"/>
        <rFont val="Arial"/>
        <family val="2"/>
        <charset val="204"/>
      </rPr>
      <t xml:space="preserve">
34,62/1,18/5,56</t>
    </r>
  </si>
  <si>
    <t>Выключатель двухклавишный для открытой установки  ВС20-2-0-ОБ серия "Октава" EVО20-K01-10-DC</t>
  </si>
  <si>
    <t>Выключатель одноклавишный неутопленного типа при открытой проводке</t>
  </si>
  <si>
    <t>ТЕРм08-03-591-01</t>
  </si>
  <si>
    <r>
      <t>4,81</t>
    </r>
    <r>
      <rPr>
        <i/>
        <sz val="5"/>
        <rFont val="Arial"/>
        <family val="2"/>
        <charset val="204"/>
      </rPr>
      <t xml:space="preserve">
31,57/1,18/5,56</t>
    </r>
  </si>
  <si>
    <t>Выключатель одноклавишный для открытой установки  ВС20-1-0-ОБ серия "Октава" EVО10-K01-10-DC</t>
  </si>
  <si>
    <t>Лампы люминесцентные</t>
  </si>
  <si>
    <t>ТСЦ-509-0696</t>
  </si>
  <si>
    <t>Светильник отдельно устанавливаемый на штырях с количеством ламп в светильнике 1</t>
  </si>
  <si>
    <t>ТЕРм08-03-594-01</t>
  </si>
  <si>
    <r>
      <t>417,04</t>
    </r>
    <r>
      <rPr>
        <i/>
        <sz val="5"/>
        <rFont val="Arial"/>
        <family val="2"/>
        <charset val="204"/>
      </rPr>
      <t xml:space="preserve">
2175,13/1,18/4.42</t>
    </r>
  </si>
  <si>
    <t>Светильник NBT 11 F118 (серебристый)  1417000030</t>
  </si>
  <si>
    <r>
      <t>136,11</t>
    </r>
    <r>
      <rPr>
        <i/>
        <sz val="5"/>
        <rFont val="Arial"/>
        <family val="2"/>
        <charset val="204"/>
      </rPr>
      <t xml:space="preserve">
893/1,18/5,56</t>
    </r>
  </si>
  <si>
    <t>Светильник  ЛБО54-18-112 Econom 1054118112</t>
  </si>
  <si>
    <t>Светильник в подвесных потолках, устанавливаемый на закладных деталях, количество ламп в светильнике до 4</t>
  </si>
  <si>
    <t>ТЕРм08-03-594-17</t>
  </si>
  <si>
    <r>
      <t>663,51</t>
    </r>
    <r>
      <rPr>
        <i/>
        <sz val="5"/>
        <rFont val="Arial"/>
        <family val="2"/>
        <charset val="204"/>
      </rPr>
      <t xml:space="preserve">
3460,62/1,18/4.42</t>
    </r>
  </si>
  <si>
    <t>Светильник PRBLUX/S 418 HF 1045000160</t>
  </si>
  <si>
    <r>
      <t>584,88</t>
    </r>
    <r>
      <rPr>
        <i/>
        <sz val="5"/>
        <rFont val="Arial"/>
        <family val="2"/>
        <charset val="204"/>
      </rPr>
      <t xml:space="preserve">
3050.50/1,18/4.42</t>
    </r>
  </si>
  <si>
    <t>Светильник PRBLUX/R 418 /595/ HF  1019000210</t>
  </si>
  <si>
    <t xml:space="preserve">                           Раздел 2. Освещение</t>
  </si>
  <si>
    <t>1 проход кабеля</t>
  </si>
  <si>
    <t>Герметизация проходов при вводе кабелей в помещения уплотнительной массой</t>
  </si>
  <si>
    <t>ТЕРм08-02-155-01</t>
  </si>
  <si>
    <t>Устройство ввода в здание в стальной трубе, провод сечением до 16 мм2</t>
  </si>
  <si>
    <t>ТЕРм08-02-374-01</t>
  </si>
  <si>
    <t>1 м3 заделки</t>
  </si>
  <si>
    <t>Заделка отверстий, гнезд и борозд в стенах и перегородках бетонных площадью до 0,1 м2</t>
  </si>
  <si>
    <t>ТЕР46-03-017-05</t>
  </si>
  <si>
    <t>Пробивка в кирпичных стенах отверстий круглых диаметром до 50 мм при толщине стен до 25 см</t>
  </si>
  <si>
    <t>ТЕР46-03-009-06</t>
  </si>
  <si>
    <t>Пробивка в кирпичных стенах отверстий круглых диаметром до 50 мм при толщине стен до 38 см</t>
  </si>
  <si>
    <t>ТЕР46-03-009-07</t>
  </si>
  <si>
    <t>1 м3</t>
  </si>
  <si>
    <t>Кладка отдельных участков кирпичных стен и заделка проемов в кирпичных стенах при объеме кладки в одном месте до 5 м3 (ниша)</t>
  </si>
  <si>
    <t>ТЕР46-02-007-01</t>
  </si>
  <si>
    <r>
      <t>Демонтаж: автомат в щите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</si>
  <si>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щит силовой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</si>
  <si>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ТЕРм08-03-572-07</t>
  </si>
  <si>
    <r>
      <t>Демонтаж: щиток  осветительный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</si>
  <si>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Демонтаж кабеля</t>
  </si>
  <si>
    <t>ТЕРр67-3-1</t>
  </si>
  <si>
    <t>Демонтаж выключателей, розеток</t>
  </si>
  <si>
    <t>ТЕРр67-4-1</t>
  </si>
  <si>
    <t>Демонтаж светильников для люминесцентных ламп</t>
  </si>
  <si>
    <t>ТЕРр67-4-5</t>
  </si>
  <si>
    <t xml:space="preserve">                           Раздел 1. Демонтажные и строительные работы</t>
  </si>
  <si>
    <t>_______________________________________________________________________________________________1510,97</t>
  </si>
  <si>
    <t>___________________________25,501</t>
  </si>
  <si>
    <t>_______________________________________________________________________________________________264,609</t>
  </si>
  <si>
    <t>_______________________________________________________________________________________________3,498</t>
  </si>
  <si>
    <t>___________________________268,107</t>
  </si>
  <si>
    <t>Основание: проект № 24713-13-ЭМО</t>
  </si>
  <si>
    <t>Раздел: Электрооборудование. Электроосвещение.</t>
  </si>
  <si>
    <t>ЛОКАЛЬНЫЙ СМЕТНЫЙ РАСЧЕТ № 25081</t>
  </si>
  <si>
    <t>Примечание: материал от разборки, пригодный для дальнейшего использования, передается балансодержателю по акту.</t>
  </si>
  <si>
    <t xml:space="preserve">  Штукатурные работы (ремонтно-строительные)</t>
  </si>
  <si>
    <t xml:space="preserve">  Малярные работы (ремонтно-строительные)</t>
  </si>
  <si>
    <t xml:space="preserve">  Кровли</t>
  </si>
  <si>
    <t xml:space="preserve">  Материалы покупные</t>
  </si>
  <si>
    <t xml:space="preserve">  Полы</t>
  </si>
  <si>
    <t xml:space="preserve">  Бетонные и железобетонные монолитные конструкции в промышленном строительстве</t>
  </si>
  <si>
    <t xml:space="preserve">  Конструкции из кирпича и блоков</t>
  </si>
  <si>
    <t xml:space="preserve">  Перевозка грузов автотранспортом</t>
  </si>
  <si>
    <t xml:space="preserve">  Земляные работы, выполняемые ручным способом</t>
  </si>
  <si>
    <t xml:space="preserve">  Земляные работы, выполняемые ручным способом (ремонтно-строительные)</t>
  </si>
  <si>
    <t xml:space="preserve">  Строительные металлические конструкции</t>
  </si>
  <si>
    <t xml:space="preserve">  Полы (ремонтно-строительные)</t>
  </si>
  <si>
    <t xml:space="preserve">  Деревянные конструкции</t>
  </si>
  <si>
    <t xml:space="preserve">  Стекольные, обойные и облицовочные работы (ремонтно-строительные)</t>
  </si>
  <si>
    <t xml:space="preserve">  Крыши, кровли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</si>
  <si>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</si>
  <si>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 85% ФОТ (от 508)  (Поз. 13, 29, 70, 101)</t>
  </si>
  <si>
    <t xml:space="preserve">   80% ФОТ (от 10)  (Поз. 20, 26, 40)</t>
  </si>
  <si>
    <t xml:space="preserve">   75% ФОТ (от 4416)  (Поз. 32, 34-35, 37, 85, 89, 92-94, 96, 99)</t>
  </si>
  <si>
    <t xml:space="preserve">   70% ФОТ (от 1709)  (Поз. 1-2, 4, 8, 14-15, 97-98, 115, 31, 103)</t>
  </si>
  <si>
    <t xml:space="preserve">   68% ФОТ (от 5473)  (Поз. 7, 9-12, 86)</t>
  </si>
  <si>
    <t xml:space="preserve">   65% ФОТ (от 111)  (Поз. 3, 24, 28, 38, 78)</t>
  </si>
  <si>
    <t xml:space="preserve">   63% ФОТ (от 3186)  (Поз. 6, 22, 42-45, 47, 49, 52, 54, 56, 58-59, 72, 74, 76)</t>
  </si>
  <si>
    <t xml:space="preserve">   55% ФОТ (от 20712)  (Поз. 87, 104, 116-118, 120-121, 123-124, 126, 130-131)</t>
  </si>
  <si>
    <t xml:space="preserve">   50% ФОТ (от 7831)  (Поз. 5, 122, 106, 108-109, 112, 114, 110-111, 128-129)</t>
  </si>
  <si>
    <t xml:space="preserve">   45% ФОТ (от 29)  (Поз. 16-17)</t>
  </si>
  <si>
    <t xml:space="preserve">   123% ФОТ (от 4416)  (Поз. 32, 34-35, 37, 85, 89, 92-94, 96, 99)</t>
  </si>
  <si>
    <t xml:space="preserve">   122% ФОТ (от 10)  (Поз. 20, 26, 40)</t>
  </si>
  <si>
    <t xml:space="preserve">   120% ФОТ (от 46)  (Поз. 78)</t>
  </si>
  <si>
    <t xml:space="preserve">   118% ФОТ (от 3186)  (Поз. 6, 22, 42-45, 47, 49, 52, 54, 56, 58-59, 72, 74, 76)</t>
  </si>
  <si>
    <t xml:space="preserve">   110% ФОТ (от 1701)  (Поз. 1-2, 4, 8, 14-15, 97-98, 115)</t>
  </si>
  <si>
    <t xml:space="preserve">   105% ФОТ (от 20772)  (Поз. 24, 28, 38, 87, 104, 116-118, 120-121, 123-124, 126, 130-131)</t>
  </si>
  <si>
    <t xml:space="preserve">   90% ФОТ (от 516)  (Поз. 13, 29, 70, 101, 31, 103)</t>
  </si>
  <si>
    <t xml:space="preserve">   83% ФОТ (от 5)  (Поз. 3)</t>
  </si>
  <si>
    <t xml:space="preserve">   80% ФОТ (от 6403)  (Поз. 7, 9-12, 86, 17, 106, 108-109, 112, 114)</t>
  </si>
  <si>
    <t xml:space="preserve">   79% ФОТ (от 2890)  (Поз. 110-111, 128-129)</t>
  </si>
  <si>
    <t xml:space="preserve">   77% ФОТ (от 4015)  (Поз. 5, 122)</t>
  </si>
  <si>
    <t xml:space="preserve">   75% ФОТ (от 25)  (Поз. 16)</t>
  </si>
  <si>
    <t xml:space="preserve">   Заготовительно-складские расходы на материалы покупные ПЗ=1,02 (ОЗП=1,02; ЭМ=1,02; МАТ=1,02)  (Поз. 48, 50, 60-66, 69, 79-84)</t>
  </si>
  <si>
    <t xml:space="preserve">   Условия производства работ ОЗП=1,2; ЭМ=1,2; ЗПМ=1,2; ТЗ=1,2; ТЗМ=1,2  (Поз. 6, 22, 42-45, 47, 49, 52, 54, 56, 58-59, 72, 74, 76, 13, 29, 70, 101, 17, 20, 26, 40, 24, 28, 38, 31, 103, 32, 34-35, 37, 85, 89, 92-94, 96, 99, 78, 87, 104, 116-118, 120-121, 123-124, 126, 130-131)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</si>
  <si>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22, 42-45, 47, 49, 52, 54, 56, 58-59, 72, 74, 76, 29, 70, 101, 20, 26, 40, 24, 28, 38, 31, 103, 32, 34-35, 37, 85, 89, 92-94, 96, 99, 78, 87, 104, 116-118, 120-121, 123-124, 126, 130-131)</t>
  </si>
  <si>
    <t xml:space="preserve">   Районный к-т 4,3%  (Поз. 1-2, 4, 8, 14-15, 97-98, 115, 5, 122, 6, 22, 42-45, 47, 49, 52, 54, 56, 58-59, 72, 74, 76, 7, 9-12, 86, 13, 29, 70, 101, 16, 18-19, 24, 28, 38, 32, 34-35, 37, 85, 89, 92-94, 96, 99, 78, 87, 104, 116-118, 120-121, 123-124, 126, 130-131, 106, 108-109, 112, 114, 110-111, 128-129)</t>
  </si>
  <si>
    <t>Окраска наружных прямолинейных откосов с подготовкой поверхности поливинилацетатная</t>
  </si>
  <si>
    <t>ТЕР15-04-012-03</t>
  </si>
  <si>
    <r>
      <t>Окраска водно-дисперсионными акриловыми составами высококачественная: по штукатурке откосов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ЗПМ=1,7512; МАТ=1,052 к расх.; ТЗ=1,41; ТЗМ=1,7512</t>
    </r>
  </si>
  <si>
    <t>ФЕР15-04-007-05</t>
  </si>
  <si>
    <t>Ремонт штукатурки оконных откосов внутри здания по камню и бетону цементно-известковым раствором прямолинейных</t>
  </si>
  <si>
    <t>ТЕРр61-7-1</t>
  </si>
  <si>
    <t>Ремонт штукатурки дверных откосов внутри здания по камню и бетону цементно-известковым раствором прямолинейных</t>
  </si>
  <si>
    <t>Краска акриловая</t>
  </si>
  <si>
    <t>ТСЦ-101-3512</t>
  </si>
  <si>
    <t>Окраска водно-дисперсионными акриловыми составами простая: по флизелиновым обоям</t>
  </si>
  <si>
    <t>ТЕР15-04-005-01 прим.</t>
  </si>
  <si>
    <t>Обои флизелиновые</t>
  </si>
  <si>
    <t>ТСЦ-101-1868 прим.</t>
  </si>
  <si>
    <t>Оклейка обоями стен по листовым материалам, гипсобетонным и гипсолитовым поверхностям средней плотности</t>
  </si>
  <si>
    <t>ТЕР15-06-001-04</t>
  </si>
  <si>
    <t>Оклейка обоями стен по монолитной штукатурке и бетону средней плотности</t>
  </si>
  <si>
    <t>ТЕР15-06-001-01</t>
  </si>
  <si>
    <t>Смена обоев высококачественных</t>
  </si>
  <si>
    <t>ТЕРр63-6-3</t>
  </si>
  <si>
    <t>Гладкая облицовка стен, столбов, пилястр и откосов (без карнизных, плинтусных и угловых плиток) на клее из сухих смесей</t>
  </si>
  <si>
    <t>ТЕР15-01-019-05</t>
  </si>
  <si>
    <r>
      <t>Окраска водно-дисперсионными акриловыми составами высококачественная: по штукатурке стен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ЗПМ=1,7512; МАТ=1,052 к расх.; ТЗ=1,41; ТЗМ=1,7512</t>
    </r>
  </si>
  <si>
    <t>Шпаклевка «Фугенфюллер», КНАУФ</t>
  </si>
  <si>
    <t>ТСЦ-101-2438</t>
  </si>
  <si>
    <t>Дополнительная шпатлевка при высококачественной окраске по штукатурке и сборным конструкциям стен, подготовленных под окраску, в т.ч. откосов (из расчета 0,3 кг на 1 м2)</t>
  </si>
  <si>
    <t>ТЕР15-04-027-05</t>
  </si>
  <si>
    <t>Штукатурка поверхностей внутри здания цементно-известковым или цементным раствором улучшенная стен (после разборки облицовки из керамической плитки)</t>
  </si>
  <si>
    <t>ТЕР15-02-016-03</t>
  </si>
  <si>
    <t>Сплошное выравнивание внутренних поверхностей (однослойное оштукатуривание)из сухих растворных смесей толщиной до 10 мм стен (после отбивки штукатурки)</t>
  </si>
  <si>
    <t>ТЕР15-02-019-03</t>
  </si>
  <si>
    <t>Отбивка штукатурки "под шубу" с поверхностей стен кирпичных</t>
  </si>
  <si>
    <t>ТЕР46-02-009-02 прим.</t>
  </si>
  <si>
    <t>Окраска известковыми составами по штукатурке стен</t>
  </si>
  <si>
    <t>ТЕРр62-1-4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</si>
  <si>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</si>
  <si>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ТЕРр62-16-6</t>
  </si>
  <si>
    <t>Перетирка штукатурки внутренних помещений стен</t>
  </si>
  <si>
    <t>ТЕРр61-26-1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</si>
  <si>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</si>
  <si>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ТЕРр61-2-7</t>
  </si>
  <si>
    <t>Очистка вручную поверхности стен от масляных красок</t>
  </si>
  <si>
    <t>ТЕРр62-41-1</t>
  </si>
  <si>
    <t>Окраска известковыми составами по штукатурке потолков</t>
  </si>
  <si>
    <t>Окрашивание водоэмульсионными составами поверхностей потолков, ранее окрашенных известковой или клеевой краской, с расчисткой старой краски более 35%</t>
  </si>
  <si>
    <t>ТЕРр62-17-3</t>
  </si>
  <si>
    <t>м2</t>
  </si>
  <si>
    <t>Панели потолочные с комплектующими ARMSTRONG</t>
  </si>
  <si>
    <t>ТСЦ-101-4192</t>
  </si>
  <si>
    <t>Устройство подвесных потолков типа &lt;Армстронг&gt; по каркасу из оцинкованного профиля</t>
  </si>
  <si>
    <t>ТЕР15-01-047-15</t>
  </si>
  <si>
    <t xml:space="preserve">                           Отделочные работы</t>
  </si>
  <si>
    <r>
      <t>Огрунтовка металлических поверхностей за один раз лаком БТ-577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</si>
  <si>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>ТЕР13-03-002-15</t>
  </si>
  <si>
    <t>Сталь листовая горячекатаная рифленая марки Ст3 толщиной 3-6 мм</t>
  </si>
  <si>
    <t>ТСЦ-101-3791</t>
  </si>
  <si>
    <t>Устройство полов из рифленых  металлических листов</t>
  </si>
  <si>
    <t>ТЕР09-03-049-01 прим.</t>
  </si>
  <si>
    <t>м3</t>
  </si>
  <si>
    <t>Бетон тяжелый, класс В15 (М200)</t>
  </si>
  <si>
    <t>ТСЦ-401-0006</t>
  </si>
  <si>
    <t>Восстановление бетонного покрытия пола</t>
  </si>
  <si>
    <t>ТЕР11-01-002-09</t>
  </si>
  <si>
    <t>Разборка покрытий полов цементных и бетонных толщиной 25 мм</t>
  </si>
  <si>
    <t>ТЕР46-04-011-12</t>
  </si>
  <si>
    <t>Разборка покрытий полов  металлических</t>
  </si>
  <si>
    <t>ТЕР46-04-010-07</t>
  </si>
  <si>
    <t xml:space="preserve">                           Полы (покрытие - бетонное, рифленые металлические листы)</t>
  </si>
  <si>
    <t>Устройство плинтусов цементных</t>
  </si>
  <si>
    <t>ТЕР11-01-039-02</t>
  </si>
  <si>
    <t>Плитки керамические неглазурованные ррифленые толщиной 9 мм</t>
  </si>
  <si>
    <t>ТСЦ-101-0279</t>
  </si>
  <si>
    <t>Устройство покрытий на цементном растворе из плиток керамических для полов</t>
  </si>
  <si>
    <t>ТЕР11-01-027-02</t>
  </si>
  <si>
    <t>Устройство стяжек цементных толщиной 20 мм</t>
  </si>
  <si>
    <t>ТЕР11-01-011-01</t>
  </si>
  <si>
    <t xml:space="preserve">                           Полы (покрытие - неглазурованная рифленая напольная плитка)</t>
  </si>
  <si>
    <t>Устройство плинтусов поливинилхлоридных</t>
  </si>
  <si>
    <t>ТЕР11-01-040-01</t>
  </si>
  <si>
    <t>Линолеум ARMSTRONG, ПВХ, толщиной 3,2 мм антистатический</t>
  </si>
  <si>
    <t>ТСЦ-101-3647 прим.</t>
  </si>
  <si>
    <r>
      <t>Клей UZIN -KE 418 для ПВХ-покрытий, расход 300г/м2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ЗПМ=1,7512; МАТ=1,052 к расх.; ТЗ=1,41; ТЗМ=1,7512</t>
    </r>
  </si>
  <si>
    <t>ФССЦ-113-0627 прим.</t>
  </si>
  <si>
    <t>Устройство покрытий из линолеума на клее</t>
  </si>
  <si>
    <t>ТЕР11-01-036-01</t>
  </si>
  <si>
    <t>Грунтовка UZIN РЕ-360, расход 150 г/м2</t>
  </si>
  <si>
    <t>ТСЦ-101-0233 прим.</t>
  </si>
  <si>
    <t>Покрытие поверхностей грунтовкой глубокого проникновения за 1 раз полов</t>
  </si>
  <si>
    <t>ТЕР15-04-006-03 прим.</t>
  </si>
  <si>
    <t>100 мест</t>
  </si>
  <si>
    <t>Заделка выбоин в полах цементных площадью до 0,25 м2 (ремонт стяжки)</t>
  </si>
  <si>
    <t>ТЕРр57-10-1</t>
  </si>
  <si>
    <t xml:space="preserve">                           Полы (покрытие - линолеум)</t>
  </si>
  <si>
    <t>Горизонтальные жалюзи размером 600х1560 мм с установкой на створку окна. Цена: 820руб:1,18:5,56</t>
  </si>
  <si>
    <t>Вертикальные жалюзи размером 1600х2000 мм с установкой к стене. Цена: 2120руб:1,18:5,56</t>
  </si>
  <si>
    <t>Вертикальные жалюзи размером 2200х2000 мм с установкой к подвесному потолку Армстронг. Цена: 2430руб:1,18:5,56</t>
  </si>
  <si>
    <t>Вертикальные жалюзи размером 3000х2000 мм с установкой к подвесному потолку Армстронг. Цена: 3160руб:1,18:5,56</t>
  </si>
  <si>
    <t>Вертикальные жалюзи размером 3300х2160 мм с установкой к стене. Цена: 4000руб:1,18:5,56</t>
  </si>
  <si>
    <t>Оконная роллетная система (ручная система открывания) с установкой на проем 650х1570 мм. Цена: 7600:5,56:1,18</t>
  </si>
  <si>
    <t>ЭВОЛИ</t>
  </si>
  <si>
    <t>Устройство мелких покрытий (свесы, отливы) из листовой оцинкованной стали</t>
  </si>
  <si>
    <t>ТЕР12-01-010-01</t>
  </si>
  <si>
    <t>Доски подоконные ПВХ, шириной 600 мм</t>
  </si>
  <si>
    <t>ТСЦ-101-2908 прим.</t>
  </si>
  <si>
    <t>100 п. м</t>
  </si>
  <si>
    <t>Установка подоконных досок из ПВХ в каменных стенах толщиной до 0,51 м</t>
  </si>
  <si>
    <t>ТЕР10-01-035-01</t>
  </si>
  <si>
    <t>Блоки оконные из поливинилхлоридных профилей ОП В2 1760х2370 (ГОСТ 30674-99)</t>
  </si>
  <si>
    <t>ТСЦ-203-8043 прим.</t>
  </si>
  <si>
    <t>Установка в жилых и общественных зданиях оконных блоков из ПВХ профилей поворотных с площадью проема более 2 м2 трехстворчатых, в том числе при наличии створок глухого остекления</t>
  </si>
  <si>
    <t>ТЕР10-01-034-08</t>
  </si>
  <si>
    <t>Блоки оконные из поливинилхлоридных профилей ОП В2 1170х1460 (ГОСТ 30674-99)</t>
  </si>
  <si>
    <t>ТСЦ-203-8041 прим.</t>
  </si>
  <si>
    <t>Установка в жилых и общественных зданиях оконных блоков из ПВХ профилей поворотных с площадью проема до 2 м2 двухстворчатых</t>
  </si>
  <si>
    <t>ТЕР10-01-034-05</t>
  </si>
  <si>
    <t>Дверной доводчик</t>
  </si>
  <si>
    <t>ТСЦ-101-0888 прим.</t>
  </si>
  <si>
    <r>
      <t>Установка дверного доводчика к дверям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</si>
  <si>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ФЕР09-04-012-02 прим.</t>
  </si>
  <si>
    <t>Ручка дверная. Цена: 650руб:1,18:5,56</t>
  </si>
  <si>
    <t>Скобяные изделия для дверных блоков входных в здание двупольных</t>
  </si>
  <si>
    <t>ТСЦ-101-0893 прим.</t>
  </si>
  <si>
    <t>Скобяные изделия для дверных блоков входных однопольных</t>
  </si>
  <si>
    <t>ТСЦ-101-0892 прим.</t>
  </si>
  <si>
    <t>Наличник. Цена: 391руб:1,18:5,56</t>
  </si>
  <si>
    <t>Стойка коробки. Цена: 591руб:1,18:5,56</t>
  </si>
  <si>
    <t>п.м</t>
  </si>
  <si>
    <t>Прокладки пенополиуретановые для уплотнения притворов дверей сечением 10х10 мм. Цена: 15руб:1,18:5,56</t>
  </si>
  <si>
    <t>Притворная планка на двупольные дверные блоки. Цена: 303руб:1,18:5,56</t>
  </si>
  <si>
    <t>Дверное полотно,  деревянный массив, тип РИВЬЕРА ДГ 21-9. Цена: 8295,21руб:1,18:5,56</t>
  </si>
  <si>
    <t>Дверное полотно,  деревянный массив, тип РИВЬЕРА ДГ 21-7. Цена: 7900,20руб:1,18:5,56</t>
  </si>
  <si>
    <t>Дверное полотно,  деревянный массив+узорчатое стекло, тип РИВЬЕРА ДГ 21-12. Цена: 8425,00руб:1,18:5,56</t>
  </si>
  <si>
    <t>Установка блоков в наружных и внутренних дверных проемах в перегородках, площадь проема до 3 м2</t>
  </si>
  <si>
    <t>ТЕР10-01-039-03</t>
  </si>
  <si>
    <t>Установка блоков в наружных и внутренних дверных проемах в каменных стенах, площадь проема до 3 м2</t>
  </si>
  <si>
    <t>ТЕР10-01-039-01</t>
  </si>
  <si>
    <t>Скобяные изделия для блоков ПВХ входных в здание однопольных</t>
  </si>
  <si>
    <t>Блоки дверные внутренние глухие (ГОСТ 30970-2002)</t>
  </si>
  <si>
    <t>ТСЦ-203-8088</t>
  </si>
  <si>
    <t>Блоки дверные наружные или тамбурные глухие (ГОСТ 30970-2002)</t>
  </si>
  <si>
    <t>ТСЦ-203-8085</t>
  </si>
  <si>
    <t>Установка блоков из ПВХ в наружных и внутренних дверных проемах в перегородках площадью проема до 3 м2</t>
  </si>
  <si>
    <t>ТЕР10-01-047-04</t>
  </si>
  <si>
    <t>Установка блоков из ПВХ в наружных и внутренних дверных проемах в каменных стенах площадью проема до 3 м2</t>
  </si>
  <si>
    <t>ТЕР10-01-047-01</t>
  </si>
  <si>
    <t xml:space="preserve">                           Проемы</t>
  </si>
  <si>
    <t>Приборы дверные в перегородках санузлов</t>
  </si>
  <si>
    <t>ТСЦ-101-1999</t>
  </si>
  <si>
    <t>Сантехническая (туалетная) перегородка ДСП+меламин, каркас с применением анодированного алюминиевого профиля, толщина 16 мм. Цена: 2200:1,18:5,56</t>
  </si>
  <si>
    <r>
      <t>Устройство перегородок в санузлах каркасных с обшивкой ДСП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</si>
  <si>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ТЕР10-01-015-01 прим.</t>
  </si>
  <si>
    <t>Плиты минераловатные EURO-ЛАЙТ, толщина 50 мм. Цена: 2220:1,18:5,56</t>
  </si>
  <si>
    <t>100 шт. проемов</t>
  </si>
  <si>
    <t>Оформление (обделка) дверных проемов в перегородках с каркасом из стальных профилей ПС-3 и ПН-3 общественных зданий</t>
  </si>
  <si>
    <t>ТЕР10-04-012-03</t>
  </si>
  <si>
    <t>Листы гипсокартонные ГКЛВ 12,5 мм</t>
  </si>
  <si>
    <t>ТСЦ-101-2512</t>
  </si>
  <si>
    <t>100 м2 б/проемов</t>
  </si>
  <si>
    <t>Устройство перегородок из гипсокартонных листов (ГКЛВ) по системе «КНАУФ» с одинарным металлическим каркасом и однослойной обшивкой с обеих сторон (С 111) с одним дверным проемом</t>
  </si>
  <si>
    <t>ТЕР10-05-001-02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</si>
  <si>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с одним дверным проемом</t>
  </si>
  <si>
    <t>Заделка проемов гипсокартонным листом (ГКЛ) по системе «КНАУФ» с одинарным металлическим каркасом и однослойной обшивкой с обеих сторон</t>
  </si>
  <si>
    <t>ТЕР10-05-001-01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</si>
  <si>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глухих</t>
  </si>
  <si>
    <t xml:space="preserve">                           Стены, перегородки</t>
  </si>
  <si>
    <t>Смесь сухая гидроизоляционная проникающая "Лахта"</t>
  </si>
  <si>
    <t>ТСЦ-402-0195 прим.</t>
  </si>
  <si>
    <r>
      <t>Устройство обмазочной изоляции ЛАХТА бетонной заделки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ЗПМ=1,7512; МАТ=1,052; ТЗ=1,41; ТЗМ=1,7512</t>
    </r>
  </si>
  <si>
    <t>ФЕР08-01-005-01 прим.</t>
  </si>
  <si>
    <t>Бетон тяжелый, крупность заполнителя 20 мм, класс В15 (М200)</t>
  </si>
  <si>
    <t>ТСЦ-401-0066</t>
  </si>
  <si>
    <t>100 м3</t>
  </si>
  <si>
    <t>Устройство гидрозамка (монолитная заделка после установки трубопровода)</t>
  </si>
  <si>
    <t>ТЕР06-01-001-01</t>
  </si>
  <si>
    <t>Устройство подстилающих слоев бетонных</t>
  </si>
  <si>
    <t>Засыпка существующего подпольного канала щебнем</t>
  </si>
  <si>
    <t>ТЕР11-01-002-04</t>
  </si>
  <si>
    <t>Покрытие металлических плит линолеумом на клее</t>
  </si>
  <si>
    <t>ТЕР11-01-036-02</t>
  </si>
  <si>
    <t>Прочие индивидуальные сварные конструкции, масса сборочной единицы до 0,1 т</t>
  </si>
  <si>
    <t>ТСЦ-201-0778</t>
  </si>
  <si>
    <t>Установка съемных металлических полов из плит  стальных штампованных</t>
  </si>
  <si>
    <t>ТЕР09-03-049-01</t>
  </si>
  <si>
    <t>Установка закладных деталей</t>
  </si>
  <si>
    <t>ТЕР06-01-015-08</t>
  </si>
  <si>
    <r>
      <t>Устройство обмазочной изоляции стен ЛАХТА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ЗПМ=1,7512; МАТ=1,052; ТЗ=1,41; ТЗМ=1,7512</t>
    </r>
  </si>
  <si>
    <t>Устройство бетонного лотка</t>
  </si>
  <si>
    <t>ТЕР06-01-005-01 прим.</t>
  </si>
  <si>
    <t>Рубероид кровельный с крупнозернистой посыпкой</t>
  </si>
  <si>
    <t>ТСЦ-101-0854</t>
  </si>
  <si>
    <t>Устройство прокладки из рубероида</t>
  </si>
  <si>
    <t>ТЕР10-01-012-05 прим.</t>
  </si>
  <si>
    <t>Щебень из природного камня для строительных работ марка 400, фракция 10-20 мм</t>
  </si>
  <si>
    <t>ТСЦ-408-0022</t>
  </si>
  <si>
    <t>Устройство основания под фундаменты щебеночного</t>
  </si>
  <si>
    <t>ТЕР08-01-002-02</t>
  </si>
  <si>
    <t xml:space="preserve">                           Подпольные каналы</t>
  </si>
  <si>
    <t xml:space="preserve">                           Раздел 2. Общестроительные работы</t>
  </si>
  <si>
    <r>
      <t>Перевозка грузов (грунта и 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</si>
  <si>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СЦП3-3-40-1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</si>
  <si>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Свердловская область ПЗ=1,1 (ОЗП=1,1; ЭМ=1,1; ЗПМ=1,1; МАТ=1,1);
Коэффициент техн.часть п.3 ПЗ=1,025 (ОЗП=1,025; ЭМ=1,025 к расх.; ЗПМ=1,025; МАТ=1,025 к расх.; ТЗ=1,025; ТЗМ=1,025)</t>
    </r>
  </si>
  <si>
    <t>ФССЦпг01-01-01-041</t>
  </si>
  <si>
    <t>Погрузка вручную неуплотненного грунта из штабелей и отвалов в транспортные средства, группа грунтов 2</t>
  </si>
  <si>
    <t>ТЕР01-02-060-02</t>
  </si>
  <si>
    <t>Разработка грунта при подводке, смене или усилении фундаментов, грунты 3-4 группы, без крепления</t>
  </si>
  <si>
    <t>ТЕРр51-2-4</t>
  </si>
  <si>
    <t>10 м3</t>
  </si>
  <si>
    <t>Разборка стен из кирпича подземной части зданий</t>
  </si>
  <si>
    <t>ТЕР46-06-007-01</t>
  </si>
  <si>
    <t>Разборка бетонных оснований под полы (подпольный канал)</t>
  </si>
  <si>
    <t>ТЕР46-04-009-02</t>
  </si>
  <si>
    <r>
      <t>Разборка перекрытия подпольного канала из рифленой стали</t>
    </r>
    <r>
      <rPr>
        <i/>
        <sz val="7"/>
        <rFont val="Arial"/>
        <family val="2"/>
        <charset val="204"/>
      </rPr>
      <t xml:space="preserve">
КОЭФ. К ПОЗИЦИИ:
Разборка ОЗП=0,7; ЭМ=0,7 к расх.; ЗПМ=0,7; МАТ=0 к расх.; ТЗ=0,7; ТЗМ=0,7</t>
    </r>
  </si>
  <si>
    <t>Разборка покрытий полов из линолеума</t>
  </si>
  <si>
    <t>ТЕРр57-2-1</t>
  </si>
  <si>
    <t>Разборка плинтусов деревянных и из пластмассовых материалов</t>
  </si>
  <si>
    <t>ТЕРр57-3-1</t>
  </si>
  <si>
    <t>Разборка цементно-песчаной стяжки</t>
  </si>
  <si>
    <t>ТЕРр57-2-4</t>
  </si>
  <si>
    <t>Разборка покрытий полов из керамических плиток</t>
  </si>
  <si>
    <t>ТЕРр57-2-3</t>
  </si>
  <si>
    <t>Разборка в зданиях и сооружения покрытий полов из плиток мозаичных</t>
  </si>
  <si>
    <t>ТЕР46-04-011-02</t>
  </si>
  <si>
    <t>100 м плинтуса</t>
  </si>
  <si>
    <t>Разборка плинтусов цементных и из керамической плитки</t>
  </si>
  <si>
    <t>ТЕРр57-3-2</t>
  </si>
  <si>
    <r>
      <t>Разборка перегородок каркасно-филенчатых в санузлах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</si>
  <si>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ТЕР10-01-015-01</t>
  </si>
  <si>
    <t>Разборка облицовки стен из керамических глазурованных плиток</t>
  </si>
  <si>
    <t>ТЕРр63-7-5</t>
  </si>
  <si>
    <t>Разборка кирпичных стен, в т.ч. пробивка отверстий</t>
  </si>
  <si>
    <t>ТЕР46-04-001-04</t>
  </si>
  <si>
    <t>Разборка мелких покрытий и обделок из листовой стали поясков, сандриков, желобов, отливов, свесов и т.п.</t>
  </si>
  <si>
    <t>ТЕРр58-3-1</t>
  </si>
  <si>
    <t>Разборка деревянных заполнений проемов оконных с подоконными досками</t>
  </si>
  <si>
    <t>ТЕР46-04-012-01</t>
  </si>
  <si>
    <t>Разборка деревянных заполнений проемов дверных</t>
  </si>
  <si>
    <t>ТЕР46-04-012-03</t>
  </si>
  <si>
    <t>253,684 тыс.руб.</t>
  </si>
  <si>
    <t>Материалы _________________________________________________________</t>
  </si>
  <si>
    <t>_______________________________________________________________________________________________3431,25</t>
  </si>
  <si>
    <t>___________________________44,996</t>
  </si>
  <si>
    <t>___________________________378,177</t>
  </si>
  <si>
    <t>Основание: проект № 24672-13-АС</t>
  </si>
  <si>
    <t>Раздел: архитектурно-строительный</t>
  </si>
  <si>
    <t>Реконструкцию помещений для отдела 031. Город, ул.Мамина-Сибиряка, 3 (Инв.№ 4900006)</t>
  </si>
  <si>
    <t>ЛОКАЛЬНЫЙ СМЕТНЫЙ РАСЧЕТ № 25083</t>
  </si>
  <si>
    <t>__________________</t>
  </si>
  <si>
    <t>Е.В. Гордеев</t>
  </si>
  <si>
    <t>Зам.генерального директора</t>
  </si>
  <si>
    <t xml:space="preserve">                 ФГУП "Комбинат "Электрохимприбор"</t>
  </si>
  <si>
    <t>25033</t>
  </si>
  <si>
    <t>25074</t>
  </si>
  <si>
    <t>25079</t>
  </si>
  <si>
    <t>25081</t>
  </si>
  <si>
    <t>25082</t>
  </si>
  <si>
    <t>25083</t>
  </si>
  <si>
    <t>25085</t>
  </si>
  <si>
    <t>Отопление</t>
  </si>
  <si>
    <t>Водопровод и канализация</t>
  </si>
  <si>
    <t>Кондиционирование</t>
  </si>
  <si>
    <t>Электрооборудование. Электроосвещение</t>
  </si>
  <si>
    <t>Автоматическая установка пожарной сигнализации и СОУЭ</t>
  </si>
  <si>
    <t xml:space="preserve"> Архитектурно-строительные</t>
  </si>
  <si>
    <t>Теплоснабжение</t>
  </si>
  <si>
    <t>Всего в ценах 2014 (Ксмр=5,98, Коб.=4,21)</t>
  </si>
  <si>
    <t>Всего в ценах 2014 с НДС</t>
  </si>
  <si>
    <t>Выполнение работ по реконструкции здания расположенного по ул. Мамина-Сибиряка, 3</t>
  </si>
  <si>
    <t>В.В. Моляков</t>
  </si>
  <si>
    <r>
      <t>Выполнение работ по реконструкции здания расположенного по ул. Мамина-Сибиряка, 3</t>
    </r>
    <r>
      <rPr>
        <b/>
        <i/>
        <sz val="14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</si>
</sst>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"/>
    <numFmt numFmtId="165" formatCode="dd/mm/yy;@"/>
    <numFmt numFmtId="166" formatCode="0.000"/>
  </numFmts>
  <fonts count="61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i/>
      <sz val="5"/>
      <name val="Arial"/>
      <family val="2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Arial"/>
      <family val="2"/>
      <charset val="204"/>
    </font>
    <font>
      <u/>
      <sz val="10"/>
      <name val="Arial"/>
      <family val="2"/>
      <charset val="204"/>
    </font>
    <font>
      <i/>
      <sz val="10"/>
      <name val="Times New Roman"/>
      <family val="1"/>
      <charset val="204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4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251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/>
    </xf>
    <xf numFmtId="3" fontId="9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0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1" fillId="0" borderId="21" xfId="72" applyNumberFormat="1" applyFont="1" applyFill="1" applyBorder="1" applyAlignment="1">
      <alignment vertical="center" wrapText="1"/>
    </xf>
    <xf numFmtId="0" fontId="35" fillId="0" borderId="16" xfId="72" applyNumberFormat="1" applyFont="1" applyFill="1" applyBorder="1" applyAlignment="1">
      <alignment horizontal="left" vertical="center" wrapText="1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9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left" vertical="center" wrapText="1"/>
    </xf>
    <xf numFmtId="49" fontId="41" fillId="0" borderId="14" xfId="72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3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 wrapText="1"/>
    </xf>
    <xf numFmtId="0" fontId="5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1" fillId="0" borderId="10" xfId="72" applyFont="1" applyFill="1" applyBorder="1"/>
    <xf numFmtId="0" fontId="43" fillId="0" borderId="0" xfId="0" applyFont="1" applyAlignment="1">
      <alignment horizontal="right" vertical="top"/>
    </xf>
    <xf numFmtId="0" fontId="10" fillId="0" borderId="0" xfId="0" applyFont="1" applyAlignment="1">
      <alignment horizontal="left" vertical="top"/>
    </xf>
    <xf numFmtId="3" fontId="10" fillId="0" borderId="0" xfId="0" applyNumberFormat="1" applyFont="1" applyAlignment="1">
      <alignment horizontal="left" vertical="top"/>
    </xf>
    <xf numFmtId="0" fontId="44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0" fontId="1" fillId="0" borderId="0" xfId="0" applyFont="1"/>
    <xf numFmtId="0" fontId="10" fillId="0" borderId="0" xfId="0" applyFont="1" applyAlignment="1">
      <alignment horizontal="right" vertical="top"/>
    </xf>
    <xf numFmtId="3" fontId="10" fillId="0" borderId="0" xfId="0" applyNumberFormat="1" applyFont="1" applyAlignment="1">
      <alignment horizontal="right" vertical="top"/>
    </xf>
    <xf numFmtId="165" fontId="3" fillId="0" borderId="0" xfId="0" applyNumberFormat="1" applyFont="1" applyAlignment="1">
      <alignment horizontal="left" vertical="top"/>
    </xf>
    <xf numFmtId="0" fontId="45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165" fontId="10" fillId="0" borderId="0" xfId="0" applyNumberFormat="1" applyFont="1" applyAlignment="1">
      <alignment horizontal="left" vertical="top"/>
    </xf>
    <xf numFmtId="3" fontId="43" fillId="0" borderId="0" xfId="0" applyNumberFormat="1" applyFont="1" applyAlignment="1">
      <alignment horizontal="right" vertical="top"/>
    </xf>
    <xf numFmtId="0" fontId="46" fillId="0" borderId="0" xfId="0" applyFont="1" applyBorder="1" applyAlignment="1">
      <alignment horizontal="right" vertical="top" wrapText="1"/>
    </xf>
    <xf numFmtId="0" fontId="43" fillId="0" borderId="0" xfId="0" applyFont="1" applyBorder="1" applyAlignment="1">
      <alignment horizontal="right" vertical="top"/>
    </xf>
    <xf numFmtId="3" fontId="46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8" fillId="0" borderId="0" xfId="0" applyFont="1" applyBorder="1" applyAlignment="1">
      <alignment vertical="top"/>
    </xf>
    <xf numFmtId="0" fontId="47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2" fillId="0" borderId="0" xfId="0" applyFont="1" applyAlignment="1"/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5" fillId="0" borderId="12" xfId="0" applyFont="1" applyBorder="1" applyAlignment="1">
      <alignment horizontal="center" vertical="top"/>
    </xf>
    <xf numFmtId="3" fontId="48" fillId="0" borderId="12" xfId="0" applyNumberFormat="1" applyFont="1" applyBorder="1" applyAlignment="1">
      <alignment horizontal="right" vertical="top"/>
    </xf>
    <xf numFmtId="0" fontId="49" fillId="0" borderId="12" xfId="0" applyFont="1" applyBorder="1" applyAlignment="1">
      <alignment horizontal="right" vertical="top"/>
    </xf>
    <xf numFmtId="0" fontId="50" fillId="0" borderId="12" xfId="0" applyFont="1" applyBorder="1" applyAlignment="1">
      <alignment horizontal="center" vertical="top" wrapText="1"/>
    </xf>
    <xf numFmtId="0" fontId="37" fillId="0" borderId="12" xfId="0" applyFont="1" applyBorder="1" applyAlignment="1">
      <alignment horizontal="center" vertical="top" wrapText="1"/>
    </xf>
    <xf numFmtId="0" fontId="37" fillId="0" borderId="12" xfId="0" applyFont="1" applyBorder="1" applyAlignment="1">
      <alignment horizontal="left" vertical="top" wrapText="1"/>
    </xf>
    <xf numFmtId="49" fontId="37" fillId="0" borderId="12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left"/>
    </xf>
    <xf numFmtId="0" fontId="51" fillId="0" borderId="0" xfId="0" applyFont="1" applyAlignment="1">
      <alignment horizontal="left"/>
    </xf>
    <xf numFmtId="0" fontId="8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5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49" fontId="53" fillId="0" borderId="0" xfId="0" applyNumberFormat="1" applyFont="1" applyAlignment="1">
      <alignment horizontal="left" vertical="top"/>
    </xf>
    <xf numFmtId="0" fontId="53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0" fontId="53" fillId="0" borderId="11" xfId="0" applyFont="1" applyBorder="1" applyAlignment="1">
      <alignment horizontal="center" vertical="top"/>
    </xf>
    <xf numFmtId="0" fontId="4" fillId="0" borderId="11" xfId="0" applyFont="1" applyBorder="1" applyAlignment="1">
      <alignment horizontal="right" vertical="top"/>
    </xf>
    <xf numFmtId="0" fontId="4" fillId="0" borderId="11" xfId="0" applyFont="1" applyBorder="1"/>
    <xf numFmtId="0" fontId="4" fillId="0" borderId="22" xfId="0" applyFont="1" applyBorder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10" fillId="0" borderId="0" xfId="0" applyFont="1"/>
    <xf numFmtId="0" fontId="54" fillId="0" borderId="10" xfId="0" applyFont="1" applyBorder="1" applyAlignment="1">
      <alignment horizontal="right" vertical="top"/>
    </xf>
    <xf numFmtId="0" fontId="5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0" fillId="0" borderId="0" xfId="0" applyFont="1" applyBorder="1" applyAlignment="1">
      <alignment horizontal="right" vertical="top"/>
    </xf>
    <xf numFmtId="0" fontId="55" fillId="0" borderId="11" xfId="0" applyFont="1" applyBorder="1" applyAlignment="1">
      <alignment horizontal="center" vertical="top"/>
    </xf>
    <xf numFmtId="0" fontId="10" fillId="0" borderId="11" xfId="0" applyFont="1" applyBorder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50" fillId="0" borderId="12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0" fontId="56" fillId="0" borderId="0" xfId="0" applyFont="1"/>
    <xf numFmtId="49" fontId="47" fillId="0" borderId="0" xfId="0" applyNumberFormat="1" applyFont="1" applyBorder="1" applyAlignment="1">
      <alignment horizontal="left" vertical="top" wrapText="1"/>
    </xf>
    <xf numFmtId="0" fontId="57" fillId="0" borderId="0" xfId="0" applyFont="1" applyBorder="1" applyAlignment="1">
      <alignment horizontal="right" vertical="top"/>
    </xf>
    <xf numFmtId="0" fontId="57" fillId="0" borderId="0" xfId="0" applyFont="1" applyAlignment="1">
      <alignment horizontal="right" vertical="top"/>
    </xf>
    <xf numFmtId="0" fontId="58" fillId="0" borderId="0" xfId="0" applyFont="1" applyAlignment="1">
      <alignment horizontal="center" vertical="top"/>
    </xf>
    <xf numFmtId="0" fontId="53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166" fontId="2" fillId="0" borderId="0" xfId="0" applyNumberFormat="1" applyFont="1" applyAlignment="1">
      <alignment horizontal="right" vertical="top"/>
    </xf>
    <xf numFmtId="166" fontId="4" fillId="0" borderId="0" xfId="0" applyNumberFormat="1" applyFont="1" applyAlignment="1">
      <alignment horizontal="right"/>
    </xf>
    <xf numFmtId="0" fontId="11" fillId="0" borderId="0" xfId="0" applyFont="1" applyAlignment="1">
      <alignment vertical="top"/>
    </xf>
    <xf numFmtId="0" fontId="4" fillId="0" borderId="10" xfId="0" applyFont="1" applyBorder="1" applyAlignment="1">
      <alignment vertical="top"/>
    </xf>
    <xf numFmtId="0" fontId="4" fillId="0" borderId="22" xfId="0" applyFont="1" applyBorder="1" applyAlignment="1"/>
    <xf numFmtId="49" fontId="2" fillId="0" borderId="0" xfId="0" applyNumberFormat="1" applyFont="1" applyAlignment="1">
      <alignment horizontal="left" vertical="top"/>
    </xf>
    <xf numFmtId="3" fontId="4" fillId="0" borderId="0" xfId="0" applyNumberFormat="1" applyFont="1" applyBorder="1" applyAlignment="1">
      <alignment horizontal="right" vertical="top"/>
    </xf>
    <xf numFmtId="3" fontId="51" fillId="0" borderId="0" xfId="0" applyNumberFormat="1" applyFont="1" applyAlignment="1">
      <alignment horizontal="left"/>
    </xf>
    <xf numFmtId="3" fontId="4" fillId="0" borderId="22" xfId="0" applyNumberFormat="1" applyFont="1" applyBorder="1" applyAlignment="1">
      <alignment horizontal="right" vertical="top"/>
    </xf>
    <xf numFmtId="3" fontId="4" fillId="0" borderId="22" xfId="0" applyNumberFormat="1" applyFont="1" applyBorder="1" applyAlignment="1"/>
    <xf numFmtId="4" fontId="10" fillId="24" borderId="0" xfId="73" applyNumberFormat="1" applyFont="1" applyFill="1"/>
    <xf numFmtId="4" fontId="34" fillId="24" borderId="0" xfId="73" applyNumberFormat="1" applyFont="1" applyFill="1" applyAlignment="1">
      <alignment wrapText="1"/>
    </xf>
    <xf numFmtId="4" fontId="31" fillId="24" borderId="0" xfId="73" applyNumberFormat="1" applyFont="1" applyFill="1"/>
    <xf numFmtId="4" fontId="10" fillId="24" borderId="0" xfId="73" applyNumberFormat="1" applyFont="1" applyFill="1" applyAlignment="1">
      <alignment horizontal="center"/>
    </xf>
    <xf numFmtId="4" fontId="12" fillId="24" borderId="0" xfId="73" applyNumberFormat="1" applyFont="1" applyFill="1"/>
    <xf numFmtId="4" fontId="35" fillId="24" borderId="0" xfId="73" applyNumberFormat="1" applyFont="1" applyFill="1"/>
    <xf numFmtId="4" fontId="10" fillId="24" borderId="0" xfId="73" applyNumberFormat="1" applyFont="1" applyFill="1" applyAlignment="1">
      <alignment horizontal="center" vertical="center"/>
    </xf>
    <xf numFmtId="4" fontId="52" fillId="24" borderId="0" xfId="73" applyNumberFormat="1" applyFont="1" applyFill="1"/>
    <xf numFmtId="4" fontId="32" fillId="24" borderId="0" xfId="73" applyNumberFormat="1" applyFont="1" applyFill="1" applyAlignment="1">
      <alignment wrapText="1"/>
    </xf>
    <xf numFmtId="4" fontId="52" fillId="24" borderId="0" xfId="73" applyNumberFormat="1" applyFont="1" applyFill="1" applyAlignment="1">
      <alignment horizontal="center"/>
    </xf>
    <xf numFmtId="4" fontId="52" fillId="24" borderId="0" xfId="73" applyNumberFormat="1" applyFont="1" applyFill="1" applyAlignment="1">
      <alignment horizontal="center" vertical="center"/>
    </xf>
    <xf numFmtId="4" fontId="47" fillId="24" borderId="0" xfId="73" applyNumberFormat="1" applyFont="1" applyFill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166" fontId="4" fillId="0" borderId="0" xfId="0" applyNumberFormat="1" applyFont="1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59" fillId="0" borderId="12" xfId="0" applyFont="1" applyBorder="1" applyAlignment="1">
      <alignment horizontal="left" vertical="top" wrapText="1"/>
    </xf>
    <xf numFmtId="0" fontId="56" fillId="0" borderId="12" xfId="0" applyFont="1" applyBorder="1" applyAlignment="1">
      <alignment vertical="top" wrapText="1"/>
    </xf>
    <xf numFmtId="0" fontId="4" fillId="0" borderId="22" xfId="0" applyFont="1" applyBorder="1" applyAlignment="1">
      <alignment horizontal="center" vertical="top"/>
    </xf>
    <xf numFmtId="0" fontId="53" fillId="0" borderId="11" xfId="0" applyFont="1" applyBorder="1" applyAlignment="1">
      <alignment horizontal="center" vertical="top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7"/>
  <sheetViews>
    <sheetView showGridLines="0" zoomScaleNormal="75" zoomScaleSheetLayoutView="75" workbookViewId="0">
      <selection activeCell="D7" sqref="D7"/>
    </sheetView>
  </sheetViews>
  <sheetFormatPr defaultColWidth="9.140625" defaultRowHeight="12.75" outlineLevelRow="1" x14ac:dyDescent="0.2"/>
  <cols>
    <col min="1" max="1" width="3.28515625" style="11" customWidth="1"/>
    <col min="2" max="2" width="14.140625" style="1" customWidth="1"/>
    <col min="3" max="3" width="34.28515625" style="8" customWidth="1"/>
    <col min="4" max="4" width="7.7109375" style="7" customWidth="1"/>
    <col min="5" max="5" width="11.8554687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customFormat="1" ht="12.75" customHeight="1" x14ac:dyDescent="0.2">
      <c r="A1" s="2" t="s">
        <v>27</v>
      </c>
      <c r="B1" s="146"/>
      <c r="C1" s="151"/>
      <c r="D1" s="119"/>
      <c r="E1" s="210" t="s">
        <v>53</v>
      </c>
      <c r="F1" s="211"/>
      <c r="G1" s="211"/>
      <c r="H1" s="211"/>
      <c r="I1" s="211"/>
      <c r="J1" s="211"/>
      <c r="K1" s="115"/>
      <c r="L1" s="115"/>
      <c r="M1" s="2" t="s">
        <v>28</v>
      </c>
      <c r="N1" s="129"/>
      <c r="O1" s="129"/>
      <c r="P1" s="129"/>
    </row>
    <row r="2" spans="1:18" customFormat="1" x14ac:dyDescent="0.2">
      <c r="A2" s="107"/>
      <c r="B2" s="146"/>
      <c r="C2" s="151"/>
      <c r="D2" s="119"/>
      <c r="E2" s="173"/>
      <c r="F2" s="173"/>
      <c r="G2" s="158" t="s">
        <v>20</v>
      </c>
      <c r="H2" s="172"/>
      <c r="I2" s="171"/>
      <c r="J2" s="116"/>
      <c r="K2" s="115"/>
      <c r="L2" s="115"/>
      <c r="M2" s="5" t="s">
        <v>183</v>
      </c>
      <c r="N2" s="129"/>
      <c r="O2" s="129"/>
      <c r="P2" s="129"/>
    </row>
    <row r="3" spans="1:18" customFormat="1" x14ac:dyDescent="0.2">
      <c r="A3" s="107" t="s">
        <v>182</v>
      </c>
      <c r="B3" s="146"/>
      <c r="C3" s="151"/>
      <c r="D3" s="119"/>
      <c r="E3" s="115"/>
      <c r="F3" s="115"/>
      <c r="G3" s="115"/>
      <c r="H3" s="115"/>
      <c r="I3" s="115"/>
      <c r="J3" s="116"/>
      <c r="K3" s="115"/>
      <c r="L3" s="115"/>
      <c r="M3" s="5" t="s">
        <v>181</v>
      </c>
      <c r="N3" s="129"/>
      <c r="O3" s="129"/>
      <c r="P3" s="129"/>
    </row>
    <row r="4" spans="1:18" customFormat="1" x14ac:dyDescent="0.2">
      <c r="A4" s="5" t="s">
        <v>180</v>
      </c>
      <c r="B4" s="146"/>
      <c r="C4" s="151"/>
      <c r="D4" s="119"/>
      <c r="E4" s="115"/>
      <c r="F4" s="115"/>
      <c r="G4" s="170" t="s">
        <v>370</v>
      </c>
      <c r="H4" s="169"/>
      <c r="I4" s="115"/>
      <c r="J4" s="116"/>
      <c r="K4" s="115"/>
      <c r="L4" s="115"/>
      <c r="M4" s="163"/>
      <c r="N4" s="163"/>
      <c r="O4" s="168"/>
      <c r="P4" s="129"/>
    </row>
    <row r="5" spans="1:18" customFormat="1" x14ac:dyDescent="0.2">
      <c r="A5" s="120"/>
      <c r="B5" s="146"/>
      <c r="C5" s="119"/>
      <c r="D5" s="167"/>
      <c r="E5" s="115"/>
      <c r="F5" s="115"/>
      <c r="G5" s="120" t="s">
        <v>21</v>
      </c>
      <c r="H5" s="120"/>
      <c r="I5" s="120"/>
      <c r="J5" s="116"/>
      <c r="K5" s="115"/>
      <c r="L5" s="115"/>
      <c r="M5" s="5" t="s">
        <v>178</v>
      </c>
      <c r="N5" s="129"/>
      <c r="O5" s="129"/>
      <c r="P5" s="129"/>
      <c r="Q5" s="4"/>
    </row>
    <row r="6" spans="1:18" customFormat="1" x14ac:dyDescent="0.2">
      <c r="A6" s="120"/>
      <c r="B6" s="146"/>
      <c r="C6" s="119"/>
      <c r="D6" s="167"/>
      <c r="E6" s="115"/>
      <c r="F6" s="115"/>
      <c r="G6" s="115"/>
      <c r="H6" s="115"/>
      <c r="I6" s="115"/>
      <c r="J6" s="116"/>
      <c r="K6" s="115"/>
      <c r="L6" s="115"/>
      <c r="M6" s="129"/>
      <c r="N6" s="129"/>
      <c r="O6" s="129"/>
      <c r="P6" s="129"/>
      <c r="Q6" s="4"/>
    </row>
    <row r="7" spans="1:18" x14ac:dyDescent="0.2">
      <c r="A7" s="131"/>
      <c r="B7" s="134"/>
      <c r="C7" s="162" t="s">
        <v>22</v>
      </c>
      <c r="D7" s="178" t="s">
        <v>369</v>
      </c>
      <c r="E7" s="166"/>
      <c r="F7" s="163"/>
      <c r="G7" s="163"/>
      <c r="H7" s="165"/>
      <c r="I7" s="163"/>
      <c r="J7" s="164"/>
      <c r="K7" s="163"/>
      <c r="L7" s="163"/>
      <c r="M7" s="163"/>
      <c r="N7" s="129"/>
      <c r="O7" s="129"/>
      <c r="P7" s="129"/>
      <c r="Q7" s="129"/>
    </row>
    <row r="8" spans="1:18" x14ac:dyDescent="0.2">
      <c r="A8" s="131"/>
      <c r="B8" s="134"/>
      <c r="C8" s="162"/>
      <c r="D8" s="177"/>
      <c r="E8" s="176" t="s">
        <v>368</v>
      </c>
      <c r="F8" s="129"/>
      <c r="G8" s="129"/>
      <c r="H8" s="131"/>
      <c r="I8" s="129"/>
      <c r="J8" s="130"/>
      <c r="K8" s="156"/>
      <c r="L8" s="156"/>
      <c r="M8" s="129"/>
      <c r="N8" s="129"/>
      <c r="O8" s="129"/>
      <c r="P8" s="129"/>
      <c r="Q8" s="129"/>
    </row>
    <row r="9" spans="1:18" x14ac:dyDescent="0.2">
      <c r="A9" s="131"/>
      <c r="B9" s="134"/>
      <c r="C9" s="133"/>
      <c r="D9" s="153"/>
      <c r="E9" s="96"/>
      <c r="F9" s="159"/>
      <c r="G9" s="159"/>
      <c r="H9" s="158" t="s">
        <v>175</v>
      </c>
      <c r="I9" s="158"/>
      <c r="J9" s="157"/>
      <c r="K9" s="156"/>
      <c r="L9" s="129"/>
      <c r="M9" s="129"/>
      <c r="N9" s="129"/>
      <c r="O9" s="129"/>
      <c r="P9" s="129"/>
      <c r="Q9" s="129"/>
    </row>
    <row r="10" spans="1:18" x14ac:dyDescent="0.2">
      <c r="A10" s="155"/>
      <c r="B10" s="154"/>
      <c r="C10" s="133"/>
      <c r="D10" s="153"/>
      <c r="E10" s="4"/>
      <c r="F10" s="129"/>
      <c r="G10" s="129"/>
      <c r="H10" s="129"/>
      <c r="I10" s="129"/>
      <c r="J10" s="130"/>
      <c r="K10" s="129"/>
      <c r="L10" s="129"/>
      <c r="M10" s="129"/>
      <c r="N10" s="129"/>
      <c r="O10" s="129"/>
      <c r="P10" s="129"/>
      <c r="Q10" s="129"/>
    </row>
    <row r="11" spans="1:18" ht="14.25" x14ac:dyDescent="0.2">
      <c r="A11" s="131"/>
      <c r="B11" s="134"/>
      <c r="C11" s="133"/>
      <c r="D11" s="142" t="s">
        <v>367</v>
      </c>
      <c r="E11" s="131"/>
      <c r="F11" s="129"/>
      <c r="G11" s="129"/>
      <c r="H11" s="129"/>
      <c r="I11" s="142"/>
      <c r="J11" s="143"/>
      <c r="K11" s="129"/>
      <c r="L11" s="129"/>
      <c r="M11" s="129"/>
      <c r="N11" s="129"/>
      <c r="O11" s="129"/>
      <c r="P11" s="129"/>
      <c r="Q11" s="129"/>
      <c r="R11" s="152"/>
    </row>
    <row r="12" spans="1:18" x14ac:dyDescent="0.2">
      <c r="A12" s="131"/>
      <c r="B12" s="134"/>
      <c r="C12" s="133"/>
      <c r="D12" s="142" t="s">
        <v>173</v>
      </c>
      <c r="E12" s="131"/>
      <c r="F12" s="129"/>
      <c r="G12" s="129"/>
      <c r="H12" s="129"/>
      <c r="I12" s="142"/>
      <c r="J12" s="208" t="s">
        <v>366</v>
      </c>
      <c r="K12" s="209"/>
      <c r="L12" s="5" t="s">
        <v>169</v>
      </c>
      <c r="M12" s="129"/>
      <c r="N12" s="129"/>
      <c r="O12" s="129"/>
      <c r="P12" s="129"/>
      <c r="Q12" s="129"/>
    </row>
    <row r="13" spans="1:18" x14ac:dyDescent="0.2">
      <c r="A13" s="131"/>
      <c r="B13" s="134"/>
      <c r="C13" s="133"/>
      <c r="D13" s="142" t="s">
        <v>171</v>
      </c>
      <c r="E13" s="131"/>
      <c r="F13" s="129"/>
      <c r="G13" s="129"/>
      <c r="H13" s="129"/>
      <c r="I13" s="142"/>
      <c r="J13" s="208" t="s">
        <v>365</v>
      </c>
      <c r="K13" s="209"/>
      <c r="L13" s="5" t="s">
        <v>169</v>
      </c>
      <c r="M13" s="129"/>
      <c r="N13" s="129"/>
      <c r="O13" s="129"/>
      <c r="P13" s="129"/>
      <c r="Q13" s="129"/>
    </row>
    <row r="14" spans="1:18" outlineLevel="1" x14ac:dyDescent="0.2">
      <c r="A14" s="131"/>
      <c r="B14" s="134"/>
      <c r="C14" s="133"/>
      <c r="D14" s="142" t="s">
        <v>49</v>
      </c>
      <c r="E14" s="131"/>
      <c r="F14" s="129"/>
      <c r="G14" s="129"/>
      <c r="H14" s="129"/>
      <c r="I14" s="142"/>
      <c r="J14" s="208" t="s">
        <v>364</v>
      </c>
      <c r="K14" s="209"/>
      <c r="L14" s="5" t="s">
        <v>50</v>
      </c>
      <c r="M14" s="129"/>
      <c r="N14" s="129"/>
      <c r="O14" s="129"/>
      <c r="P14" s="129"/>
      <c r="Q14" s="129"/>
    </row>
    <row r="15" spans="1:18" customFormat="1" ht="15" customHeight="1" outlineLevel="1" x14ac:dyDescent="0.2">
      <c r="A15" s="120"/>
      <c r="B15" s="146"/>
      <c r="C15" s="151"/>
      <c r="D15" s="142" t="s">
        <v>167</v>
      </c>
      <c r="E15" s="120"/>
      <c r="F15" s="115"/>
      <c r="G15" s="115"/>
      <c r="H15" s="115"/>
      <c r="I15" s="150"/>
      <c r="J15" s="212">
        <f>J89/1000</f>
        <v>10.387</v>
      </c>
      <c r="K15" s="212"/>
      <c r="L15" s="107" t="s">
        <v>166</v>
      </c>
      <c r="M15" s="115"/>
      <c r="N15" s="149"/>
      <c r="O15" s="148"/>
      <c r="P15" s="147"/>
      <c r="Q15" s="114"/>
    </row>
    <row r="16" spans="1:18" customFormat="1" ht="15" customHeight="1" x14ac:dyDescent="0.2">
      <c r="A16" s="120"/>
      <c r="B16" s="146"/>
      <c r="C16" s="145"/>
      <c r="D16" s="144" t="s">
        <v>165</v>
      </c>
      <c r="E16" s="142"/>
      <c r="F16" s="142"/>
      <c r="G16" s="142"/>
      <c r="H16" s="142"/>
      <c r="I16" s="142"/>
      <c r="J16" s="143"/>
      <c r="K16" s="142"/>
      <c r="L16" s="142"/>
      <c r="M16" s="115"/>
      <c r="N16" s="115"/>
      <c r="O16" s="115"/>
      <c r="P16" s="115"/>
    </row>
    <row r="18" spans="1:17" ht="18" customHeight="1" x14ac:dyDescent="0.2">
      <c r="A18" s="217" t="s">
        <v>23</v>
      </c>
      <c r="B18" s="220" t="s">
        <v>164</v>
      </c>
      <c r="C18" s="217" t="s">
        <v>163</v>
      </c>
      <c r="D18" s="217" t="s">
        <v>24</v>
      </c>
      <c r="E18" s="217" t="s">
        <v>25</v>
      </c>
      <c r="F18" s="217" t="s">
        <v>162</v>
      </c>
      <c r="G18" s="218"/>
      <c r="H18" s="218"/>
      <c r="I18" s="218"/>
      <c r="J18" s="217" t="s">
        <v>161</v>
      </c>
      <c r="K18" s="218"/>
      <c r="L18" s="218"/>
      <c r="M18" s="218"/>
      <c r="N18" s="217" t="s">
        <v>160</v>
      </c>
      <c r="O18" s="217" t="s">
        <v>159</v>
      </c>
      <c r="P18" s="217" t="s">
        <v>158</v>
      </c>
      <c r="Q18" s="217" t="s">
        <v>157</v>
      </c>
    </row>
    <row r="19" spans="1:17" ht="15.75" customHeight="1" x14ac:dyDescent="0.2">
      <c r="A19" s="218"/>
      <c r="B19" s="221"/>
      <c r="C19" s="219"/>
      <c r="D19" s="217"/>
      <c r="E19" s="218"/>
      <c r="F19" s="217" t="s">
        <v>26</v>
      </c>
      <c r="G19" s="217" t="s">
        <v>156</v>
      </c>
      <c r="H19" s="218"/>
      <c r="I19" s="218"/>
      <c r="J19" s="222" t="s">
        <v>26</v>
      </c>
      <c r="K19" s="217" t="s">
        <v>156</v>
      </c>
      <c r="L19" s="218"/>
      <c r="M19" s="218"/>
      <c r="N19" s="217"/>
      <c r="O19" s="217"/>
      <c r="P19" s="217"/>
      <c r="Q19" s="217"/>
    </row>
    <row r="20" spans="1:17" ht="15.75" customHeight="1" x14ac:dyDescent="0.2">
      <c r="A20" s="218"/>
      <c r="B20" s="221"/>
      <c r="C20" s="219"/>
      <c r="D20" s="217"/>
      <c r="E20" s="218"/>
      <c r="F20" s="218"/>
      <c r="G20" s="98" t="s">
        <v>155</v>
      </c>
      <c r="H20" s="98" t="s">
        <v>154</v>
      </c>
      <c r="I20" s="98" t="s">
        <v>153</v>
      </c>
      <c r="J20" s="223"/>
      <c r="K20" s="98" t="s">
        <v>155</v>
      </c>
      <c r="L20" s="98" t="s">
        <v>154</v>
      </c>
      <c r="M20" s="98" t="s">
        <v>153</v>
      </c>
      <c r="N20" s="217"/>
      <c r="O20" s="217"/>
      <c r="P20" s="217"/>
      <c r="Q20" s="217"/>
    </row>
    <row r="21" spans="1:17" x14ac:dyDescent="0.2">
      <c r="A21" s="6">
        <v>1</v>
      </c>
      <c r="B21" s="92">
        <v>2</v>
      </c>
      <c r="C21" s="98">
        <v>3</v>
      </c>
      <c r="D21" s="98">
        <v>4</v>
      </c>
      <c r="E21" s="6">
        <v>5</v>
      </c>
      <c r="F21" s="91">
        <v>6</v>
      </c>
      <c r="G21" s="91">
        <v>7</v>
      </c>
      <c r="H21" s="91">
        <v>8</v>
      </c>
      <c r="I21" s="91">
        <v>9</v>
      </c>
      <c r="J21" s="93">
        <v>10</v>
      </c>
      <c r="K21" s="91">
        <v>11</v>
      </c>
      <c r="L21" s="91">
        <v>12</v>
      </c>
      <c r="M21" s="91">
        <v>13</v>
      </c>
      <c r="N21" s="91">
        <v>14</v>
      </c>
      <c r="O21" s="91">
        <v>15</v>
      </c>
      <c r="P21" s="91">
        <v>16</v>
      </c>
      <c r="Q21" s="91">
        <v>17</v>
      </c>
    </row>
    <row r="22" spans="1:17" ht="19.899999999999999" customHeight="1" x14ac:dyDescent="0.2">
      <c r="A22" s="216" t="s">
        <v>152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</row>
    <row r="23" spans="1:17" ht="36" x14ac:dyDescent="0.2">
      <c r="A23" s="6">
        <v>1</v>
      </c>
      <c r="B23" s="103" t="s">
        <v>363</v>
      </c>
      <c r="C23" s="104" t="s">
        <v>362</v>
      </c>
      <c r="D23" s="102" t="s">
        <v>34</v>
      </c>
      <c r="E23" s="101">
        <v>0.05</v>
      </c>
      <c r="F23" s="99">
        <v>1028.82</v>
      </c>
      <c r="G23" s="99">
        <v>1015.92</v>
      </c>
      <c r="H23" s="99">
        <v>12.9</v>
      </c>
      <c r="I23" s="99">
        <v>5</v>
      </c>
      <c r="J23" s="14">
        <v>51</v>
      </c>
      <c r="K23" s="12">
        <v>51</v>
      </c>
      <c r="L23" s="12"/>
      <c r="M23" s="12"/>
      <c r="N23" s="12">
        <v>85.3</v>
      </c>
      <c r="O23" s="12">
        <v>4.2699999999999996</v>
      </c>
      <c r="P23" s="12">
        <v>0.32</v>
      </c>
      <c r="Q23" s="12">
        <v>0.02</v>
      </c>
    </row>
    <row r="24" spans="1:17" ht="36" x14ac:dyDescent="0.2">
      <c r="A24" s="6">
        <v>2</v>
      </c>
      <c r="B24" s="103" t="s">
        <v>361</v>
      </c>
      <c r="C24" s="104" t="s">
        <v>360</v>
      </c>
      <c r="D24" s="102" t="s">
        <v>34</v>
      </c>
      <c r="E24" s="101">
        <v>6.5000000000000002E-2</v>
      </c>
      <c r="F24" s="99">
        <v>825.86</v>
      </c>
      <c r="G24" s="99">
        <v>819.41</v>
      </c>
      <c r="H24" s="99">
        <v>6.45</v>
      </c>
      <c r="I24" s="99">
        <v>2.5</v>
      </c>
      <c r="J24" s="14">
        <v>54</v>
      </c>
      <c r="K24" s="12">
        <v>54</v>
      </c>
      <c r="L24" s="12"/>
      <c r="M24" s="12"/>
      <c r="N24" s="12">
        <v>68.8</v>
      </c>
      <c r="O24" s="12">
        <v>4.47</v>
      </c>
      <c r="P24" s="12">
        <v>0.16</v>
      </c>
      <c r="Q24" s="12">
        <v>0.01</v>
      </c>
    </row>
    <row r="25" spans="1:17" ht="36" x14ac:dyDescent="0.2">
      <c r="A25" s="6">
        <v>3</v>
      </c>
      <c r="B25" s="103" t="s">
        <v>359</v>
      </c>
      <c r="C25" s="104" t="s">
        <v>358</v>
      </c>
      <c r="D25" s="102" t="s">
        <v>313</v>
      </c>
      <c r="E25" s="101">
        <v>0.09</v>
      </c>
      <c r="F25" s="99">
        <v>778.41</v>
      </c>
      <c r="G25" s="99">
        <v>766.72</v>
      </c>
      <c r="H25" s="99">
        <v>11.69</v>
      </c>
      <c r="I25" s="99">
        <v>4.53</v>
      </c>
      <c r="J25" s="14">
        <v>70</v>
      </c>
      <c r="K25" s="12">
        <v>69</v>
      </c>
      <c r="L25" s="12">
        <v>1</v>
      </c>
      <c r="M25" s="12"/>
      <c r="N25" s="12">
        <v>63.84</v>
      </c>
      <c r="O25" s="12">
        <v>5.75</v>
      </c>
      <c r="P25" s="12">
        <v>0.28999999999999998</v>
      </c>
      <c r="Q25" s="12">
        <v>0.03</v>
      </c>
    </row>
    <row r="26" spans="1:17" ht="36" x14ac:dyDescent="0.2">
      <c r="A26" s="6">
        <v>4</v>
      </c>
      <c r="B26" s="103" t="s">
        <v>357</v>
      </c>
      <c r="C26" s="104" t="s">
        <v>356</v>
      </c>
      <c r="D26" s="102" t="s">
        <v>313</v>
      </c>
      <c r="E26" s="101">
        <v>0.03</v>
      </c>
      <c r="F26" s="99">
        <v>626.59</v>
      </c>
      <c r="G26" s="99">
        <v>616.11</v>
      </c>
      <c r="H26" s="99">
        <v>10.48</v>
      </c>
      <c r="I26" s="99">
        <v>4.0599999999999996</v>
      </c>
      <c r="J26" s="14">
        <v>19</v>
      </c>
      <c r="K26" s="12">
        <v>19</v>
      </c>
      <c r="L26" s="12"/>
      <c r="M26" s="12"/>
      <c r="N26" s="12">
        <v>51.3</v>
      </c>
      <c r="O26" s="12">
        <v>1.54</v>
      </c>
      <c r="P26" s="12">
        <v>0.26</v>
      </c>
      <c r="Q26" s="12">
        <v>0.01</v>
      </c>
    </row>
    <row r="27" spans="1:17" ht="36" x14ac:dyDescent="0.2">
      <c r="A27" s="6">
        <v>5</v>
      </c>
      <c r="B27" s="103" t="s">
        <v>355</v>
      </c>
      <c r="C27" s="104" t="s">
        <v>354</v>
      </c>
      <c r="D27" s="102" t="s">
        <v>34</v>
      </c>
      <c r="E27" s="101">
        <v>0.245</v>
      </c>
      <c r="F27" s="99">
        <v>483.12</v>
      </c>
      <c r="G27" s="99">
        <v>405.87</v>
      </c>
      <c r="H27" s="99">
        <v>8.1199999999999992</v>
      </c>
      <c r="I27" s="99">
        <v>1.56</v>
      </c>
      <c r="J27" s="14">
        <v>118</v>
      </c>
      <c r="K27" s="12">
        <v>99</v>
      </c>
      <c r="L27" s="12">
        <v>2</v>
      </c>
      <c r="M27" s="12"/>
      <c r="N27" s="12">
        <v>34.659999999999997</v>
      </c>
      <c r="O27" s="12">
        <v>8.49</v>
      </c>
      <c r="P27" s="12">
        <v>0.1</v>
      </c>
      <c r="Q27" s="12">
        <v>0.02</v>
      </c>
    </row>
    <row r="28" spans="1:17" ht="24" x14ac:dyDescent="0.2">
      <c r="A28" s="6">
        <v>6</v>
      </c>
      <c r="B28" s="103" t="s">
        <v>353</v>
      </c>
      <c r="C28" s="104" t="s">
        <v>352</v>
      </c>
      <c r="D28" s="102" t="s">
        <v>32</v>
      </c>
      <c r="E28" s="101">
        <v>0.01</v>
      </c>
      <c r="F28" s="99">
        <v>1154.6300000000001</v>
      </c>
      <c r="G28" s="99">
        <v>1144.55</v>
      </c>
      <c r="H28" s="99">
        <v>10.08</v>
      </c>
      <c r="I28" s="99">
        <v>3.91</v>
      </c>
      <c r="J28" s="14">
        <v>12</v>
      </c>
      <c r="K28" s="12">
        <v>12</v>
      </c>
      <c r="L28" s="12"/>
      <c r="M28" s="12"/>
      <c r="N28" s="12">
        <v>95.3</v>
      </c>
      <c r="O28" s="12">
        <v>0.95</v>
      </c>
      <c r="P28" s="12">
        <v>0.25</v>
      </c>
      <c r="Q28" s="12"/>
    </row>
    <row r="29" spans="1:17" ht="19.899999999999999" customHeight="1" x14ac:dyDescent="0.2">
      <c r="A29" s="216" t="s">
        <v>351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</row>
    <row r="30" spans="1:17" ht="48" x14ac:dyDescent="0.2">
      <c r="A30" s="6">
        <v>7</v>
      </c>
      <c r="B30" s="103" t="s">
        <v>350</v>
      </c>
      <c r="C30" s="104" t="s">
        <v>349</v>
      </c>
      <c r="D30" s="102" t="s">
        <v>34</v>
      </c>
      <c r="E30" s="101">
        <v>0.06</v>
      </c>
      <c r="F30" s="99">
        <v>7311.57</v>
      </c>
      <c r="G30" s="99">
        <v>502.3</v>
      </c>
      <c r="H30" s="99">
        <v>79.16</v>
      </c>
      <c r="I30" s="99">
        <v>2.73</v>
      </c>
      <c r="J30" s="14">
        <v>439</v>
      </c>
      <c r="K30" s="12">
        <v>30</v>
      </c>
      <c r="L30" s="12">
        <v>5</v>
      </c>
      <c r="M30" s="12"/>
      <c r="N30" s="12">
        <v>37.07</v>
      </c>
      <c r="O30" s="12">
        <v>2.2200000000000002</v>
      </c>
      <c r="P30" s="12">
        <v>0.15</v>
      </c>
      <c r="Q30" s="12">
        <v>0.01</v>
      </c>
    </row>
    <row r="31" spans="1:17" ht="48" x14ac:dyDescent="0.2">
      <c r="A31" s="6">
        <v>8</v>
      </c>
      <c r="B31" s="103" t="s">
        <v>348</v>
      </c>
      <c r="C31" s="104" t="s">
        <v>347</v>
      </c>
      <c r="D31" s="102" t="s">
        <v>34</v>
      </c>
      <c r="E31" s="101">
        <v>5.5E-2</v>
      </c>
      <c r="F31" s="99">
        <v>10428.34</v>
      </c>
      <c r="G31" s="99">
        <v>1417.28</v>
      </c>
      <c r="H31" s="99">
        <v>68.47</v>
      </c>
      <c r="I31" s="99">
        <v>1.27</v>
      </c>
      <c r="J31" s="14">
        <v>574</v>
      </c>
      <c r="K31" s="12">
        <v>78</v>
      </c>
      <c r="L31" s="12">
        <v>4</v>
      </c>
      <c r="M31" s="12"/>
      <c r="N31" s="12">
        <v>103</v>
      </c>
      <c r="O31" s="12">
        <v>5.67</v>
      </c>
      <c r="P31" s="12">
        <v>7.0000000000000007E-2</v>
      </c>
      <c r="Q31" s="12"/>
    </row>
    <row r="32" spans="1:17" ht="48" x14ac:dyDescent="0.2">
      <c r="A32" s="6">
        <v>9</v>
      </c>
      <c r="B32" s="103" t="s">
        <v>346</v>
      </c>
      <c r="C32" s="104" t="s">
        <v>345</v>
      </c>
      <c r="D32" s="102" t="s">
        <v>34</v>
      </c>
      <c r="E32" s="101">
        <v>0.155</v>
      </c>
      <c r="F32" s="99">
        <v>6136.29</v>
      </c>
      <c r="G32" s="99">
        <v>1541.12</v>
      </c>
      <c r="H32" s="99">
        <v>66.7</v>
      </c>
      <c r="I32" s="99">
        <v>1.27</v>
      </c>
      <c r="J32" s="14">
        <v>951</v>
      </c>
      <c r="K32" s="12">
        <v>239</v>
      </c>
      <c r="L32" s="12">
        <v>10</v>
      </c>
      <c r="M32" s="12"/>
      <c r="N32" s="12">
        <v>112</v>
      </c>
      <c r="O32" s="12">
        <v>17.36</v>
      </c>
      <c r="P32" s="12">
        <v>7.0000000000000007E-2</v>
      </c>
      <c r="Q32" s="12">
        <v>0.01</v>
      </c>
    </row>
    <row r="33" spans="1:17" ht="24" x14ac:dyDescent="0.2">
      <c r="A33" s="6">
        <v>10</v>
      </c>
      <c r="B33" s="103" t="s">
        <v>344</v>
      </c>
      <c r="C33" s="104" t="s">
        <v>343</v>
      </c>
      <c r="D33" s="102" t="s">
        <v>213</v>
      </c>
      <c r="E33" s="135">
        <v>5.4</v>
      </c>
      <c r="F33" s="99">
        <v>17.02</v>
      </c>
      <c r="G33" s="12"/>
      <c r="H33" s="12"/>
      <c r="I33" s="12"/>
      <c r="J33" s="14">
        <v>92</v>
      </c>
      <c r="K33" s="12"/>
      <c r="L33" s="12"/>
      <c r="M33" s="12"/>
      <c r="N33" s="12"/>
      <c r="O33" s="12"/>
      <c r="P33" s="12"/>
      <c r="Q33" s="12"/>
    </row>
    <row r="34" spans="1:17" ht="24" x14ac:dyDescent="0.2">
      <c r="A34" s="6">
        <v>11</v>
      </c>
      <c r="B34" s="103" t="s">
        <v>342</v>
      </c>
      <c r="C34" s="104" t="s">
        <v>341</v>
      </c>
      <c r="D34" s="102" t="s">
        <v>29</v>
      </c>
      <c r="E34" s="101">
        <v>17</v>
      </c>
      <c r="F34" s="99">
        <v>138.58000000000001</v>
      </c>
      <c r="G34" s="99">
        <v>18.79</v>
      </c>
      <c r="H34" s="99">
        <v>5.32</v>
      </c>
      <c r="I34" s="12"/>
      <c r="J34" s="14">
        <v>2356</v>
      </c>
      <c r="K34" s="12">
        <v>319</v>
      </c>
      <c r="L34" s="12">
        <v>90</v>
      </c>
      <c r="M34" s="12"/>
      <c r="N34" s="12">
        <v>1.47</v>
      </c>
      <c r="O34" s="12">
        <v>24.99</v>
      </c>
      <c r="P34" s="12"/>
      <c r="Q34" s="12"/>
    </row>
    <row r="35" spans="1:17" ht="24" x14ac:dyDescent="0.2">
      <c r="A35" s="6">
        <v>12</v>
      </c>
      <c r="B35" s="103" t="s">
        <v>340</v>
      </c>
      <c r="C35" s="104" t="s">
        <v>120</v>
      </c>
      <c r="D35" s="102" t="s">
        <v>30</v>
      </c>
      <c r="E35" s="135">
        <v>13</v>
      </c>
      <c r="F35" s="99">
        <v>25.14</v>
      </c>
      <c r="G35" s="12"/>
      <c r="H35" s="12"/>
      <c r="I35" s="12"/>
      <c r="J35" s="14">
        <v>327</v>
      </c>
      <c r="K35" s="12"/>
      <c r="L35" s="12"/>
      <c r="M35" s="12"/>
      <c r="N35" s="12"/>
      <c r="O35" s="12"/>
      <c r="P35" s="12"/>
      <c r="Q35" s="12"/>
    </row>
    <row r="36" spans="1:17" ht="24" x14ac:dyDescent="0.2">
      <c r="A36" s="6">
        <v>13</v>
      </c>
      <c r="B36" s="103" t="s">
        <v>339</v>
      </c>
      <c r="C36" s="104" t="s">
        <v>338</v>
      </c>
      <c r="D36" s="102" t="s">
        <v>30</v>
      </c>
      <c r="E36" s="135">
        <v>2</v>
      </c>
      <c r="F36" s="99">
        <v>39.32</v>
      </c>
      <c r="G36" s="12"/>
      <c r="H36" s="12"/>
      <c r="I36" s="12"/>
      <c r="J36" s="14">
        <v>79</v>
      </c>
      <c r="K36" s="12"/>
      <c r="L36" s="12"/>
      <c r="M36" s="12"/>
      <c r="N36" s="12"/>
      <c r="O36" s="12"/>
      <c r="P36" s="12"/>
      <c r="Q36" s="12"/>
    </row>
    <row r="37" spans="1:17" ht="75" x14ac:dyDescent="0.2">
      <c r="A37" s="6">
        <v>14</v>
      </c>
      <c r="B37" s="103" t="s">
        <v>337</v>
      </c>
      <c r="C37" s="104" t="s">
        <v>336</v>
      </c>
      <c r="D37" s="102" t="s">
        <v>30</v>
      </c>
      <c r="E37" s="135">
        <v>2</v>
      </c>
      <c r="F37" s="99">
        <v>102.63</v>
      </c>
      <c r="G37" s="12"/>
      <c r="H37" s="12"/>
      <c r="I37" s="12"/>
      <c r="J37" s="14">
        <v>205</v>
      </c>
      <c r="K37" s="12"/>
      <c r="L37" s="12"/>
      <c r="M37" s="12"/>
      <c r="N37" s="12"/>
      <c r="O37" s="12"/>
      <c r="P37" s="12"/>
      <c r="Q37" s="12"/>
    </row>
    <row r="38" spans="1:17" ht="36" x14ac:dyDescent="0.2">
      <c r="A38" s="6">
        <v>15</v>
      </c>
      <c r="B38" s="103" t="s">
        <v>335</v>
      </c>
      <c r="C38" s="104" t="s">
        <v>334</v>
      </c>
      <c r="D38" s="102" t="s">
        <v>333</v>
      </c>
      <c r="E38" s="135">
        <v>4</v>
      </c>
      <c r="F38" s="99">
        <v>127.66</v>
      </c>
      <c r="G38" s="99">
        <v>62.31</v>
      </c>
      <c r="H38" s="99">
        <v>5.56</v>
      </c>
      <c r="I38" s="12"/>
      <c r="J38" s="14">
        <v>511</v>
      </c>
      <c r="K38" s="12">
        <v>249</v>
      </c>
      <c r="L38" s="12">
        <v>22</v>
      </c>
      <c r="M38" s="12"/>
      <c r="N38" s="12">
        <v>4.46</v>
      </c>
      <c r="O38" s="12">
        <v>17.84</v>
      </c>
      <c r="P38" s="12"/>
      <c r="Q38" s="12"/>
    </row>
    <row r="39" spans="1:17" ht="24" x14ac:dyDescent="0.2">
      <c r="A39" s="6">
        <v>16</v>
      </c>
      <c r="B39" s="103" t="s">
        <v>332</v>
      </c>
      <c r="C39" s="104" t="s">
        <v>331</v>
      </c>
      <c r="D39" s="102" t="s">
        <v>129</v>
      </c>
      <c r="E39" s="135">
        <v>1</v>
      </c>
      <c r="F39" s="99">
        <v>244.31</v>
      </c>
      <c r="G39" s="99">
        <v>3.07</v>
      </c>
      <c r="H39" s="12"/>
      <c r="I39" s="12"/>
      <c r="J39" s="14">
        <v>244</v>
      </c>
      <c r="K39" s="12">
        <v>3</v>
      </c>
      <c r="L39" s="12"/>
      <c r="M39" s="12"/>
      <c r="N39" s="12">
        <v>0.22</v>
      </c>
      <c r="O39" s="12">
        <v>0.22</v>
      </c>
      <c r="P39" s="12"/>
      <c r="Q39" s="12"/>
    </row>
    <row r="40" spans="1:17" ht="48" x14ac:dyDescent="0.2">
      <c r="A40" s="6">
        <v>17</v>
      </c>
      <c r="B40" s="103" t="s">
        <v>330</v>
      </c>
      <c r="C40" s="104" t="s">
        <v>329</v>
      </c>
      <c r="D40" s="102" t="s">
        <v>328</v>
      </c>
      <c r="E40" s="135">
        <v>1</v>
      </c>
      <c r="F40" s="99">
        <v>7.47</v>
      </c>
      <c r="G40" s="99">
        <v>5.43</v>
      </c>
      <c r="H40" s="99">
        <v>1.0900000000000001</v>
      </c>
      <c r="I40" s="12"/>
      <c r="J40" s="14">
        <v>7</v>
      </c>
      <c r="K40" s="12">
        <v>5</v>
      </c>
      <c r="L40" s="12">
        <v>1</v>
      </c>
      <c r="M40" s="12"/>
      <c r="N40" s="12">
        <v>0.41</v>
      </c>
      <c r="O40" s="12">
        <v>0.41</v>
      </c>
      <c r="P40" s="12"/>
      <c r="Q40" s="12"/>
    </row>
    <row r="41" spans="1:17" ht="22.5" outlineLevel="1" x14ac:dyDescent="0.2">
      <c r="A41" s="139" t="s">
        <v>128</v>
      </c>
      <c r="B41" s="141" t="s">
        <v>327</v>
      </c>
      <c r="C41" s="140" t="s">
        <v>326</v>
      </c>
      <c r="D41" s="139" t="s">
        <v>30</v>
      </c>
      <c r="E41" s="138" t="s">
        <v>325</v>
      </c>
      <c r="F41" s="137">
        <v>1258.9000000000001</v>
      </c>
      <c r="G41" s="12"/>
      <c r="H41" s="12"/>
      <c r="I41" s="12"/>
      <c r="J41" s="136">
        <v>1258.9000000000001</v>
      </c>
      <c r="K41" s="12"/>
      <c r="L41" s="12"/>
      <c r="M41" s="12"/>
      <c r="N41" s="12"/>
      <c r="O41" s="12"/>
      <c r="P41" s="12"/>
      <c r="Q41" s="12"/>
    </row>
    <row r="42" spans="1:17" ht="24" x14ac:dyDescent="0.2">
      <c r="A42" s="6">
        <v>18</v>
      </c>
      <c r="B42" s="103" t="s">
        <v>324</v>
      </c>
      <c r="C42" s="104" t="s">
        <v>323</v>
      </c>
      <c r="D42" s="102" t="s">
        <v>30</v>
      </c>
      <c r="E42" s="135">
        <v>1</v>
      </c>
      <c r="F42" s="99">
        <v>214.47</v>
      </c>
      <c r="G42" s="12"/>
      <c r="H42" s="12"/>
      <c r="I42" s="12"/>
      <c r="J42" s="14">
        <v>214</v>
      </c>
      <c r="K42" s="12"/>
      <c r="L42" s="12"/>
      <c r="M42" s="12"/>
      <c r="N42" s="12"/>
      <c r="O42" s="12"/>
      <c r="P42" s="12"/>
      <c r="Q42" s="12"/>
    </row>
    <row r="43" spans="1:17" ht="36" x14ac:dyDescent="0.2">
      <c r="A43" s="6">
        <v>19</v>
      </c>
      <c r="B43" s="103" t="s">
        <v>322</v>
      </c>
      <c r="C43" s="104" t="s">
        <v>321</v>
      </c>
      <c r="D43" s="102" t="s">
        <v>320</v>
      </c>
      <c r="E43" s="101">
        <v>0.1</v>
      </c>
      <c r="F43" s="99">
        <v>6207.34</v>
      </c>
      <c r="G43" s="99">
        <v>108.39</v>
      </c>
      <c r="H43" s="99">
        <v>62.45</v>
      </c>
      <c r="I43" s="99">
        <v>0.55000000000000004</v>
      </c>
      <c r="J43" s="14">
        <v>621</v>
      </c>
      <c r="K43" s="12">
        <v>11</v>
      </c>
      <c r="L43" s="12">
        <v>6</v>
      </c>
      <c r="M43" s="12"/>
      <c r="N43" s="12">
        <v>8.18</v>
      </c>
      <c r="O43" s="12">
        <v>0.82</v>
      </c>
      <c r="P43" s="12">
        <v>0.03</v>
      </c>
      <c r="Q43" s="12"/>
    </row>
    <row r="44" spans="1:17" x14ac:dyDescent="0.2">
      <c r="A44" s="6">
        <v>20</v>
      </c>
      <c r="B44" s="103" t="s">
        <v>319</v>
      </c>
      <c r="C44" s="104" t="s">
        <v>318</v>
      </c>
      <c r="D44" s="102" t="s">
        <v>30</v>
      </c>
      <c r="E44" s="135">
        <v>1</v>
      </c>
      <c r="F44" s="99">
        <v>361.43</v>
      </c>
      <c r="G44" s="12"/>
      <c r="H44" s="12"/>
      <c r="I44" s="12"/>
      <c r="J44" s="14">
        <v>361</v>
      </c>
      <c r="K44" s="12"/>
      <c r="L44" s="12"/>
      <c r="M44" s="12"/>
      <c r="N44" s="12"/>
      <c r="O44" s="12"/>
      <c r="P44" s="12"/>
      <c r="Q44" s="12"/>
    </row>
    <row r="45" spans="1:17" x14ac:dyDescent="0.2">
      <c r="A45" s="6">
        <v>21</v>
      </c>
      <c r="B45" s="103" t="s">
        <v>317</v>
      </c>
      <c r="C45" s="104" t="s">
        <v>316</v>
      </c>
      <c r="D45" s="102" t="s">
        <v>30</v>
      </c>
      <c r="E45" s="135">
        <v>2</v>
      </c>
      <c r="F45" s="99">
        <v>9.33</v>
      </c>
      <c r="G45" s="12"/>
      <c r="H45" s="12"/>
      <c r="I45" s="12"/>
      <c r="J45" s="14">
        <v>19</v>
      </c>
      <c r="K45" s="12"/>
      <c r="L45" s="12"/>
      <c r="M45" s="12"/>
      <c r="N45" s="12"/>
      <c r="O45" s="12"/>
      <c r="P45" s="12"/>
      <c r="Q45" s="12"/>
    </row>
    <row r="46" spans="1:17" ht="36" x14ac:dyDescent="0.2">
      <c r="A46" s="6">
        <v>22</v>
      </c>
      <c r="B46" s="103" t="s">
        <v>315</v>
      </c>
      <c r="C46" s="104" t="s">
        <v>314</v>
      </c>
      <c r="D46" s="102" t="s">
        <v>313</v>
      </c>
      <c r="E46" s="101">
        <v>0.09</v>
      </c>
      <c r="F46" s="99">
        <v>4008.14</v>
      </c>
      <c r="G46" s="99">
        <v>669.67</v>
      </c>
      <c r="H46" s="99">
        <v>7.47</v>
      </c>
      <c r="I46" s="99">
        <v>0.78</v>
      </c>
      <c r="J46" s="14">
        <v>361</v>
      </c>
      <c r="K46" s="12">
        <v>60</v>
      </c>
      <c r="L46" s="12">
        <v>1</v>
      </c>
      <c r="M46" s="12"/>
      <c r="N46" s="12">
        <v>52.4</v>
      </c>
      <c r="O46" s="12">
        <v>4.72</v>
      </c>
      <c r="P46" s="12">
        <v>0.05</v>
      </c>
      <c r="Q46" s="12"/>
    </row>
    <row r="47" spans="1:17" ht="48" x14ac:dyDescent="0.2">
      <c r="A47" s="6">
        <v>23</v>
      </c>
      <c r="B47" s="103" t="s">
        <v>112</v>
      </c>
      <c r="C47" s="104" t="s">
        <v>111</v>
      </c>
      <c r="D47" s="102" t="s">
        <v>34</v>
      </c>
      <c r="E47" s="101">
        <v>0.27</v>
      </c>
      <c r="F47" s="99">
        <v>104.4</v>
      </c>
      <c r="G47" s="99">
        <v>82.16</v>
      </c>
      <c r="H47" s="99">
        <v>15.29</v>
      </c>
      <c r="I47" s="12"/>
      <c r="J47" s="14">
        <v>28</v>
      </c>
      <c r="K47" s="12">
        <v>22</v>
      </c>
      <c r="L47" s="12">
        <v>4</v>
      </c>
      <c r="M47" s="12"/>
      <c r="N47" s="12">
        <v>5.01</v>
      </c>
      <c r="O47" s="12">
        <v>1.35</v>
      </c>
      <c r="P47" s="12"/>
      <c r="Q47" s="12"/>
    </row>
    <row r="48" spans="1:17" ht="19.899999999999999" customHeight="1" x14ac:dyDescent="0.2">
      <c r="A48" s="216" t="s">
        <v>312</v>
      </c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</row>
    <row r="49" spans="1:17" ht="36" x14ac:dyDescent="0.2">
      <c r="A49" s="6">
        <v>24</v>
      </c>
      <c r="B49" s="103" t="s">
        <v>311</v>
      </c>
      <c r="C49" s="104" t="s">
        <v>310</v>
      </c>
      <c r="D49" s="102" t="s">
        <v>34</v>
      </c>
      <c r="E49" s="101">
        <v>5.5E-2</v>
      </c>
      <c r="F49" s="99">
        <v>8610.7900000000009</v>
      </c>
      <c r="G49" s="99">
        <v>860.55</v>
      </c>
      <c r="H49" s="99">
        <v>36.81</v>
      </c>
      <c r="I49" s="99">
        <v>1.0900000000000001</v>
      </c>
      <c r="J49" s="14">
        <v>474</v>
      </c>
      <c r="K49" s="12">
        <v>47</v>
      </c>
      <c r="L49" s="12">
        <v>2</v>
      </c>
      <c r="M49" s="12"/>
      <c r="N49" s="12">
        <v>61.6</v>
      </c>
      <c r="O49" s="12">
        <v>3.39</v>
      </c>
      <c r="P49" s="12">
        <v>0.06</v>
      </c>
      <c r="Q49" s="12"/>
    </row>
    <row r="50" spans="1:17" ht="48" x14ac:dyDescent="0.2">
      <c r="A50" s="6">
        <v>25</v>
      </c>
      <c r="B50" s="103" t="s">
        <v>309</v>
      </c>
      <c r="C50" s="104" t="s">
        <v>308</v>
      </c>
      <c r="D50" s="102" t="s">
        <v>217</v>
      </c>
      <c r="E50" s="101">
        <v>2E-3</v>
      </c>
      <c r="F50" s="99">
        <v>36386</v>
      </c>
      <c r="G50" s="12"/>
      <c r="H50" s="12"/>
      <c r="I50" s="12"/>
      <c r="J50" s="14">
        <v>73</v>
      </c>
      <c r="K50" s="12"/>
      <c r="L50" s="12"/>
      <c r="M50" s="12"/>
      <c r="N50" s="12"/>
      <c r="O50" s="12"/>
      <c r="P50" s="12"/>
      <c r="Q50" s="12"/>
    </row>
    <row r="51" spans="1:17" ht="36" x14ac:dyDescent="0.2">
      <c r="A51" s="6">
        <v>26</v>
      </c>
      <c r="B51" s="103" t="s">
        <v>307</v>
      </c>
      <c r="C51" s="104" t="s">
        <v>306</v>
      </c>
      <c r="D51" s="102" t="s">
        <v>34</v>
      </c>
      <c r="E51" s="101">
        <v>0.04</v>
      </c>
      <c r="F51" s="99">
        <v>5197.9799999999996</v>
      </c>
      <c r="G51" s="99">
        <v>897.43</v>
      </c>
      <c r="H51" s="99">
        <v>15.84</v>
      </c>
      <c r="I51" s="99">
        <v>0.36</v>
      </c>
      <c r="J51" s="14">
        <v>208</v>
      </c>
      <c r="K51" s="12">
        <v>36</v>
      </c>
      <c r="L51" s="12">
        <v>1</v>
      </c>
      <c r="M51" s="12"/>
      <c r="N51" s="12">
        <v>64.239999999999995</v>
      </c>
      <c r="O51" s="12">
        <v>2.57</v>
      </c>
      <c r="P51" s="12">
        <v>0.02</v>
      </c>
      <c r="Q51" s="12"/>
    </row>
    <row r="52" spans="1:17" ht="48" x14ac:dyDescent="0.2">
      <c r="A52" s="6">
        <v>27</v>
      </c>
      <c r="B52" s="103" t="s">
        <v>305</v>
      </c>
      <c r="C52" s="104" t="s">
        <v>304</v>
      </c>
      <c r="D52" s="102" t="s">
        <v>217</v>
      </c>
      <c r="E52" s="101">
        <v>1E-3</v>
      </c>
      <c r="F52" s="99">
        <v>29302</v>
      </c>
      <c r="G52" s="12"/>
      <c r="H52" s="12"/>
      <c r="I52" s="12"/>
      <c r="J52" s="14">
        <v>29</v>
      </c>
      <c r="K52" s="12"/>
      <c r="L52" s="12"/>
      <c r="M52" s="12"/>
      <c r="N52" s="12"/>
      <c r="O52" s="12"/>
      <c r="P52" s="12"/>
      <c r="Q52" s="12"/>
    </row>
    <row r="53" spans="1:17" ht="24" x14ac:dyDescent="0.2">
      <c r="A53" s="6">
        <v>28</v>
      </c>
      <c r="B53" s="103" t="s">
        <v>303</v>
      </c>
      <c r="C53" s="104" t="s">
        <v>302</v>
      </c>
      <c r="D53" s="102" t="s">
        <v>279</v>
      </c>
      <c r="E53" s="101">
        <v>0.2</v>
      </c>
      <c r="F53" s="99">
        <v>407.19</v>
      </c>
      <c r="G53" s="99">
        <v>293.36</v>
      </c>
      <c r="H53" s="99">
        <v>29.83</v>
      </c>
      <c r="I53" s="99">
        <v>2.0299999999999998</v>
      </c>
      <c r="J53" s="14">
        <v>81</v>
      </c>
      <c r="K53" s="12">
        <v>59</v>
      </c>
      <c r="L53" s="12">
        <v>6</v>
      </c>
      <c r="M53" s="12"/>
      <c r="N53" s="12">
        <v>21.65</v>
      </c>
      <c r="O53" s="12">
        <v>4.33</v>
      </c>
      <c r="P53" s="12">
        <v>0.13</v>
      </c>
      <c r="Q53" s="12">
        <v>0.03</v>
      </c>
    </row>
    <row r="54" spans="1:17" ht="60" x14ac:dyDescent="0.2">
      <c r="A54" s="6">
        <v>29</v>
      </c>
      <c r="B54" s="103" t="s">
        <v>301</v>
      </c>
      <c r="C54" s="104" t="s">
        <v>300</v>
      </c>
      <c r="D54" s="102" t="s">
        <v>125</v>
      </c>
      <c r="E54" s="135">
        <v>2</v>
      </c>
      <c r="F54" s="99">
        <v>205.57</v>
      </c>
      <c r="G54" s="12"/>
      <c r="H54" s="12"/>
      <c r="I54" s="12"/>
      <c r="J54" s="14">
        <v>411</v>
      </c>
      <c r="K54" s="12"/>
      <c r="L54" s="12"/>
      <c r="M54" s="12"/>
      <c r="N54" s="12"/>
      <c r="O54" s="12"/>
      <c r="P54" s="12"/>
      <c r="Q54" s="12"/>
    </row>
    <row r="55" spans="1:17" ht="24" x14ac:dyDescent="0.2">
      <c r="A55" s="6">
        <v>30</v>
      </c>
      <c r="B55" s="103" t="s">
        <v>299</v>
      </c>
      <c r="C55" s="104" t="s">
        <v>298</v>
      </c>
      <c r="D55" s="102" t="s">
        <v>279</v>
      </c>
      <c r="E55" s="101">
        <v>0.3</v>
      </c>
      <c r="F55" s="99">
        <v>5639.05</v>
      </c>
      <c r="G55" s="99">
        <v>330.18</v>
      </c>
      <c r="H55" s="99">
        <v>56.04</v>
      </c>
      <c r="I55" s="99">
        <v>5</v>
      </c>
      <c r="J55" s="14">
        <v>1692</v>
      </c>
      <c r="K55" s="12">
        <v>99</v>
      </c>
      <c r="L55" s="12">
        <v>17</v>
      </c>
      <c r="M55" s="12">
        <v>2</v>
      </c>
      <c r="N55" s="12">
        <v>24.64</v>
      </c>
      <c r="O55" s="12">
        <v>7.39</v>
      </c>
      <c r="P55" s="12">
        <v>0.32</v>
      </c>
      <c r="Q55" s="12">
        <v>0.1</v>
      </c>
    </row>
    <row r="56" spans="1:17" x14ac:dyDescent="0.2">
      <c r="A56" s="6">
        <v>31</v>
      </c>
      <c r="B56" s="103" t="s">
        <v>297</v>
      </c>
      <c r="C56" s="104" t="s">
        <v>296</v>
      </c>
      <c r="D56" s="102" t="s">
        <v>30</v>
      </c>
      <c r="E56" s="135">
        <v>3</v>
      </c>
      <c r="F56" s="99">
        <v>3.09</v>
      </c>
      <c r="G56" s="12"/>
      <c r="H56" s="12"/>
      <c r="I56" s="12"/>
      <c r="J56" s="14">
        <v>9</v>
      </c>
      <c r="K56" s="12"/>
      <c r="L56" s="12"/>
      <c r="M56" s="12"/>
      <c r="N56" s="12"/>
      <c r="O56" s="12"/>
      <c r="P56" s="12"/>
      <c r="Q56" s="12"/>
    </row>
    <row r="57" spans="1:17" ht="24" x14ac:dyDescent="0.2">
      <c r="A57" s="6">
        <v>32</v>
      </c>
      <c r="B57" s="103" t="s">
        <v>295</v>
      </c>
      <c r="C57" s="104" t="s">
        <v>294</v>
      </c>
      <c r="D57" s="102" t="s">
        <v>279</v>
      </c>
      <c r="E57" s="101">
        <v>0.3</v>
      </c>
      <c r="F57" s="99">
        <v>1657.79</v>
      </c>
      <c r="G57" s="99">
        <v>136.74</v>
      </c>
      <c r="H57" s="99">
        <v>20.98</v>
      </c>
      <c r="I57" s="99">
        <v>1.56</v>
      </c>
      <c r="J57" s="14">
        <v>497</v>
      </c>
      <c r="K57" s="12">
        <v>41</v>
      </c>
      <c r="L57" s="12">
        <v>6</v>
      </c>
      <c r="M57" s="12"/>
      <c r="N57" s="12">
        <v>10.32</v>
      </c>
      <c r="O57" s="12">
        <v>3.1</v>
      </c>
      <c r="P57" s="12">
        <v>0.1</v>
      </c>
      <c r="Q57" s="12">
        <v>0.03</v>
      </c>
    </row>
    <row r="58" spans="1:17" ht="24" x14ac:dyDescent="0.2">
      <c r="A58" s="6">
        <v>33</v>
      </c>
      <c r="B58" s="103" t="s">
        <v>293</v>
      </c>
      <c r="C58" s="104" t="s">
        <v>292</v>
      </c>
      <c r="D58" s="102" t="s">
        <v>279</v>
      </c>
      <c r="E58" s="101">
        <v>0.1</v>
      </c>
      <c r="F58" s="99">
        <v>7001.19</v>
      </c>
      <c r="G58" s="99">
        <v>409.89</v>
      </c>
      <c r="H58" s="99">
        <v>41.84</v>
      </c>
      <c r="I58" s="99">
        <v>2.0299999999999998</v>
      </c>
      <c r="J58" s="14">
        <v>700</v>
      </c>
      <c r="K58" s="12">
        <v>41</v>
      </c>
      <c r="L58" s="12">
        <v>4</v>
      </c>
      <c r="M58" s="12"/>
      <c r="N58" s="12">
        <v>30.25</v>
      </c>
      <c r="O58" s="12">
        <v>3.03</v>
      </c>
      <c r="P58" s="12">
        <v>0.13</v>
      </c>
      <c r="Q58" s="12">
        <v>0.01</v>
      </c>
    </row>
    <row r="59" spans="1:17" ht="24" x14ac:dyDescent="0.2">
      <c r="A59" s="6">
        <v>34</v>
      </c>
      <c r="B59" s="103" t="s">
        <v>291</v>
      </c>
      <c r="C59" s="104" t="s">
        <v>290</v>
      </c>
      <c r="D59" s="102" t="s">
        <v>289</v>
      </c>
      <c r="E59" s="101">
        <v>1.6E-2</v>
      </c>
      <c r="F59" s="99">
        <v>1150.25</v>
      </c>
      <c r="G59" s="99">
        <v>393.87</v>
      </c>
      <c r="H59" s="99">
        <v>145.13999999999999</v>
      </c>
      <c r="I59" s="99">
        <v>6.19</v>
      </c>
      <c r="J59" s="14">
        <v>18</v>
      </c>
      <c r="K59" s="12">
        <v>6</v>
      </c>
      <c r="L59" s="12">
        <v>2</v>
      </c>
      <c r="M59" s="12"/>
      <c r="N59" s="12">
        <v>31.97</v>
      </c>
      <c r="O59" s="12">
        <v>0.51</v>
      </c>
      <c r="P59" s="12">
        <v>0.34</v>
      </c>
      <c r="Q59" s="12">
        <v>0.01</v>
      </c>
    </row>
    <row r="60" spans="1:17" ht="33.75" outlineLevel="1" x14ac:dyDescent="0.2">
      <c r="A60" s="139" t="s">
        <v>128</v>
      </c>
      <c r="B60" s="141" t="s">
        <v>288</v>
      </c>
      <c r="C60" s="140" t="s">
        <v>287</v>
      </c>
      <c r="D60" s="139" t="s">
        <v>217</v>
      </c>
      <c r="E60" s="138" t="s">
        <v>286</v>
      </c>
      <c r="F60" s="137">
        <v>10659.94</v>
      </c>
      <c r="G60" s="12"/>
      <c r="H60" s="12"/>
      <c r="I60" s="12"/>
      <c r="J60" s="136">
        <v>170.56</v>
      </c>
      <c r="K60" s="12"/>
      <c r="L60" s="12"/>
      <c r="M60" s="12"/>
      <c r="N60" s="12"/>
      <c r="O60" s="12"/>
      <c r="P60" s="12"/>
      <c r="Q60" s="12"/>
    </row>
    <row r="61" spans="1:17" ht="48" x14ac:dyDescent="0.2">
      <c r="A61" s="6">
        <v>35</v>
      </c>
      <c r="B61" s="103" t="s">
        <v>285</v>
      </c>
      <c r="C61" s="104" t="s">
        <v>284</v>
      </c>
      <c r="D61" s="102" t="s">
        <v>132</v>
      </c>
      <c r="E61" s="101">
        <v>0.2</v>
      </c>
      <c r="F61" s="99">
        <v>983.07</v>
      </c>
      <c r="G61" s="12"/>
      <c r="H61" s="12"/>
      <c r="I61" s="12"/>
      <c r="J61" s="14">
        <v>197</v>
      </c>
      <c r="K61" s="12"/>
      <c r="L61" s="12"/>
      <c r="M61" s="12"/>
      <c r="N61" s="12"/>
      <c r="O61" s="12"/>
      <c r="P61" s="12"/>
      <c r="Q61" s="12"/>
    </row>
    <row r="62" spans="1:17" x14ac:dyDescent="0.2">
      <c r="A62" s="6">
        <v>36</v>
      </c>
      <c r="B62" s="103" t="s">
        <v>283</v>
      </c>
      <c r="C62" s="104" t="s">
        <v>282</v>
      </c>
      <c r="D62" s="102" t="s">
        <v>30</v>
      </c>
      <c r="E62" s="135">
        <v>2</v>
      </c>
      <c r="F62" s="99">
        <v>31.72</v>
      </c>
      <c r="G62" s="12"/>
      <c r="H62" s="12"/>
      <c r="I62" s="12"/>
      <c r="J62" s="14">
        <v>63</v>
      </c>
      <c r="K62" s="12"/>
      <c r="L62" s="12"/>
      <c r="M62" s="12"/>
      <c r="N62" s="12"/>
      <c r="O62" s="12"/>
      <c r="P62" s="12"/>
      <c r="Q62" s="12"/>
    </row>
    <row r="63" spans="1:17" ht="24" x14ac:dyDescent="0.2">
      <c r="A63" s="6">
        <v>37</v>
      </c>
      <c r="B63" s="103" t="s">
        <v>281</v>
      </c>
      <c r="C63" s="104" t="s">
        <v>280</v>
      </c>
      <c r="D63" s="102" t="s">
        <v>279</v>
      </c>
      <c r="E63" s="101">
        <v>0.1</v>
      </c>
      <c r="F63" s="99">
        <v>188.61</v>
      </c>
      <c r="G63" s="99">
        <v>118.83</v>
      </c>
      <c r="H63" s="99">
        <v>24.77</v>
      </c>
      <c r="I63" s="99">
        <v>1.56</v>
      </c>
      <c r="J63" s="14">
        <v>19</v>
      </c>
      <c r="K63" s="12">
        <v>12</v>
      </c>
      <c r="L63" s="12">
        <v>2</v>
      </c>
      <c r="M63" s="12"/>
      <c r="N63" s="12">
        <v>8.77</v>
      </c>
      <c r="O63" s="12">
        <v>0.88</v>
      </c>
      <c r="P63" s="12">
        <v>0.1</v>
      </c>
      <c r="Q63" s="12">
        <v>0.01</v>
      </c>
    </row>
    <row r="64" spans="1:17" ht="33.75" outlineLevel="1" x14ac:dyDescent="0.2">
      <c r="A64" s="139" t="s">
        <v>128</v>
      </c>
      <c r="B64" s="141" t="s">
        <v>278</v>
      </c>
      <c r="C64" s="140" t="s">
        <v>277</v>
      </c>
      <c r="D64" s="139" t="s">
        <v>125</v>
      </c>
      <c r="E64" s="138" t="s">
        <v>276</v>
      </c>
      <c r="F64" s="137">
        <v>212.84</v>
      </c>
      <c r="G64" s="12"/>
      <c r="H64" s="12"/>
      <c r="I64" s="12"/>
      <c r="J64" s="136">
        <v>212.84</v>
      </c>
      <c r="K64" s="12"/>
      <c r="L64" s="12"/>
      <c r="M64" s="12"/>
      <c r="N64" s="12"/>
      <c r="O64" s="12"/>
      <c r="P64" s="12"/>
      <c r="Q64" s="12"/>
    </row>
    <row r="65" spans="1:17" ht="24" x14ac:dyDescent="0.2">
      <c r="A65" s="6">
        <v>38</v>
      </c>
      <c r="B65" s="103" t="s">
        <v>275</v>
      </c>
      <c r="C65" s="104" t="s">
        <v>274</v>
      </c>
      <c r="D65" s="102" t="s">
        <v>30</v>
      </c>
      <c r="E65" s="135">
        <v>1</v>
      </c>
      <c r="F65" s="99">
        <v>50.49</v>
      </c>
      <c r="G65" s="12"/>
      <c r="H65" s="12"/>
      <c r="I65" s="12"/>
      <c r="J65" s="14">
        <v>50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213" t="s">
        <v>36</v>
      </c>
      <c r="B66" s="214"/>
      <c r="C66" s="214"/>
      <c r="D66" s="214"/>
      <c r="E66" s="214"/>
      <c r="F66" s="214"/>
      <c r="G66" s="214"/>
      <c r="H66" s="214"/>
      <c r="I66" s="214"/>
      <c r="J66" s="100">
        <v>12234</v>
      </c>
      <c r="K66" s="99">
        <v>1661</v>
      </c>
      <c r="L66" s="99">
        <v>186</v>
      </c>
      <c r="M66" s="99">
        <v>2</v>
      </c>
      <c r="N66" s="12"/>
      <c r="O66" s="99">
        <v>126.27</v>
      </c>
      <c r="P66" s="12"/>
      <c r="Q66" s="99">
        <v>0.3</v>
      </c>
    </row>
    <row r="67" spans="1:17" x14ac:dyDescent="0.2">
      <c r="A67" s="213" t="s">
        <v>37</v>
      </c>
      <c r="B67" s="214"/>
      <c r="C67" s="214"/>
      <c r="D67" s="214"/>
      <c r="E67" s="214"/>
      <c r="F67" s="214"/>
      <c r="G67" s="214"/>
      <c r="H67" s="214"/>
      <c r="I67" s="214"/>
      <c r="J67" s="100">
        <v>12912</v>
      </c>
      <c r="K67" s="99">
        <v>2247</v>
      </c>
      <c r="L67" s="99">
        <v>278</v>
      </c>
      <c r="M67" s="99">
        <v>4</v>
      </c>
      <c r="N67" s="12"/>
      <c r="O67" s="99">
        <v>162.78</v>
      </c>
      <c r="P67" s="12"/>
      <c r="Q67" s="99">
        <v>0.4</v>
      </c>
    </row>
    <row r="68" spans="1:17" x14ac:dyDescent="0.2">
      <c r="A68" s="213" t="s">
        <v>94</v>
      </c>
      <c r="B68" s="214"/>
      <c r="C68" s="214"/>
      <c r="D68" s="214"/>
      <c r="E68" s="214"/>
      <c r="F68" s="214"/>
      <c r="G68" s="214"/>
      <c r="H68" s="214"/>
      <c r="I68" s="214"/>
      <c r="J68" s="14"/>
      <c r="K68" s="12"/>
      <c r="L68" s="12"/>
      <c r="M68" s="12"/>
      <c r="N68" s="12"/>
      <c r="O68" s="12"/>
      <c r="P68" s="12"/>
      <c r="Q68" s="12"/>
    </row>
    <row r="69" spans="1:17" x14ac:dyDescent="0.2">
      <c r="A69" s="213" t="s">
        <v>273</v>
      </c>
      <c r="B69" s="214"/>
      <c r="C69" s="214"/>
      <c r="D69" s="214"/>
      <c r="E69" s="214"/>
      <c r="F69" s="214"/>
      <c r="G69" s="214"/>
      <c r="H69" s="214"/>
      <c r="I69" s="214"/>
      <c r="J69" s="100">
        <v>72</v>
      </c>
      <c r="K69" s="99">
        <v>71</v>
      </c>
      <c r="L69" s="12"/>
      <c r="M69" s="12"/>
      <c r="N69" s="12"/>
      <c r="O69" s="12"/>
      <c r="P69" s="12"/>
      <c r="Q69" s="12"/>
    </row>
    <row r="70" spans="1:17" ht="30" customHeight="1" x14ac:dyDescent="0.2">
      <c r="A70" s="213" t="s">
        <v>272</v>
      </c>
      <c r="B70" s="214"/>
      <c r="C70" s="214"/>
      <c r="D70" s="214"/>
      <c r="E70" s="214"/>
      <c r="F70" s="214"/>
      <c r="G70" s="214"/>
      <c r="H70" s="214"/>
      <c r="I70" s="214"/>
      <c r="J70" s="100">
        <v>249</v>
      </c>
      <c r="K70" s="99">
        <v>203</v>
      </c>
      <c r="L70" s="99">
        <v>46</v>
      </c>
      <c r="M70" s="12"/>
      <c r="N70" s="12"/>
      <c r="O70" s="99">
        <v>14.412000000000001</v>
      </c>
      <c r="P70" s="12"/>
      <c r="Q70" s="99">
        <v>5.2499999999999998E-2</v>
      </c>
    </row>
    <row r="71" spans="1:17" ht="15" customHeight="1" x14ac:dyDescent="0.2">
      <c r="A71" s="213" t="s">
        <v>271</v>
      </c>
      <c r="B71" s="214"/>
      <c r="C71" s="214"/>
      <c r="D71" s="214"/>
      <c r="E71" s="214"/>
      <c r="F71" s="214"/>
      <c r="G71" s="214"/>
      <c r="H71" s="214"/>
      <c r="I71" s="214"/>
      <c r="J71" s="100">
        <v>357</v>
      </c>
      <c r="K71" s="99">
        <v>311</v>
      </c>
      <c r="L71" s="99">
        <v>46</v>
      </c>
      <c r="M71" s="99">
        <v>1</v>
      </c>
      <c r="N71" s="12"/>
      <c r="O71" s="99">
        <v>22.097999999999999</v>
      </c>
      <c r="P71" s="12"/>
      <c r="Q71" s="99">
        <v>5.1999999999999998E-2</v>
      </c>
    </row>
    <row r="72" spans="1:17" x14ac:dyDescent="0.2">
      <c r="A72" s="213" t="s">
        <v>38</v>
      </c>
      <c r="B72" s="214"/>
      <c r="C72" s="214"/>
      <c r="D72" s="214"/>
      <c r="E72" s="214"/>
      <c r="F72" s="214"/>
      <c r="G72" s="214"/>
      <c r="H72" s="214"/>
      <c r="I72" s="214"/>
      <c r="J72" s="100">
        <v>2695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213" t="s">
        <v>94</v>
      </c>
      <c r="B73" s="214"/>
      <c r="C73" s="214"/>
      <c r="D73" s="214"/>
      <c r="E73" s="214"/>
      <c r="F73" s="214"/>
      <c r="G73" s="214"/>
      <c r="H73" s="214"/>
      <c r="I73" s="214"/>
      <c r="J73" s="14"/>
      <c r="K73" s="12"/>
      <c r="L73" s="12"/>
      <c r="M73" s="12"/>
      <c r="N73" s="12"/>
      <c r="O73" s="12"/>
      <c r="P73" s="12"/>
      <c r="Q73" s="12"/>
    </row>
    <row r="74" spans="1:17" x14ac:dyDescent="0.2">
      <c r="A74" s="213" t="s">
        <v>270</v>
      </c>
      <c r="B74" s="214"/>
      <c r="C74" s="214"/>
      <c r="D74" s="214"/>
      <c r="E74" s="214"/>
      <c r="F74" s="214"/>
      <c r="G74" s="214"/>
      <c r="H74" s="214"/>
      <c r="I74" s="214"/>
      <c r="J74" s="100">
        <v>235</v>
      </c>
      <c r="K74" s="12"/>
      <c r="L74" s="12"/>
      <c r="M74" s="12"/>
      <c r="N74" s="12"/>
      <c r="O74" s="12"/>
      <c r="P74" s="12"/>
      <c r="Q74" s="12"/>
    </row>
    <row r="75" spans="1:17" x14ac:dyDescent="0.2">
      <c r="A75" s="213" t="s">
        <v>269</v>
      </c>
      <c r="B75" s="214"/>
      <c r="C75" s="214"/>
      <c r="D75" s="214"/>
      <c r="E75" s="214"/>
      <c r="F75" s="214"/>
      <c r="G75" s="214"/>
      <c r="H75" s="214"/>
      <c r="I75" s="214"/>
      <c r="J75" s="100">
        <v>65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213" t="s">
        <v>268</v>
      </c>
      <c r="B76" s="214"/>
      <c r="C76" s="214"/>
      <c r="D76" s="214"/>
      <c r="E76" s="214"/>
      <c r="F76" s="214"/>
      <c r="G76" s="214"/>
      <c r="H76" s="214"/>
      <c r="I76" s="214"/>
      <c r="J76" s="100">
        <v>2395</v>
      </c>
      <c r="K76" s="12"/>
      <c r="L76" s="12"/>
      <c r="M76" s="12"/>
      <c r="N76" s="12"/>
      <c r="O76" s="12"/>
      <c r="P76" s="12"/>
      <c r="Q76" s="12"/>
    </row>
    <row r="77" spans="1:17" x14ac:dyDescent="0.2">
      <c r="A77" s="213" t="s">
        <v>39</v>
      </c>
      <c r="B77" s="214"/>
      <c r="C77" s="214"/>
      <c r="D77" s="214"/>
      <c r="E77" s="214"/>
      <c r="F77" s="214"/>
      <c r="G77" s="214"/>
      <c r="H77" s="214"/>
      <c r="I77" s="214"/>
      <c r="J77" s="100">
        <v>1750</v>
      </c>
      <c r="K77" s="12"/>
      <c r="L77" s="12"/>
      <c r="M77" s="12"/>
      <c r="N77" s="12"/>
      <c r="O77" s="12"/>
      <c r="P77" s="12"/>
      <c r="Q77" s="12"/>
    </row>
    <row r="78" spans="1:17" x14ac:dyDescent="0.2">
      <c r="A78" s="213" t="s">
        <v>94</v>
      </c>
      <c r="B78" s="214"/>
      <c r="C78" s="214"/>
      <c r="D78" s="214"/>
      <c r="E78" s="214"/>
      <c r="F78" s="214"/>
      <c r="G78" s="214"/>
      <c r="H78" s="214"/>
      <c r="I78" s="214"/>
      <c r="J78" s="14"/>
      <c r="K78" s="12"/>
      <c r="L78" s="12"/>
      <c r="M78" s="12"/>
      <c r="N78" s="12"/>
      <c r="O78" s="12"/>
      <c r="P78" s="12"/>
      <c r="Q78" s="12"/>
    </row>
    <row r="79" spans="1:17" x14ac:dyDescent="0.2">
      <c r="A79" s="213" t="s">
        <v>267</v>
      </c>
      <c r="B79" s="214"/>
      <c r="C79" s="214"/>
      <c r="D79" s="214"/>
      <c r="E79" s="214"/>
      <c r="F79" s="214"/>
      <c r="G79" s="214"/>
      <c r="H79" s="214"/>
      <c r="I79" s="214"/>
      <c r="J79" s="100">
        <v>159</v>
      </c>
      <c r="K79" s="12"/>
      <c r="L79" s="12"/>
      <c r="M79" s="12"/>
      <c r="N79" s="12"/>
      <c r="O79" s="12"/>
      <c r="P79" s="12"/>
      <c r="Q79" s="12"/>
    </row>
    <row r="80" spans="1:17" x14ac:dyDescent="0.2">
      <c r="A80" s="213" t="s">
        <v>266</v>
      </c>
      <c r="B80" s="214"/>
      <c r="C80" s="214"/>
      <c r="D80" s="214"/>
      <c r="E80" s="214"/>
      <c r="F80" s="214"/>
      <c r="G80" s="214"/>
      <c r="H80" s="214"/>
      <c r="I80" s="214"/>
      <c r="J80" s="100">
        <v>38</v>
      </c>
      <c r="K80" s="12"/>
      <c r="L80" s="12"/>
      <c r="M80" s="12"/>
      <c r="N80" s="12"/>
      <c r="O80" s="12"/>
      <c r="P80" s="12"/>
      <c r="Q80" s="12"/>
    </row>
    <row r="81" spans="1:17" x14ac:dyDescent="0.2">
      <c r="A81" s="213" t="s">
        <v>265</v>
      </c>
      <c r="B81" s="214"/>
      <c r="C81" s="214"/>
      <c r="D81" s="214"/>
      <c r="E81" s="214"/>
      <c r="F81" s="214"/>
      <c r="G81" s="214"/>
      <c r="H81" s="214"/>
      <c r="I81" s="214"/>
      <c r="J81" s="100">
        <v>1553</v>
      </c>
      <c r="K81" s="12"/>
      <c r="L81" s="12"/>
      <c r="M81" s="12"/>
      <c r="N81" s="12"/>
      <c r="O81" s="12"/>
      <c r="P81" s="12"/>
      <c r="Q81" s="12"/>
    </row>
    <row r="82" spans="1:17" x14ac:dyDescent="0.2">
      <c r="A82" s="215" t="s">
        <v>40</v>
      </c>
      <c r="B82" s="214"/>
      <c r="C82" s="214"/>
      <c r="D82" s="214"/>
      <c r="E82" s="214"/>
      <c r="F82" s="214"/>
      <c r="G82" s="214"/>
      <c r="H82" s="214"/>
      <c r="I82" s="214"/>
      <c r="J82" s="14"/>
      <c r="K82" s="12"/>
      <c r="L82" s="12"/>
      <c r="M82" s="12"/>
      <c r="N82" s="12"/>
      <c r="O82" s="12"/>
      <c r="P82" s="12"/>
      <c r="Q82" s="12"/>
    </row>
    <row r="83" spans="1:17" ht="15" customHeight="1" x14ac:dyDescent="0.2">
      <c r="A83" s="213" t="s">
        <v>89</v>
      </c>
      <c r="B83" s="214"/>
      <c r="C83" s="214"/>
      <c r="D83" s="214"/>
      <c r="E83" s="214"/>
      <c r="F83" s="214"/>
      <c r="G83" s="214"/>
      <c r="H83" s="214"/>
      <c r="I83" s="214"/>
      <c r="J83" s="100">
        <v>731</v>
      </c>
      <c r="K83" s="12"/>
      <c r="L83" s="12"/>
      <c r="M83" s="12"/>
      <c r="N83" s="12"/>
      <c r="O83" s="99">
        <v>25.47</v>
      </c>
      <c r="P83" s="12"/>
      <c r="Q83" s="99">
        <v>0.09</v>
      </c>
    </row>
    <row r="84" spans="1:17" ht="30" customHeight="1" x14ac:dyDescent="0.2">
      <c r="A84" s="213" t="s">
        <v>88</v>
      </c>
      <c r="B84" s="214"/>
      <c r="C84" s="214"/>
      <c r="D84" s="214"/>
      <c r="E84" s="214"/>
      <c r="F84" s="214"/>
      <c r="G84" s="214"/>
      <c r="H84" s="214"/>
      <c r="I84" s="214"/>
      <c r="J84" s="100">
        <v>15862</v>
      </c>
      <c r="K84" s="12"/>
      <c r="L84" s="12"/>
      <c r="M84" s="12"/>
      <c r="N84" s="12"/>
      <c r="O84" s="99">
        <v>132.59</v>
      </c>
      <c r="P84" s="12"/>
      <c r="Q84" s="99">
        <v>0.31</v>
      </c>
    </row>
    <row r="85" spans="1:17" x14ac:dyDescent="0.2">
      <c r="A85" s="213" t="s">
        <v>264</v>
      </c>
      <c r="B85" s="214"/>
      <c r="C85" s="214"/>
      <c r="D85" s="214"/>
      <c r="E85" s="214"/>
      <c r="F85" s="214"/>
      <c r="G85" s="214"/>
      <c r="H85" s="214"/>
      <c r="I85" s="214"/>
      <c r="J85" s="100">
        <v>297</v>
      </c>
      <c r="K85" s="12"/>
      <c r="L85" s="12"/>
      <c r="M85" s="12"/>
      <c r="N85" s="12"/>
      <c r="O85" s="12"/>
      <c r="P85" s="12"/>
      <c r="Q85" s="12"/>
    </row>
    <row r="86" spans="1:17" ht="15" customHeight="1" x14ac:dyDescent="0.2">
      <c r="A86" s="213" t="s">
        <v>263</v>
      </c>
      <c r="B86" s="214"/>
      <c r="C86" s="214"/>
      <c r="D86" s="214"/>
      <c r="E86" s="214"/>
      <c r="F86" s="214"/>
      <c r="G86" s="214"/>
      <c r="H86" s="214"/>
      <c r="I86" s="214"/>
      <c r="J86" s="100">
        <v>467</v>
      </c>
      <c r="K86" s="12"/>
      <c r="L86" s="12"/>
      <c r="M86" s="12"/>
      <c r="N86" s="12"/>
      <c r="O86" s="99">
        <v>4.72</v>
      </c>
      <c r="P86" s="12"/>
      <c r="Q86" s="12"/>
    </row>
    <row r="87" spans="1:17" x14ac:dyDescent="0.2">
      <c r="A87" s="213" t="s">
        <v>41</v>
      </c>
      <c r="B87" s="214"/>
      <c r="C87" s="214"/>
      <c r="D87" s="214"/>
      <c r="E87" s="214"/>
      <c r="F87" s="214"/>
      <c r="G87" s="214"/>
      <c r="H87" s="214"/>
      <c r="I87" s="214"/>
      <c r="J87" s="100">
        <v>17357</v>
      </c>
      <c r="K87" s="12"/>
      <c r="L87" s="12"/>
      <c r="M87" s="12"/>
      <c r="N87" s="12"/>
      <c r="O87" s="99">
        <v>162.78</v>
      </c>
      <c r="P87" s="12"/>
      <c r="Q87" s="99">
        <v>0.4</v>
      </c>
    </row>
    <row r="88" spans="1:17" x14ac:dyDescent="0.2">
      <c r="A88" s="213" t="s">
        <v>42</v>
      </c>
      <c r="B88" s="214"/>
      <c r="C88" s="214"/>
      <c r="D88" s="214"/>
      <c r="E88" s="214"/>
      <c r="F88" s="214"/>
      <c r="G88" s="214"/>
      <c r="H88" s="214"/>
      <c r="I88" s="214"/>
      <c r="J88" s="14"/>
      <c r="K88" s="12"/>
      <c r="L88" s="12"/>
      <c r="M88" s="12"/>
      <c r="N88" s="12"/>
      <c r="O88" s="12"/>
      <c r="P88" s="12"/>
      <c r="Q88" s="12"/>
    </row>
    <row r="89" spans="1:17" x14ac:dyDescent="0.2">
      <c r="A89" s="213" t="s">
        <v>43</v>
      </c>
      <c r="B89" s="214"/>
      <c r="C89" s="214"/>
      <c r="D89" s="214"/>
      <c r="E89" s="214"/>
      <c r="F89" s="214"/>
      <c r="G89" s="214"/>
      <c r="H89" s="214"/>
      <c r="I89" s="214"/>
      <c r="J89" s="100">
        <v>10387</v>
      </c>
      <c r="K89" s="12"/>
      <c r="L89" s="12"/>
      <c r="M89" s="12"/>
      <c r="N89" s="12"/>
      <c r="O89" s="12"/>
      <c r="P89" s="12"/>
      <c r="Q89" s="12"/>
    </row>
    <row r="90" spans="1:17" x14ac:dyDescent="0.2">
      <c r="A90" s="213" t="s">
        <v>44</v>
      </c>
      <c r="B90" s="214"/>
      <c r="C90" s="214"/>
      <c r="D90" s="214"/>
      <c r="E90" s="214"/>
      <c r="F90" s="214"/>
      <c r="G90" s="214"/>
      <c r="H90" s="214"/>
      <c r="I90" s="214"/>
      <c r="J90" s="100">
        <f>278-M67</f>
        <v>274</v>
      </c>
      <c r="K90" s="12"/>
      <c r="L90" s="12"/>
      <c r="M90" s="12"/>
      <c r="N90" s="12"/>
      <c r="O90" s="12"/>
      <c r="P90" s="12"/>
      <c r="Q90" s="12"/>
    </row>
    <row r="91" spans="1:17" x14ac:dyDescent="0.2">
      <c r="A91" s="213" t="s">
        <v>45</v>
      </c>
      <c r="B91" s="214"/>
      <c r="C91" s="214"/>
      <c r="D91" s="214"/>
      <c r="E91" s="214"/>
      <c r="F91" s="214"/>
      <c r="G91" s="214"/>
      <c r="H91" s="214"/>
      <c r="I91" s="214"/>
      <c r="J91" s="100">
        <v>2251</v>
      </c>
      <c r="K91" s="12"/>
      <c r="L91" s="12"/>
      <c r="M91" s="12"/>
      <c r="N91" s="12"/>
      <c r="O91" s="12"/>
      <c r="P91" s="12"/>
      <c r="Q91" s="12"/>
    </row>
    <row r="92" spans="1:17" x14ac:dyDescent="0.2">
      <c r="A92" s="213" t="s">
        <v>46</v>
      </c>
      <c r="B92" s="214"/>
      <c r="C92" s="214"/>
      <c r="D92" s="214"/>
      <c r="E92" s="214"/>
      <c r="F92" s="214"/>
      <c r="G92" s="214"/>
      <c r="H92" s="214"/>
      <c r="I92" s="214"/>
      <c r="J92" s="100">
        <v>2695</v>
      </c>
      <c r="K92" s="12"/>
      <c r="L92" s="12"/>
      <c r="M92" s="12"/>
      <c r="N92" s="12"/>
      <c r="O92" s="12"/>
      <c r="P92" s="12"/>
      <c r="Q92" s="12"/>
    </row>
    <row r="93" spans="1:17" x14ac:dyDescent="0.2">
      <c r="A93" s="213" t="s">
        <v>47</v>
      </c>
      <c r="B93" s="214"/>
      <c r="C93" s="214"/>
      <c r="D93" s="214"/>
      <c r="E93" s="214"/>
      <c r="F93" s="214"/>
      <c r="G93" s="214"/>
      <c r="H93" s="214"/>
      <c r="I93" s="214"/>
      <c r="J93" s="100">
        <v>1750</v>
      </c>
      <c r="K93" s="12"/>
      <c r="L93" s="12"/>
      <c r="M93" s="12"/>
      <c r="N93" s="12"/>
      <c r="O93" s="12"/>
      <c r="P93" s="12"/>
      <c r="Q93" s="12"/>
    </row>
    <row r="94" spans="1:17" x14ac:dyDescent="0.2">
      <c r="A94" s="215" t="s">
        <v>48</v>
      </c>
      <c r="B94" s="214"/>
      <c r="C94" s="214"/>
      <c r="D94" s="214"/>
      <c r="E94" s="214"/>
      <c r="F94" s="214"/>
      <c r="G94" s="214"/>
      <c r="H94" s="214"/>
      <c r="I94" s="214"/>
      <c r="J94" s="15">
        <v>17357</v>
      </c>
      <c r="K94" s="12"/>
      <c r="L94" s="12"/>
      <c r="M94" s="12"/>
      <c r="N94" s="12"/>
      <c r="O94" s="13">
        <v>162.78</v>
      </c>
      <c r="P94" s="12"/>
      <c r="Q94" s="13">
        <v>0.4</v>
      </c>
    </row>
    <row r="95" spans="1:17" ht="15" customHeight="1" x14ac:dyDescent="0.2">
      <c r="A95" s="131"/>
      <c r="B95" s="134"/>
      <c r="C95" s="133"/>
      <c r="D95" s="132"/>
      <c r="E95" s="131"/>
      <c r="F95" s="129"/>
      <c r="G95" s="129"/>
      <c r="H95" s="129"/>
      <c r="I95" s="129"/>
      <c r="J95" s="130"/>
      <c r="K95" s="129"/>
      <c r="L95" s="129"/>
      <c r="M95" s="129"/>
      <c r="N95" s="129"/>
      <c r="O95" s="129"/>
      <c r="P95" s="129"/>
      <c r="Q95" s="129"/>
    </row>
    <row r="96" spans="1:17" customFormat="1" ht="12.6" customHeight="1" x14ac:dyDescent="0.2">
      <c r="A96" s="128"/>
      <c r="B96" s="127" t="s">
        <v>84</v>
      </c>
      <c r="C96" s="126"/>
      <c r="D96" s="126"/>
      <c r="E96" s="126"/>
      <c r="F96" s="126"/>
      <c r="G96" s="126"/>
      <c r="H96" s="126"/>
      <c r="I96" s="126"/>
      <c r="J96" s="125"/>
      <c r="K96" s="124"/>
      <c r="L96" s="124"/>
      <c r="M96" s="124"/>
      <c r="N96" s="124"/>
      <c r="O96" s="123"/>
      <c r="P96" s="124"/>
      <c r="Q96" s="123"/>
    </row>
    <row r="97" ht="11.45" customHeight="1" x14ac:dyDescent="0.2"/>
  </sheetData>
  <mergeCells count="52">
    <mergeCell ref="Q18:Q20"/>
    <mergeCell ref="J19:J20"/>
    <mergeCell ref="K19:M19"/>
    <mergeCell ref="J18:M18"/>
    <mergeCell ref="P18:P20"/>
    <mergeCell ref="F19:F20"/>
    <mergeCell ref="F18:I18"/>
    <mergeCell ref="G19:I19"/>
    <mergeCell ref="O18:O20"/>
    <mergeCell ref="N18:N20"/>
    <mergeCell ref="A18:A20"/>
    <mergeCell ref="C18:C20"/>
    <mergeCell ref="D18:D20"/>
    <mergeCell ref="E18:E20"/>
    <mergeCell ref="B18:B20"/>
    <mergeCell ref="A74:I74"/>
    <mergeCell ref="A22:Q22"/>
    <mergeCell ref="A29:Q29"/>
    <mergeCell ref="A48:Q48"/>
    <mergeCell ref="A66:I66"/>
    <mergeCell ref="A67:I67"/>
    <mergeCell ref="A68:I68"/>
    <mergeCell ref="A69:I69"/>
    <mergeCell ref="A70:I70"/>
    <mergeCell ref="A71:I71"/>
    <mergeCell ref="A72:I72"/>
    <mergeCell ref="A73:I73"/>
    <mergeCell ref="A83:I83"/>
    <mergeCell ref="A84:I84"/>
    <mergeCell ref="A85:I85"/>
    <mergeCell ref="A86:I86"/>
    <mergeCell ref="A75:I75"/>
    <mergeCell ref="A76:I76"/>
    <mergeCell ref="A77:I77"/>
    <mergeCell ref="A78:I78"/>
    <mergeCell ref="A79:I79"/>
    <mergeCell ref="J14:K14"/>
    <mergeCell ref="E1:J1"/>
    <mergeCell ref="J15:K15"/>
    <mergeCell ref="A93:I93"/>
    <mergeCell ref="A94:I94"/>
    <mergeCell ref="J12:K12"/>
    <mergeCell ref="J13:K13"/>
    <mergeCell ref="A87:I87"/>
    <mergeCell ref="A88:I88"/>
    <mergeCell ref="A89:I89"/>
    <mergeCell ref="A80:I80"/>
    <mergeCell ref="A90:I90"/>
    <mergeCell ref="A91:I91"/>
    <mergeCell ref="A92:I92"/>
    <mergeCell ref="A81:I81"/>
    <mergeCell ref="A82:I82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93"/>
  <sheetViews>
    <sheetView showGridLines="0" zoomScaleNormal="100" zoomScaleSheetLayoutView="75" workbookViewId="0">
      <selection activeCell="D8" sqref="D8"/>
    </sheetView>
  </sheetViews>
  <sheetFormatPr defaultColWidth="9.140625" defaultRowHeight="12.75" outlineLevelRow="1" x14ac:dyDescent="0.2"/>
  <cols>
    <col min="1" max="1" width="3.28515625" style="11" customWidth="1"/>
    <col min="2" max="2" width="14.140625" style="1" customWidth="1"/>
    <col min="3" max="3" width="34.28515625" style="8" customWidth="1"/>
    <col min="4" max="4" width="7.7109375" style="7" customWidth="1"/>
    <col min="5" max="5" width="9.28515625" style="174" customWidth="1"/>
    <col min="6" max="6" width="10" style="3" customWidth="1"/>
    <col min="7" max="10" width="6.7109375" style="3" customWidth="1"/>
    <col min="11" max="11" width="7.28515625" style="17" customWidth="1"/>
    <col min="12" max="16" width="6.7109375" style="3" customWidth="1"/>
    <col min="17" max="17" width="5.7109375" style="4" customWidth="1"/>
    <col min="18" max="16384" width="9.140625" style="4"/>
  </cols>
  <sheetData>
    <row r="1" spans="1:17" customFormat="1" ht="12.75" customHeight="1" x14ac:dyDescent="0.2">
      <c r="A1" s="2" t="s">
        <v>27</v>
      </c>
      <c r="B1" s="146"/>
      <c r="C1" s="151"/>
      <c r="D1" s="119"/>
      <c r="E1" s="210" t="s">
        <v>53</v>
      </c>
      <c r="F1" s="211"/>
      <c r="G1" s="211"/>
      <c r="H1" s="211"/>
      <c r="I1" s="211"/>
      <c r="J1" s="211"/>
      <c r="K1" s="116"/>
      <c r="L1" s="115"/>
      <c r="M1" s="2" t="s">
        <v>28</v>
      </c>
      <c r="N1" s="129"/>
      <c r="O1" s="129"/>
      <c r="P1" s="129"/>
    </row>
    <row r="2" spans="1:17" customFormat="1" x14ac:dyDescent="0.2">
      <c r="A2" s="107"/>
      <c r="B2" s="146"/>
      <c r="C2" s="151"/>
      <c r="D2" s="119"/>
      <c r="E2" s="173"/>
      <c r="F2" s="173"/>
      <c r="G2" s="158" t="s">
        <v>20</v>
      </c>
      <c r="H2" s="172"/>
      <c r="I2" s="171"/>
      <c r="J2" s="115"/>
      <c r="K2" s="116"/>
      <c r="L2" s="115"/>
      <c r="M2" s="5" t="s">
        <v>183</v>
      </c>
      <c r="N2" s="129"/>
      <c r="O2" s="129"/>
      <c r="P2" s="129"/>
    </row>
    <row r="3" spans="1:17" customFormat="1" x14ac:dyDescent="0.2">
      <c r="A3" s="107" t="s">
        <v>182</v>
      </c>
      <c r="B3" s="146"/>
      <c r="C3" s="151"/>
      <c r="D3" s="119"/>
      <c r="E3" s="115"/>
      <c r="F3" s="115"/>
      <c r="G3" s="115"/>
      <c r="H3" s="115"/>
      <c r="I3" s="115"/>
      <c r="J3" s="115"/>
      <c r="K3" s="116"/>
      <c r="L3" s="115"/>
      <c r="M3" s="5" t="s">
        <v>181</v>
      </c>
      <c r="N3" s="129"/>
      <c r="O3" s="129"/>
      <c r="P3" s="129"/>
    </row>
    <row r="4" spans="1:17" customFormat="1" x14ac:dyDescent="0.2">
      <c r="A4" s="5" t="s">
        <v>180</v>
      </c>
      <c r="B4" s="146"/>
      <c r="C4" s="151"/>
      <c r="D4" s="119"/>
      <c r="E4" s="115"/>
      <c r="F4" s="115"/>
      <c r="G4" s="170" t="s">
        <v>262</v>
      </c>
      <c r="H4" s="169"/>
      <c r="I4" s="115"/>
      <c r="J4" s="115"/>
      <c r="K4" s="116"/>
      <c r="L4" s="115"/>
      <c r="M4" s="163"/>
      <c r="N4" s="163"/>
      <c r="O4" s="168"/>
      <c r="P4" s="129"/>
    </row>
    <row r="5" spans="1:17" customFormat="1" x14ac:dyDescent="0.2">
      <c r="A5" s="120"/>
      <c r="B5" s="146"/>
      <c r="C5" s="119"/>
      <c r="D5" s="167"/>
      <c r="E5" s="115"/>
      <c r="F5" s="115"/>
      <c r="G5" s="120" t="s">
        <v>21</v>
      </c>
      <c r="H5" s="120"/>
      <c r="I5" s="120"/>
      <c r="J5" s="115"/>
      <c r="K5" s="116"/>
      <c r="L5" s="115"/>
      <c r="M5" s="5" t="s">
        <v>178</v>
      </c>
      <c r="N5" s="129"/>
      <c r="O5" s="129"/>
      <c r="P5" s="129"/>
      <c r="Q5" s="4"/>
    </row>
    <row r="6" spans="1:17" customFormat="1" x14ac:dyDescent="0.2">
      <c r="A6" s="120"/>
      <c r="B6" s="146"/>
      <c r="C6" s="119"/>
      <c r="D6" s="167"/>
      <c r="E6" s="115"/>
      <c r="F6" s="115"/>
      <c r="G6" s="115"/>
      <c r="H6" s="115"/>
      <c r="I6" s="115"/>
      <c r="J6" s="115"/>
      <c r="K6" s="116"/>
      <c r="L6" s="115"/>
      <c r="M6" s="129"/>
      <c r="N6" s="129"/>
      <c r="O6" s="129"/>
      <c r="P6" s="129"/>
      <c r="Q6" s="4"/>
    </row>
    <row r="7" spans="1:17" x14ac:dyDescent="0.2">
      <c r="A7" s="131"/>
      <c r="B7" s="134"/>
      <c r="C7" s="162" t="s">
        <v>22</v>
      </c>
      <c r="D7" s="166" t="s">
        <v>177</v>
      </c>
      <c r="E7" s="163"/>
      <c r="F7" s="163"/>
      <c r="G7" s="165"/>
      <c r="H7" s="163"/>
      <c r="I7" s="163"/>
      <c r="J7" s="163"/>
      <c r="K7" s="164"/>
      <c r="L7" s="163"/>
      <c r="M7" s="129"/>
      <c r="N7" s="129"/>
      <c r="O7" s="129"/>
      <c r="P7" s="129"/>
    </row>
    <row r="8" spans="1:17" x14ac:dyDescent="0.2">
      <c r="A8" s="131"/>
      <c r="B8" s="134"/>
      <c r="C8" s="162"/>
      <c r="D8" s="142" t="s">
        <v>261</v>
      </c>
      <c r="E8" s="129"/>
      <c r="F8" s="129"/>
      <c r="G8" s="131"/>
      <c r="H8" s="129"/>
      <c r="I8" s="129"/>
      <c r="J8" s="129"/>
      <c r="K8" s="194"/>
      <c r="L8" s="163"/>
      <c r="M8" s="163"/>
      <c r="N8" s="129"/>
      <c r="O8" s="129"/>
      <c r="P8" s="129"/>
    </row>
    <row r="9" spans="1:17" x14ac:dyDescent="0.2">
      <c r="A9" s="131"/>
      <c r="B9" s="134"/>
      <c r="C9" s="153"/>
      <c r="D9" s="160"/>
      <c r="E9" s="159"/>
      <c r="F9" s="159"/>
      <c r="G9" s="158" t="s">
        <v>175</v>
      </c>
      <c r="H9" s="158"/>
      <c r="I9" s="158"/>
      <c r="J9" s="159"/>
      <c r="K9" s="192"/>
      <c r="L9" s="129"/>
      <c r="M9" s="129"/>
      <c r="N9" s="129"/>
      <c r="O9" s="129"/>
      <c r="P9" s="129"/>
    </row>
    <row r="10" spans="1:17" x14ac:dyDescent="0.2">
      <c r="A10" s="155"/>
      <c r="B10" s="154"/>
      <c r="C10" s="153"/>
      <c r="D10" s="4"/>
      <c r="E10" s="129"/>
      <c r="F10" s="129"/>
      <c r="G10" s="129"/>
      <c r="H10" s="129"/>
      <c r="I10" s="129"/>
      <c r="J10" s="129"/>
      <c r="K10" s="130"/>
      <c r="L10" s="129"/>
      <c r="M10" s="129"/>
      <c r="N10" s="129"/>
      <c r="O10" s="129"/>
      <c r="P10" s="129"/>
    </row>
    <row r="11" spans="1:17" x14ac:dyDescent="0.2">
      <c r="A11" s="131"/>
      <c r="B11" s="134"/>
      <c r="C11" s="153"/>
      <c r="D11" s="142" t="s">
        <v>260</v>
      </c>
      <c r="E11" s="129"/>
      <c r="F11" s="129"/>
      <c r="G11" s="129"/>
      <c r="H11" s="142"/>
      <c r="I11" s="142"/>
      <c r="J11" s="142"/>
      <c r="K11" s="130"/>
      <c r="L11" s="129"/>
      <c r="M11" s="129"/>
      <c r="N11" s="129"/>
      <c r="O11" s="129"/>
      <c r="P11" s="129"/>
      <c r="Q11" s="129"/>
    </row>
    <row r="12" spans="1:17" x14ac:dyDescent="0.2">
      <c r="A12" s="131"/>
      <c r="B12" s="134"/>
      <c r="C12" s="153"/>
      <c r="D12" s="142" t="s">
        <v>51</v>
      </c>
      <c r="E12" s="129"/>
      <c r="F12" s="129"/>
      <c r="G12" s="129"/>
      <c r="H12" s="142"/>
      <c r="I12" s="142"/>
      <c r="J12" s="208" t="s">
        <v>259</v>
      </c>
      <c r="K12" s="209"/>
      <c r="L12" s="5" t="s">
        <v>169</v>
      </c>
      <c r="M12" s="129"/>
      <c r="N12" s="129"/>
      <c r="O12" s="129"/>
      <c r="P12" s="129"/>
    </row>
    <row r="13" spans="1:17" outlineLevel="1" x14ac:dyDescent="0.2">
      <c r="A13" s="131"/>
      <c r="B13" s="134"/>
      <c r="C13" s="153"/>
      <c r="D13" s="142" t="s">
        <v>258</v>
      </c>
      <c r="E13" s="129"/>
      <c r="F13" s="129"/>
      <c r="G13" s="129"/>
      <c r="H13" s="142"/>
      <c r="I13" s="142"/>
      <c r="J13" s="208" t="s">
        <v>257</v>
      </c>
      <c r="K13" s="209"/>
      <c r="L13" s="5" t="s">
        <v>169</v>
      </c>
      <c r="M13" s="129"/>
      <c r="N13" s="129"/>
      <c r="O13" s="129"/>
      <c r="P13" s="129"/>
    </row>
    <row r="14" spans="1:17" outlineLevel="1" x14ac:dyDescent="0.2">
      <c r="A14" s="131"/>
      <c r="B14" s="134"/>
      <c r="C14" s="153"/>
      <c r="D14" s="142" t="s">
        <v>52</v>
      </c>
      <c r="E14" s="129"/>
      <c r="F14" s="129"/>
      <c r="G14" s="129"/>
      <c r="H14" s="142"/>
      <c r="I14" s="142"/>
      <c r="J14" s="208" t="s">
        <v>256</v>
      </c>
      <c r="K14" s="209"/>
      <c r="L14" s="5" t="s">
        <v>169</v>
      </c>
      <c r="M14" s="129"/>
      <c r="N14" s="129"/>
      <c r="O14" s="129"/>
      <c r="P14" s="129"/>
    </row>
    <row r="15" spans="1:17" outlineLevel="1" x14ac:dyDescent="0.2">
      <c r="A15" s="131"/>
      <c r="B15" s="134"/>
      <c r="C15" s="153"/>
      <c r="D15" s="142" t="s">
        <v>19</v>
      </c>
      <c r="E15" s="129"/>
      <c r="F15" s="129"/>
      <c r="G15" s="129"/>
      <c r="H15" s="142"/>
      <c r="I15" s="142"/>
      <c r="J15" s="208" t="s">
        <v>255</v>
      </c>
      <c r="K15" s="209"/>
      <c r="L15" s="5" t="s">
        <v>169</v>
      </c>
      <c r="M15" s="129"/>
      <c r="N15" s="129"/>
      <c r="O15" s="129"/>
      <c r="P15" s="129"/>
    </row>
    <row r="16" spans="1:17" x14ac:dyDescent="0.2">
      <c r="A16" s="131"/>
      <c r="B16" s="134"/>
      <c r="C16" s="153"/>
      <c r="D16" s="142" t="s">
        <v>254</v>
      </c>
      <c r="E16" s="129"/>
      <c r="F16" s="129"/>
      <c r="G16" s="129"/>
      <c r="H16" s="142"/>
      <c r="I16" s="142"/>
      <c r="J16" s="208" t="s">
        <v>253</v>
      </c>
      <c r="K16" s="209"/>
      <c r="L16" s="5" t="s">
        <v>169</v>
      </c>
      <c r="M16" s="129"/>
      <c r="N16" s="129"/>
      <c r="O16" s="129"/>
      <c r="P16" s="129"/>
    </row>
    <row r="17" spans="1:17" outlineLevel="1" x14ac:dyDescent="0.2">
      <c r="A17" s="131"/>
      <c r="B17" s="134"/>
      <c r="C17" s="153"/>
      <c r="D17" s="142" t="s">
        <v>49</v>
      </c>
      <c r="E17" s="129"/>
      <c r="F17" s="129"/>
      <c r="G17" s="129"/>
      <c r="H17" s="142"/>
      <c r="I17" s="142"/>
      <c r="J17" s="208" t="s">
        <v>252</v>
      </c>
      <c r="K17" s="209"/>
      <c r="L17" s="5" t="s">
        <v>50</v>
      </c>
      <c r="M17" s="129"/>
      <c r="N17" s="129"/>
      <c r="O17" s="129"/>
      <c r="P17" s="129"/>
    </row>
    <row r="18" spans="1:17" customFormat="1" ht="15" customHeight="1" outlineLevel="1" x14ac:dyDescent="0.2">
      <c r="A18" s="120"/>
      <c r="B18" s="146"/>
      <c r="C18" s="151"/>
      <c r="D18" s="142" t="s">
        <v>167</v>
      </c>
      <c r="E18" s="120"/>
      <c r="F18" s="115"/>
      <c r="G18" s="115"/>
      <c r="H18" s="115"/>
      <c r="I18" s="150"/>
      <c r="J18" s="212">
        <f>K85/1000</f>
        <v>25.463999999999999</v>
      </c>
      <c r="K18" s="212"/>
      <c r="L18" s="107" t="s">
        <v>166</v>
      </c>
      <c r="M18" s="115"/>
      <c r="N18" s="149"/>
      <c r="O18" s="148"/>
      <c r="P18" s="147"/>
      <c r="Q18" s="114"/>
    </row>
    <row r="19" spans="1:17" customFormat="1" ht="15" customHeight="1" x14ac:dyDescent="0.2">
      <c r="A19" s="120"/>
      <c r="B19" s="146"/>
      <c r="C19" s="145"/>
      <c r="D19" s="144" t="s">
        <v>165</v>
      </c>
      <c r="E19" s="142"/>
      <c r="F19" s="142"/>
      <c r="G19" s="142"/>
      <c r="H19" s="142"/>
      <c r="I19" s="142"/>
      <c r="J19" s="142"/>
      <c r="K19" s="143"/>
      <c r="L19" s="142"/>
      <c r="M19" s="115"/>
      <c r="N19" s="115"/>
      <c r="O19" s="115"/>
      <c r="P19" s="115"/>
    </row>
    <row r="20" spans="1:17" x14ac:dyDescent="0.2">
      <c r="A20" s="131"/>
      <c r="B20" s="134"/>
      <c r="C20" s="133"/>
      <c r="D20" s="153"/>
      <c r="E20" s="131"/>
      <c r="F20" s="129"/>
      <c r="G20" s="129"/>
      <c r="H20" s="129"/>
      <c r="I20" s="129"/>
      <c r="J20" s="129"/>
      <c r="K20" s="130"/>
      <c r="L20" s="129"/>
      <c r="M20" s="129"/>
      <c r="N20" s="129"/>
      <c r="O20" s="129"/>
      <c r="P20" s="129"/>
    </row>
    <row r="21" spans="1:17" ht="19.5" customHeight="1" x14ac:dyDescent="0.2">
      <c r="A21" s="217" t="s">
        <v>23</v>
      </c>
      <c r="B21" s="220" t="s">
        <v>251</v>
      </c>
      <c r="C21" s="217" t="s">
        <v>163</v>
      </c>
      <c r="D21" s="217" t="s">
        <v>24</v>
      </c>
      <c r="E21" s="217" t="s">
        <v>25</v>
      </c>
      <c r="F21" s="217" t="s">
        <v>162</v>
      </c>
      <c r="G21" s="218"/>
      <c r="H21" s="218"/>
      <c r="I21" s="218"/>
      <c r="J21" s="217" t="s">
        <v>161</v>
      </c>
      <c r="K21" s="225"/>
      <c r="L21" s="225"/>
      <c r="M21" s="225"/>
      <c r="N21" s="225"/>
      <c r="O21" s="217" t="s">
        <v>160</v>
      </c>
      <c r="P21" s="217" t="s">
        <v>159</v>
      </c>
      <c r="Q21" s="224" t="s">
        <v>250</v>
      </c>
    </row>
    <row r="22" spans="1:17" ht="18.75" customHeight="1" x14ac:dyDescent="0.2">
      <c r="A22" s="218"/>
      <c r="B22" s="221"/>
      <c r="C22" s="219"/>
      <c r="D22" s="217"/>
      <c r="E22" s="217"/>
      <c r="F22" s="217" t="s">
        <v>26</v>
      </c>
      <c r="G22" s="217" t="s">
        <v>156</v>
      </c>
      <c r="H22" s="218"/>
      <c r="I22" s="218"/>
      <c r="J22" s="217" t="s">
        <v>249</v>
      </c>
      <c r="K22" s="222" t="s">
        <v>26</v>
      </c>
      <c r="L22" s="217" t="s">
        <v>156</v>
      </c>
      <c r="M22" s="218"/>
      <c r="N22" s="218"/>
      <c r="O22" s="217"/>
      <c r="P22" s="217"/>
      <c r="Q22" s="224"/>
    </row>
    <row r="23" spans="1:17" ht="22.5" customHeight="1" x14ac:dyDescent="0.2">
      <c r="A23" s="218"/>
      <c r="B23" s="221"/>
      <c r="C23" s="219"/>
      <c r="D23" s="217"/>
      <c r="E23" s="217"/>
      <c r="F23" s="218"/>
      <c r="G23" s="98" t="s">
        <v>155</v>
      </c>
      <c r="H23" s="98" t="s">
        <v>154</v>
      </c>
      <c r="I23" s="98" t="s">
        <v>153</v>
      </c>
      <c r="J23" s="219"/>
      <c r="K23" s="223"/>
      <c r="L23" s="98" t="s">
        <v>155</v>
      </c>
      <c r="M23" s="98" t="s">
        <v>154</v>
      </c>
      <c r="N23" s="98" t="s">
        <v>153</v>
      </c>
      <c r="O23" s="217"/>
      <c r="P23" s="217"/>
      <c r="Q23" s="224"/>
    </row>
    <row r="24" spans="1:17" x14ac:dyDescent="0.2">
      <c r="A24" s="6">
        <v>1</v>
      </c>
      <c r="B24" s="92">
        <v>2</v>
      </c>
      <c r="C24" s="98">
        <v>3</v>
      </c>
      <c r="D24" s="98">
        <v>4</v>
      </c>
      <c r="E24" s="102">
        <v>5</v>
      </c>
      <c r="F24" s="91">
        <v>6</v>
      </c>
      <c r="G24" s="91">
        <v>7</v>
      </c>
      <c r="H24" s="91">
        <v>8</v>
      </c>
      <c r="I24" s="91">
        <v>9</v>
      </c>
      <c r="J24" s="91">
        <v>10</v>
      </c>
      <c r="K24" s="93">
        <v>11</v>
      </c>
      <c r="L24" s="91">
        <v>12</v>
      </c>
      <c r="M24" s="91">
        <v>13</v>
      </c>
      <c r="N24" s="91">
        <v>14</v>
      </c>
      <c r="O24" s="91">
        <v>15</v>
      </c>
      <c r="P24" s="91">
        <v>16</v>
      </c>
      <c r="Q24" s="91">
        <v>17</v>
      </c>
    </row>
    <row r="25" spans="1:17" ht="19.899999999999999" customHeight="1" x14ac:dyDescent="0.2">
      <c r="A25" s="216" t="s">
        <v>248</v>
      </c>
      <c r="B25" s="214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</row>
    <row r="26" spans="1:17" ht="24" x14ac:dyDescent="0.2">
      <c r="A26" s="6">
        <v>1</v>
      </c>
      <c r="B26" s="103" t="s">
        <v>241</v>
      </c>
      <c r="C26" s="104" t="s">
        <v>247</v>
      </c>
      <c r="D26" s="102" t="s">
        <v>237</v>
      </c>
      <c r="E26" s="135">
        <v>8</v>
      </c>
      <c r="F26" s="99">
        <v>965.62</v>
      </c>
      <c r="G26" s="99">
        <v>565.61</v>
      </c>
      <c r="H26" s="99">
        <v>115.2</v>
      </c>
      <c r="I26" s="99">
        <v>4</v>
      </c>
      <c r="J26" s="12"/>
      <c r="K26" s="14">
        <v>7725</v>
      </c>
      <c r="L26" s="12">
        <v>4525</v>
      </c>
      <c r="M26" s="12">
        <v>922</v>
      </c>
      <c r="N26" s="12">
        <v>32</v>
      </c>
      <c r="O26" s="12">
        <v>43.71</v>
      </c>
      <c r="P26" s="12">
        <v>349.68</v>
      </c>
      <c r="Q26" s="12"/>
    </row>
    <row r="27" spans="1:17" ht="24" x14ac:dyDescent="0.2">
      <c r="A27" s="6">
        <v>2</v>
      </c>
      <c r="B27" s="103" t="s">
        <v>239</v>
      </c>
      <c r="C27" s="104" t="s">
        <v>246</v>
      </c>
      <c r="D27" s="102" t="s">
        <v>237</v>
      </c>
      <c r="E27" s="135">
        <v>8</v>
      </c>
      <c r="F27" s="99">
        <v>876.98</v>
      </c>
      <c r="G27" s="99">
        <v>172.22</v>
      </c>
      <c r="H27" s="99">
        <v>40.4</v>
      </c>
      <c r="I27" s="99">
        <v>2.1800000000000002</v>
      </c>
      <c r="J27" s="12"/>
      <c r="K27" s="14">
        <v>7016</v>
      </c>
      <c r="L27" s="12">
        <v>1378</v>
      </c>
      <c r="M27" s="12">
        <v>323</v>
      </c>
      <c r="N27" s="12">
        <v>17</v>
      </c>
      <c r="O27" s="12">
        <v>12.71</v>
      </c>
      <c r="P27" s="12">
        <v>101.68</v>
      </c>
      <c r="Q27" s="12"/>
    </row>
    <row r="28" spans="1:17" ht="39" x14ac:dyDescent="0.2">
      <c r="A28" s="6">
        <v>3</v>
      </c>
      <c r="B28" s="103" t="s">
        <v>117</v>
      </c>
      <c r="C28" s="104" t="s">
        <v>245</v>
      </c>
      <c r="D28" s="102" t="s">
        <v>235</v>
      </c>
      <c r="E28" s="135">
        <v>8</v>
      </c>
      <c r="F28" s="175" t="s">
        <v>244</v>
      </c>
      <c r="G28" s="12"/>
      <c r="H28" s="12"/>
      <c r="I28" s="12"/>
      <c r="J28" s="12">
        <v>45965</v>
      </c>
      <c r="K28" s="14">
        <v>45965</v>
      </c>
      <c r="L28" s="12"/>
      <c r="M28" s="12"/>
      <c r="N28" s="12"/>
      <c r="O28" s="12"/>
      <c r="P28" s="12"/>
      <c r="Q28" s="12"/>
    </row>
    <row r="29" spans="1:17" ht="24" x14ac:dyDescent="0.2">
      <c r="A29" s="6">
        <v>4</v>
      </c>
      <c r="B29" s="103" t="s">
        <v>233</v>
      </c>
      <c r="C29" s="104" t="s">
        <v>232</v>
      </c>
      <c r="D29" s="102" t="s">
        <v>34</v>
      </c>
      <c r="E29" s="101">
        <v>0.32</v>
      </c>
      <c r="F29" s="99">
        <v>1654.94</v>
      </c>
      <c r="G29" s="99">
        <v>1196.47</v>
      </c>
      <c r="H29" s="99">
        <v>359.37</v>
      </c>
      <c r="I29" s="99">
        <v>25.11</v>
      </c>
      <c r="J29" s="12"/>
      <c r="K29" s="14">
        <v>530</v>
      </c>
      <c r="L29" s="12">
        <v>383</v>
      </c>
      <c r="M29" s="12">
        <v>115</v>
      </c>
      <c r="N29" s="12">
        <v>8</v>
      </c>
      <c r="O29" s="12">
        <v>88.3</v>
      </c>
      <c r="P29" s="12">
        <v>28.26</v>
      </c>
      <c r="Q29" s="12"/>
    </row>
    <row r="30" spans="1:17" ht="51" x14ac:dyDescent="0.2">
      <c r="A30" s="6">
        <v>5</v>
      </c>
      <c r="B30" s="103" t="s">
        <v>231</v>
      </c>
      <c r="C30" s="104" t="s">
        <v>230</v>
      </c>
      <c r="D30" s="102" t="s">
        <v>35</v>
      </c>
      <c r="E30" s="101">
        <v>32</v>
      </c>
      <c r="F30" s="99">
        <v>25.53</v>
      </c>
      <c r="G30" s="12"/>
      <c r="H30" s="12"/>
      <c r="I30" s="12"/>
      <c r="J30" s="12"/>
      <c r="K30" s="14">
        <v>817</v>
      </c>
      <c r="L30" s="12"/>
      <c r="M30" s="12"/>
      <c r="N30" s="12"/>
      <c r="O30" s="12"/>
      <c r="P30" s="12"/>
      <c r="Q30" s="12"/>
    </row>
    <row r="31" spans="1:17" ht="24" x14ac:dyDescent="0.2">
      <c r="A31" s="6">
        <v>6</v>
      </c>
      <c r="B31" s="103" t="s">
        <v>229</v>
      </c>
      <c r="C31" s="104" t="s">
        <v>228</v>
      </c>
      <c r="D31" s="102" t="s">
        <v>223</v>
      </c>
      <c r="E31" s="101">
        <v>3.2</v>
      </c>
      <c r="F31" s="99">
        <v>180.8</v>
      </c>
      <c r="G31" s="99">
        <v>147.69999999999999</v>
      </c>
      <c r="H31" s="99">
        <v>25.75</v>
      </c>
      <c r="I31" s="99">
        <v>0.18</v>
      </c>
      <c r="J31" s="12"/>
      <c r="K31" s="14">
        <v>579</v>
      </c>
      <c r="L31" s="12">
        <v>473</v>
      </c>
      <c r="M31" s="12">
        <v>82</v>
      </c>
      <c r="N31" s="12">
        <v>1</v>
      </c>
      <c r="O31" s="12">
        <v>10.9</v>
      </c>
      <c r="P31" s="12">
        <v>34.880000000000003</v>
      </c>
      <c r="Q31" s="12"/>
    </row>
    <row r="32" spans="1:17" ht="63" x14ac:dyDescent="0.2">
      <c r="A32" s="6">
        <v>7</v>
      </c>
      <c r="B32" s="103" t="s">
        <v>227</v>
      </c>
      <c r="C32" s="104" t="s">
        <v>226</v>
      </c>
      <c r="D32" s="102" t="s">
        <v>35</v>
      </c>
      <c r="E32" s="101">
        <v>32</v>
      </c>
      <c r="F32" s="99">
        <v>7.5</v>
      </c>
      <c r="G32" s="12"/>
      <c r="H32" s="12"/>
      <c r="I32" s="12"/>
      <c r="J32" s="12"/>
      <c r="K32" s="14">
        <v>240</v>
      </c>
      <c r="L32" s="12"/>
      <c r="M32" s="12"/>
      <c r="N32" s="12"/>
      <c r="O32" s="12"/>
      <c r="P32" s="12"/>
      <c r="Q32" s="12"/>
    </row>
    <row r="33" spans="1:17" ht="36" x14ac:dyDescent="0.2">
      <c r="A33" s="6">
        <v>8</v>
      </c>
      <c r="B33" s="103" t="s">
        <v>225</v>
      </c>
      <c r="C33" s="104" t="s">
        <v>224</v>
      </c>
      <c r="D33" s="102" t="s">
        <v>223</v>
      </c>
      <c r="E33" s="101">
        <v>3.2</v>
      </c>
      <c r="F33" s="99">
        <v>1189.4100000000001</v>
      </c>
      <c r="G33" s="99">
        <v>49.17</v>
      </c>
      <c r="H33" s="99">
        <v>28.25</v>
      </c>
      <c r="I33" s="12"/>
      <c r="J33" s="12"/>
      <c r="K33" s="14">
        <v>3806</v>
      </c>
      <c r="L33" s="12">
        <v>157</v>
      </c>
      <c r="M33" s="12">
        <v>90</v>
      </c>
      <c r="N33" s="12"/>
      <c r="O33" s="12">
        <v>3.52</v>
      </c>
      <c r="P33" s="12">
        <v>11.26</v>
      </c>
      <c r="Q33" s="12"/>
    </row>
    <row r="34" spans="1:17" ht="36" x14ac:dyDescent="0.2">
      <c r="A34" s="6">
        <v>9</v>
      </c>
      <c r="B34" s="103" t="s">
        <v>222</v>
      </c>
      <c r="C34" s="104" t="s">
        <v>221</v>
      </c>
      <c r="D34" s="102" t="s">
        <v>220</v>
      </c>
      <c r="E34" s="101">
        <v>0.24</v>
      </c>
      <c r="F34" s="99">
        <v>107.98</v>
      </c>
      <c r="G34" s="99">
        <v>77.900000000000006</v>
      </c>
      <c r="H34" s="99">
        <v>14.44</v>
      </c>
      <c r="I34" s="12"/>
      <c r="J34" s="12"/>
      <c r="K34" s="14">
        <v>26</v>
      </c>
      <c r="L34" s="12">
        <v>19</v>
      </c>
      <c r="M34" s="12">
        <v>3</v>
      </c>
      <c r="N34" s="12"/>
      <c r="O34" s="12">
        <v>6.02</v>
      </c>
      <c r="P34" s="12">
        <v>1.44</v>
      </c>
      <c r="Q34" s="12"/>
    </row>
    <row r="35" spans="1:17" ht="22.5" outlineLevel="1" x14ac:dyDescent="0.2">
      <c r="A35" s="139" t="s">
        <v>128</v>
      </c>
      <c r="B35" s="141" t="s">
        <v>219</v>
      </c>
      <c r="C35" s="140" t="s">
        <v>218</v>
      </c>
      <c r="D35" s="139" t="s">
        <v>217</v>
      </c>
      <c r="E35" s="138" t="s">
        <v>243</v>
      </c>
      <c r="F35" s="137">
        <v>16800</v>
      </c>
      <c r="G35" s="12"/>
      <c r="H35" s="12"/>
      <c r="I35" s="12"/>
      <c r="J35" s="12"/>
      <c r="K35" s="136">
        <v>2.82</v>
      </c>
      <c r="L35" s="12"/>
      <c r="M35" s="12"/>
      <c r="N35" s="12"/>
      <c r="O35" s="12"/>
      <c r="P35" s="12"/>
      <c r="Q35" s="12"/>
    </row>
    <row r="36" spans="1:17" ht="22.5" outlineLevel="1" x14ac:dyDescent="0.2">
      <c r="A36" s="139" t="s">
        <v>128</v>
      </c>
      <c r="B36" s="141" t="s">
        <v>215</v>
      </c>
      <c r="C36" s="140" t="s">
        <v>214</v>
      </c>
      <c r="D36" s="139" t="s">
        <v>213</v>
      </c>
      <c r="E36" s="138" t="s">
        <v>242</v>
      </c>
      <c r="F36" s="137">
        <v>10.36</v>
      </c>
      <c r="G36" s="12"/>
      <c r="H36" s="12"/>
      <c r="I36" s="12"/>
      <c r="J36" s="12"/>
      <c r="K36" s="136">
        <v>248.64</v>
      </c>
      <c r="L36" s="12"/>
      <c r="M36" s="12"/>
      <c r="N36" s="12"/>
      <c r="O36" s="12"/>
      <c r="P36" s="12"/>
      <c r="Q36" s="12"/>
    </row>
    <row r="37" spans="1:17" ht="63" x14ac:dyDescent="0.2">
      <c r="A37" s="6">
        <v>10</v>
      </c>
      <c r="B37" s="103" t="s">
        <v>211</v>
      </c>
      <c r="C37" s="104" t="s">
        <v>210</v>
      </c>
      <c r="D37" s="102" t="s">
        <v>30</v>
      </c>
      <c r="E37" s="135">
        <v>8</v>
      </c>
      <c r="F37" s="99">
        <v>135.49</v>
      </c>
      <c r="G37" s="12"/>
      <c r="H37" s="12"/>
      <c r="I37" s="12"/>
      <c r="J37" s="12"/>
      <c r="K37" s="14">
        <v>1084</v>
      </c>
      <c r="L37" s="12"/>
      <c r="M37" s="12"/>
      <c r="N37" s="12"/>
      <c r="O37" s="12"/>
      <c r="P37" s="12"/>
      <c r="Q37" s="12"/>
    </row>
    <row r="38" spans="1:17" ht="36" x14ac:dyDescent="0.2">
      <c r="A38" s="6">
        <v>11</v>
      </c>
      <c r="B38" s="103" t="s">
        <v>209</v>
      </c>
      <c r="C38" s="104" t="s">
        <v>208</v>
      </c>
      <c r="D38" s="102" t="s">
        <v>106</v>
      </c>
      <c r="E38" s="101">
        <v>1.9E-2</v>
      </c>
      <c r="F38" s="99">
        <v>15322.3</v>
      </c>
      <c r="G38" s="99">
        <v>1354.13</v>
      </c>
      <c r="H38" s="99">
        <v>58.83</v>
      </c>
      <c r="I38" s="99">
        <v>3.64</v>
      </c>
      <c r="J38" s="12"/>
      <c r="K38" s="14">
        <v>291</v>
      </c>
      <c r="L38" s="12">
        <v>26</v>
      </c>
      <c r="M38" s="12">
        <v>1</v>
      </c>
      <c r="N38" s="12"/>
      <c r="O38" s="12">
        <v>112.75</v>
      </c>
      <c r="P38" s="12">
        <v>2.14</v>
      </c>
      <c r="Q38" s="12"/>
    </row>
    <row r="39" spans="1:17" ht="36" x14ac:dyDescent="0.2">
      <c r="A39" s="6">
        <v>12</v>
      </c>
      <c r="B39" s="103" t="s">
        <v>207</v>
      </c>
      <c r="C39" s="104" t="s">
        <v>206</v>
      </c>
      <c r="D39" s="102" t="s">
        <v>35</v>
      </c>
      <c r="E39" s="101">
        <v>8</v>
      </c>
      <c r="F39" s="99">
        <v>112.99</v>
      </c>
      <c r="G39" s="12"/>
      <c r="H39" s="12"/>
      <c r="I39" s="12"/>
      <c r="J39" s="12"/>
      <c r="K39" s="14">
        <v>904</v>
      </c>
      <c r="L39" s="12"/>
      <c r="M39" s="12"/>
      <c r="N39" s="12"/>
      <c r="O39" s="12"/>
      <c r="P39" s="12"/>
      <c r="Q39" s="12"/>
    </row>
    <row r="40" spans="1:17" ht="36" x14ac:dyDescent="0.2">
      <c r="A40" s="6">
        <v>13</v>
      </c>
      <c r="B40" s="103" t="s">
        <v>205</v>
      </c>
      <c r="C40" s="104" t="s">
        <v>204</v>
      </c>
      <c r="D40" s="102" t="s">
        <v>32</v>
      </c>
      <c r="E40" s="101">
        <v>0.08</v>
      </c>
      <c r="F40" s="99">
        <v>5264.08</v>
      </c>
      <c r="G40" s="99">
        <v>1256.8599999999999</v>
      </c>
      <c r="H40" s="99">
        <v>4007.22</v>
      </c>
      <c r="I40" s="99">
        <v>443.92</v>
      </c>
      <c r="J40" s="12"/>
      <c r="K40" s="14">
        <v>421</v>
      </c>
      <c r="L40" s="12">
        <v>101</v>
      </c>
      <c r="M40" s="12">
        <v>320</v>
      </c>
      <c r="N40" s="12">
        <v>36</v>
      </c>
      <c r="O40" s="12">
        <v>97.13</v>
      </c>
      <c r="P40" s="12">
        <v>7.77</v>
      </c>
      <c r="Q40" s="12"/>
    </row>
    <row r="41" spans="1:17" ht="36" x14ac:dyDescent="0.2">
      <c r="A41" s="6">
        <v>14</v>
      </c>
      <c r="B41" s="103" t="s">
        <v>203</v>
      </c>
      <c r="C41" s="104" t="s">
        <v>202</v>
      </c>
      <c r="D41" s="102" t="s">
        <v>201</v>
      </c>
      <c r="E41" s="101">
        <v>0.08</v>
      </c>
      <c r="F41" s="99">
        <v>1343.1</v>
      </c>
      <c r="G41" s="99">
        <v>944.71</v>
      </c>
      <c r="H41" s="99">
        <v>2.02</v>
      </c>
      <c r="I41" s="99">
        <v>0.78</v>
      </c>
      <c r="J41" s="12"/>
      <c r="K41" s="14">
        <v>107</v>
      </c>
      <c r="L41" s="12">
        <v>76</v>
      </c>
      <c r="M41" s="12"/>
      <c r="N41" s="12"/>
      <c r="O41" s="12">
        <v>78.66</v>
      </c>
      <c r="P41" s="12">
        <v>6.29</v>
      </c>
      <c r="Q41" s="12"/>
    </row>
    <row r="42" spans="1:17" ht="24" x14ac:dyDescent="0.2">
      <c r="A42" s="6">
        <v>15</v>
      </c>
      <c r="B42" s="103" t="s">
        <v>241</v>
      </c>
      <c r="C42" s="104" t="s">
        <v>240</v>
      </c>
      <c r="D42" s="102" t="s">
        <v>237</v>
      </c>
      <c r="E42" s="135">
        <v>6</v>
      </c>
      <c r="F42" s="99">
        <v>965.62</v>
      </c>
      <c r="G42" s="99">
        <v>565.61</v>
      </c>
      <c r="H42" s="99">
        <v>115.2</v>
      </c>
      <c r="I42" s="99">
        <v>4</v>
      </c>
      <c r="J42" s="12"/>
      <c r="K42" s="14">
        <v>5794</v>
      </c>
      <c r="L42" s="12">
        <v>3394</v>
      </c>
      <c r="M42" s="12">
        <v>691</v>
      </c>
      <c r="N42" s="12">
        <v>24</v>
      </c>
      <c r="O42" s="12">
        <v>43.71</v>
      </c>
      <c r="P42" s="12">
        <v>262.26</v>
      </c>
      <c r="Q42" s="12"/>
    </row>
    <row r="43" spans="1:17" ht="24" x14ac:dyDescent="0.2">
      <c r="A43" s="6">
        <v>16</v>
      </c>
      <c r="B43" s="103" t="s">
        <v>239</v>
      </c>
      <c r="C43" s="104" t="s">
        <v>238</v>
      </c>
      <c r="D43" s="102" t="s">
        <v>237</v>
      </c>
      <c r="E43" s="135">
        <v>6</v>
      </c>
      <c r="F43" s="99">
        <v>876.98</v>
      </c>
      <c r="G43" s="99">
        <v>172.22</v>
      </c>
      <c r="H43" s="99">
        <v>40.4</v>
      </c>
      <c r="I43" s="99">
        <v>2.1800000000000002</v>
      </c>
      <c r="J43" s="12"/>
      <c r="K43" s="14">
        <v>5262</v>
      </c>
      <c r="L43" s="12">
        <v>1033</v>
      </c>
      <c r="M43" s="12">
        <v>242</v>
      </c>
      <c r="N43" s="12">
        <v>13</v>
      </c>
      <c r="O43" s="12">
        <v>12.71</v>
      </c>
      <c r="P43" s="12">
        <v>76.260000000000005</v>
      </c>
      <c r="Q43" s="12"/>
    </row>
    <row r="44" spans="1:17" ht="39" x14ac:dyDescent="0.2">
      <c r="A44" s="6">
        <v>17</v>
      </c>
      <c r="B44" s="103" t="s">
        <v>117</v>
      </c>
      <c r="C44" s="104" t="s">
        <v>236</v>
      </c>
      <c r="D44" s="102" t="s">
        <v>235</v>
      </c>
      <c r="E44" s="135">
        <v>6</v>
      </c>
      <c r="F44" s="175" t="s">
        <v>234</v>
      </c>
      <c r="G44" s="12"/>
      <c r="H44" s="12"/>
      <c r="I44" s="12"/>
      <c r="J44" s="12">
        <v>37050</v>
      </c>
      <c r="K44" s="14">
        <v>37050</v>
      </c>
      <c r="L44" s="12"/>
      <c r="M44" s="12"/>
      <c r="N44" s="12"/>
      <c r="O44" s="12"/>
      <c r="P44" s="12"/>
      <c r="Q44" s="12"/>
    </row>
    <row r="45" spans="1:17" ht="24" x14ac:dyDescent="0.2">
      <c r="A45" s="6">
        <v>18</v>
      </c>
      <c r="B45" s="103" t="s">
        <v>233</v>
      </c>
      <c r="C45" s="104" t="s">
        <v>232</v>
      </c>
      <c r="D45" s="102" t="s">
        <v>34</v>
      </c>
      <c r="E45" s="101">
        <v>0.24</v>
      </c>
      <c r="F45" s="99">
        <v>1654.94</v>
      </c>
      <c r="G45" s="99">
        <v>1196.47</v>
      </c>
      <c r="H45" s="99">
        <v>359.37</v>
      </c>
      <c r="I45" s="99">
        <v>25.11</v>
      </c>
      <c r="J45" s="12"/>
      <c r="K45" s="14">
        <v>397</v>
      </c>
      <c r="L45" s="12">
        <v>287</v>
      </c>
      <c r="M45" s="12">
        <v>86</v>
      </c>
      <c r="N45" s="12">
        <v>6</v>
      </c>
      <c r="O45" s="12">
        <v>88.3</v>
      </c>
      <c r="P45" s="12">
        <v>21.19</v>
      </c>
      <c r="Q45" s="12"/>
    </row>
    <row r="46" spans="1:17" ht="51" x14ac:dyDescent="0.2">
      <c r="A46" s="6">
        <v>19</v>
      </c>
      <c r="B46" s="103" t="s">
        <v>231</v>
      </c>
      <c r="C46" s="104" t="s">
        <v>230</v>
      </c>
      <c r="D46" s="102" t="s">
        <v>35</v>
      </c>
      <c r="E46" s="101">
        <v>24</v>
      </c>
      <c r="F46" s="99">
        <v>25.53</v>
      </c>
      <c r="G46" s="12"/>
      <c r="H46" s="12"/>
      <c r="I46" s="12"/>
      <c r="J46" s="12"/>
      <c r="K46" s="14">
        <v>613</v>
      </c>
      <c r="L46" s="12"/>
      <c r="M46" s="12"/>
      <c r="N46" s="12"/>
      <c r="O46" s="12"/>
      <c r="P46" s="12"/>
      <c r="Q46" s="12"/>
    </row>
    <row r="47" spans="1:17" ht="24" x14ac:dyDescent="0.2">
      <c r="A47" s="6">
        <v>20</v>
      </c>
      <c r="B47" s="103" t="s">
        <v>229</v>
      </c>
      <c r="C47" s="104" t="s">
        <v>228</v>
      </c>
      <c r="D47" s="102" t="s">
        <v>223</v>
      </c>
      <c r="E47" s="101">
        <v>2.4</v>
      </c>
      <c r="F47" s="99">
        <v>180.8</v>
      </c>
      <c r="G47" s="99">
        <v>147.69999999999999</v>
      </c>
      <c r="H47" s="99">
        <v>25.75</v>
      </c>
      <c r="I47" s="99">
        <v>0.18</v>
      </c>
      <c r="J47" s="12"/>
      <c r="K47" s="14">
        <v>434</v>
      </c>
      <c r="L47" s="12">
        <v>354</v>
      </c>
      <c r="M47" s="12">
        <v>62</v>
      </c>
      <c r="N47" s="12"/>
      <c r="O47" s="12">
        <v>10.9</v>
      </c>
      <c r="P47" s="12">
        <v>26.16</v>
      </c>
      <c r="Q47" s="12"/>
    </row>
    <row r="48" spans="1:17" ht="63" x14ac:dyDescent="0.2">
      <c r="A48" s="6">
        <v>21</v>
      </c>
      <c r="B48" s="103" t="s">
        <v>227</v>
      </c>
      <c r="C48" s="104" t="s">
        <v>226</v>
      </c>
      <c r="D48" s="102" t="s">
        <v>35</v>
      </c>
      <c r="E48" s="101">
        <v>24</v>
      </c>
      <c r="F48" s="99">
        <v>7.5</v>
      </c>
      <c r="G48" s="12"/>
      <c r="H48" s="12"/>
      <c r="I48" s="12"/>
      <c r="J48" s="12"/>
      <c r="K48" s="14">
        <v>180</v>
      </c>
      <c r="L48" s="12"/>
      <c r="M48" s="12"/>
      <c r="N48" s="12"/>
      <c r="O48" s="12"/>
      <c r="P48" s="12"/>
      <c r="Q48" s="12"/>
    </row>
    <row r="49" spans="1:17" ht="36" x14ac:dyDescent="0.2">
      <c r="A49" s="6">
        <v>22</v>
      </c>
      <c r="B49" s="103" t="s">
        <v>225</v>
      </c>
      <c r="C49" s="104" t="s">
        <v>224</v>
      </c>
      <c r="D49" s="102" t="s">
        <v>223</v>
      </c>
      <c r="E49" s="101">
        <v>2.4</v>
      </c>
      <c r="F49" s="99">
        <v>1189.4100000000001</v>
      </c>
      <c r="G49" s="99">
        <v>49.17</v>
      </c>
      <c r="H49" s="99">
        <v>28.25</v>
      </c>
      <c r="I49" s="12"/>
      <c r="J49" s="12"/>
      <c r="K49" s="14">
        <v>2855</v>
      </c>
      <c r="L49" s="12">
        <v>118</v>
      </c>
      <c r="M49" s="12">
        <v>68</v>
      </c>
      <c r="N49" s="12"/>
      <c r="O49" s="12">
        <v>3.52</v>
      </c>
      <c r="P49" s="12">
        <v>8.4499999999999993</v>
      </c>
      <c r="Q49" s="12"/>
    </row>
    <row r="50" spans="1:17" ht="36" x14ac:dyDescent="0.2">
      <c r="A50" s="6">
        <v>23</v>
      </c>
      <c r="B50" s="103" t="s">
        <v>222</v>
      </c>
      <c r="C50" s="104" t="s">
        <v>221</v>
      </c>
      <c r="D50" s="102" t="s">
        <v>220</v>
      </c>
      <c r="E50" s="101">
        <v>0.18</v>
      </c>
      <c r="F50" s="99">
        <v>107.98</v>
      </c>
      <c r="G50" s="99">
        <v>77.900000000000006</v>
      </c>
      <c r="H50" s="99">
        <v>14.44</v>
      </c>
      <c r="I50" s="12"/>
      <c r="J50" s="12"/>
      <c r="K50" s="14">
        <v>19</v>
      </c>
      <c r="L50" s="12">
        <v>14</v>
      </c>
      <c r="M50" s="12">
        <v>3</v>
      </c>
      <c r="N50" s="12"/>
      <c r="O50" s="12">
        <v>6.02</v>
      </c>
      <c r="P50" s="12">
        <v>1.08</v>
      </c>
      <c r="Q50" s="12"/>
    </row>
    <row r="51" spans="1:17" ht="22.5" outlineLevel="1" x14ac:dyDescent="0.2">
      <c r="A51" s="139" t="s">
        <v>128</v>
      </c>
      <c r="B51" s="141" t="s">
        <v>219</v>
      </c>
      <c r="C51" s="140" t="s">
        <v>218</v>
      </c>
      <c r="D51" s="139" t="s">
        <v>217</v>
      </c>
      <c r="E51" s="138" t="s">
        <v>216</v>
      </c>
      <c r="F51" s="137">
        <v>16800</v>
      </c>
      <c r="G51" s="12"/>
      <c r="H51" s="12"/>
      <c r="I51" s="12"/>
      <c r="J51" s="12"/>
      <c r="K51" s="136">
        <v>2.12</v>
      </c>
      <c r="L51" s="12"/>
      <c r="M51" s="12"/>
      <c r="N51" s="12"/>
      <c r="O51" s="12"/>
      <c r="P51" s="12"/>
      <c r="Q51" s="12"/>
    </row>
    <row r="52" spans="1:17" ht="22.5" outlineLevel="1" x14ac:dyDescent="0.2">
      <c r="A52" s="139" t="s">
        <v>128</v>
      </c>
      <c r="B52" s="141" t="s">
        <v>215</v>
      </c>
      <c r="C52" s="140" t="s">
        <v>214</v>
      </c>
      <c r="D52" s="139" t="s">
        <v>213</v>
      </c>
      <c r="E52" s="138" t="s">
        <v>212</v>
      </c>
      <c r="F52" s="137">
        <v>10.36</v>
      </c>
      <c r="G52" s="12"/>
      <c r="H52" s="12"/>
      <c r="I52" s="12"/>
      <c r="J52" s="12"/>
      <c r="K52" s="136">
        <v>186.48</v>
      </c>
      <c r="L52" s="12"/>
      <c r="M52" s="12"/>
      <c r="N52" s="12"/>
      <c r="O52" s="12"/>
      <c r="P52" s="12"/>
      <c r="Q52" s="12"/>
    </row>
    <row r="53" spans="1:17" ht="63" x14ac:dyDescent="0.2">
      <c r="A53" s="6">
        <v>24</v>
      </c>
      <c r="B53" s="103" t="s">
        <v>211</v>
      </c>
      <c r="C53" s="104" t="s">
        <v>210</v>
      </c>
      <c r="D53" s="102" t="s">
        <v>30</v>
      </c>
      <c r="E53" s="135">
        <v>6</v>
      </c>
      <c r="F53" s="99">
        <v>135.49</v>
      </c>
      <c r="G53" s="12"/>
      <c r="H53" s="12"/>
      <c r="I53" s="12"/>
      <c r="J53" s="12"/>
      <c r="K53" s="14">
        <v>813</v>
      </c>
      <c r="L53" s="12"/>
      <c r="M53" s="12"/>
      <c r="N53" s="12"/>
      <c r="O53" s="12"/>
      <c r="P53" s="12"/>
      <c r="Q53" s="12"/>
    </row>
    <row r="54" spans="1:17" ht="36" x14ac:dyDescent="0.2">
      <c r="A54" s="6">
        <v>25</v>
      </c>
      <c r="B54" s="103" t="s">
        <v>209</v>
      </c>
      <c r="C54" s="104" t="s">
        <v>208</v>
      </c>
      <c r="D54" s="102" t="s">
        <v>106</v>
      </c>
      <c r="E54" s="101">
        <v>1.4E-2</v>
      </c>
      <c r="F54" s="99">
        <v>15322.3</v>
      </c>
      <c r="G54" s="99">
        <v>1354.13</v>
      </c>
      <c r="H54" s="99">
        <v>58.83</v>
      </c>
      <c r="I54" s="99">
        <v>3.64</v>
      </c>
      <c r="J54" s="12"/>
      <c r="K54" s="14">
        <v>215</v>
      </c>
      <c r="L54" s="12">
        <v>19</v>
      </c>
      <c r="M54" s="12">
        <v>1</v>
      </c>
      <c r="N54" s="12"/>
      <c r="O54" s="12">
        <v>112.75</v>
      </c>
      <c r="P54" s="12">
        <v>1.58</v>
      </c>
      <c r="Q54" s="12"/>
    </row>
    <row r="55" spans="1:17" ht="36" x14ac:dyDescent="0.2">
      <c r="A55" s="6">
        <v>26</v>
      </c>
      <c r="B55" s="103" t="s">
        <v>207</v>
      </c>
      <c r="C55" s="104" t="s">
        <v>206</v>
      </c>
      <c r="D55" s="102" t="s">
        <v>35</v>
      </c>
      <c r="E55" s="101">
        <v>6</v>
      </c>
      <c r="F55" s="99">
        <v>112.99</v>
      </c>
      <c r="G55" s="12"/>
      <c r="H55" s="12"/>
      <c r="I55" s="12"/>
      <c r="J55" s="12"/>
      <c r="K55" s="14">
        <v>678</v>
      </c>
      <c r="L55" s="12"/>
      <c r="M55" s="12"/>
      <c r="N55" s="12"/>
      <c r="O55" s="12"/>
      <c r="P55" s="12"/>
      <c r="Q55" s="12"/>
    </row>
    <row r="56" spans="1:17" ht="36" x14ac:dyDescent="0.2">
      <c r="A56" s="6">
        <v>27</v>
      </c>
      <c r="B56" s="103" t="s">
        <v>205</v>
      </c>
      <c r="C56" s="104" t="s">
        <v>204</v>
      </c>
      <c r="D56" s="102" t="s">
        <v>32</v>
      </c>
      <c r="E56" s="101">
        <v>0.06</v>
      </c>
      <c r="F56" s="99">
        <v>5264.08</v>
      </c>
      <c r="G56" s="99">
        <v>1256.8599999999999</v>
      </c>
      <c r="H56" s="99">
        <v>4007.22</v>
      </c>
      <c r="I56" s="99">
        <v>443.92</v>
      </c>
      <c r="J56" s="12"/>
      <c r="K56" s="14">
        <v>316</v>
      </c>
      <c r="L56" s="12">
        <v>75</v>
      </c>
      <c r="M56" s="12">
        <v>241</v>
      </c>
      <c r="N56" s="12">
        <v>27</v>
      </c>
      <c r="O56" s="12">
        <v>97.13</v>
      </c>
      <c r="P56" s="12">
        <v>5.83</v>
      </c>
      <c r="Q56" s="12"/>
    </row>
    <row r="57" spans="1:17" ht="36" x14ac:dyDescent="0.2">
      <c r="A57" s="6">
        <v>28</v>
      </c>
      <c r="B57" s="103" t="s">
        <v>203</v>
      </c>
      <c r="C57" s="104" t="s">
        <v>202</v>
      </c>
      <c r="D57" s="102" t="s">
        <v>201</v>
      </c>
      <c r="E57" s="101">
        <v>0.06</v>
      </c>
      <c r="F57" s="99">
        <v>1343.1</v>
      </c>
      <c r="G57" s="99">
        <v>944.71</v>
      </c>
      <c r="H57" s="99">
        <v>2.02</v>
      </c>
      <c r="I57" s="99">
        <v>0.78</v>
      </c>
      <c r="J57" s="12"/>
      <c r="K57" s="14">
        <v>81</v>
      </c>
      <c r="L57" s="12">
        <v>57</v>
      </c>
      <c r="M57" s="12"/>
      <c r="N57" s="12"/>
      <c r="O57" s="12">
        <v>78.66</v>
      </c>
      <c r="P57" s="12">
        <v>4.72</v>
      </c>
      <c r="Q57" s="12"/>
    </row>
    <row r="58" spans="1:17" x14ac:dyDescent="0.2">
      <c r="A58" s="213" t="s">
        <v>36</v>
      </c>
      <c r="B58" s="214"/>
      <c r="C58" s="214"/>
      <c r="D58" s="214"/>
      <c r="E58" s="214"/>
      <c r="F58" s="214"/>
      <c r="G58" s="214"/>
      <c r="H58" s="214"/>
      <c r="I58" s="214"/>
      <c r="J58" s="214"/>
      <c r="K58" s="100">
        <v>124218</v>
      </c>
      <c r="L58" s="99">
        <v>12489</v>
      </c>
      <c r="M58" s="99">
        <v>3250</v>
      </c>
      <c r="N58" s="99">
        <v>164</v>
      </c>
      <c r="O58" s="12"/>
      <c r="P58" s="99">
        <v>950.93</v>
      </c>
      <c r="Q58" s="12"/>
    </row>
    <row r="59" spans="1:17" x14ac:dyDescent="0.2">
      <c r="A59" s="213" t="s">
        <v>37</v>
      </c>
      <c r="B59" s="214"/>
      <c r="C59" s="214"/>
      <c r="D59" s="214"/>
      <c r="E59" s="214"/>
      <c r="F59" s="214"/>
      <c r="G59" s="214"/>
      <c r="H59" s="214"/>
      <c r="I59" s="214"/>
      <c r="J59" s="214"/>
      <c r="K59" s="100">
        <v>130174</v>
      </c>
      <c r="L59" s="99">
        <v>17261</v>
      </c>
      <c r="M59" s="99">
        <v>4434</v>
      </c>
      <c r="N59" s="99">
        <v>218</v>
      </c>
      <c r="O59" s="12"/>
      <c r="P59" s="99">
        <v>1260.95</v>
      </c>
      <c r="Q59" s="12"/>
    </row>
    <row r="60" spans="1:17" x14ac:dyDescent="0.2">
      <c r="A60" s="213" t="s">
        <v>94</v>
      </c>
      <c r="B60" s="214"/>
      <c r="C60" s="214"/>
      <c r="D60" s="214"/>
      <c r="E60" s="214"/>
      <c r="F60" s="214"/>
      <c r="G60" s="214"/>
      <c r="H60" s="214"/>
      <c r="I60" s="214"/>
      <c r="J60" s="214"/>
      <c r="K60" s="14"/>
      <c r="L60" s="12"/>
      <c r="M60" s="12"/>
      <c r="N60" s="12"/>
      <c r="O60" s="12"/>
      <c r="P60" s="12"/>
      <c r="Q60" s="12"/>
    </row>
    <row r="61" spans="1:17" ht="15" customHeight="1" x14ac:dyDescent="0.2">
      <c r="A61" s="213" t="s">
        <v>200</v>
      </c>
      <c r="B61" s="214"/>
      <c r="C61" s="214"/>
      <c r="D61" s="214"/>
      <c r="E61" s="214"/>
      <c r="F61" s="214"/>
      <c r="G61" s="214"/>
      <c r="H61" s="214"/>
      <c r="I61" s="214"/>
      <c r="J61" s="214"/>
      <c r="K61" s="100">
        <v>546</v>
      </c>
      <c r="L61" s="99">
        <v>537</v>
      </c>
      <c r="M61" s="99">
        <v>7</v>
      </c>
      <c r="N61" s="99">
        <v>7</v>
      </c>
      <c r="O61" s="12"/>
      <c r="P61" s="12"/>
      <c r="Q61" s="12"/>
    </row>
    <row r="62" spans="1:17" ht="30" customHeight="1" x14ac:dyDescent="0.2">
      <c r="A62" s="213" t="s">
        <v>199</v>
      </c>
      <c r="B62" s="214"/>
      <c r="C62" s="214"/>
      <c r="D62" s="214"/>
      <c r="E62" s="214"/>
      <c r="F62" s="214"/>
      <c r="G62" s="214"/>
      <c r="H62" s="214"/>
      <c r="I62" s="214"/>
      <c r="J62" s="214"/>
      <c r="K62" s="100">
        <v>2259</v>
      </c>
      <c r="L62" s="99">
        <v>1671</v>
      </c>
      <c r="M62" s="99">
        <v>587</v>
      </c>
      <c r="N62" s="99">
        <v>22</v>
      </c>
      <c r="O62" s="12"/>
      <c r="P62" s="99">
        <v>122.3745</v>
      </c>
      <c r="Q62" s="12"/>
    </row>
    <row r="63" spans="1:17" ht="15" customHeight="1" x14ac:dyDescent="0.2">
      <c r="A63" s="213" t="s">
        <v>198</v>
      </c>
      <c r="B63" s="214"/>
      <c r="C63" s="214"/>
      <c r="D63" s="214"/>
      <c r="E63" s="214"/>
      <c r="F63" s="214"/>
      <c r="G63" s="214"/>
      <c r="H63" s="214"/>
      <c r="I63" s="214"/>
      <c r="J63" s="214"/>
      <c r="K63" s="100">
        <v>3151</v>
      </c>
      <c r="L63" s="99">
        <v>2563</v>
      </c>
      <c r="M63" s="99">
        <v>587</v>
      </c>
      <c r="N63" s="99">
        <v>23</v>
      </c>
      <c r="O63" s="12"/>
      <c r="P63" s="99">
        <v>187.642</v>
      </c>
      <c r="Q63" s="12"/>
    </row>
    <row r="64" spans="1:17" x14ac:dyDescent="0.2">
      <c r="A64" s="213" t="s">
        <v>38</v>
      </c>
      <c r="B64" s="214"/>
      <c r="C64" s="214"/>
      <c r="D64" s="214"/>
      <c r="E64" s="214"/>
      <c r="F64" s="214"/>
      <c r="G64" s="214"/>
      <c r="H64" s="214"/>
      <c r="I64" s="214"/>
      <c r="J64" s="214"/>
      <c r="K64" s="100">
        <v>21386</v>
      </c>
      <c r="L64" s="12"/>
      <c r="M64" s="12"/>
      <c r="N64" s="12"/>
      <c r="O64" s="12"/>
      <c r="P64" s="12"/>
      <c r="Q64" s="12"/>
    </row>
    <row r="65" spans="1:17" x14ac:dyDescent="0.2">
      <c r="A65" s="213" t="s">
        <v>94</v>
      </c>
      <c r="B65" s="214"/>
      <c r="C65" s="214"/>
      <c r="D65" s="214"/>
      <c r="E65" s="214"/>
      <c r="F65" s="214"/>
      <c r="G65" s="214"/>
      <c r="H65" s="214"/>
      <c r="I65" s="214"/>
      <c r="J65" s="214"/>
      <c r="K65" s="14"/>
      <c r="L65" s="12"/>
      <c r="M65" s="12"/>
      <c r="N65" s="12"/>
      <c r="O65" s="12"/>
      <c r="P65" s="12"/>
      <c r="Q65" s="12"/>
    </row>
    <row r="66" spans="1:17" x14ac:dyDescent="0.2">
      <c r="A66" s="213" t="s">
        <v>197</v>
      </c>
      <c r="B66" s="214"/>
      <c r="C66" s="214"/>
      <c r="D66" s="214"/>
      <c r="E66" s="214"/>
      <c r="F66" s="214"/>
      <c r="G66" s="214"/>
      <c r="H66" s="214"/>
      <c r="I66" s="214"/>
      <c r="J66" s="214"/>
      <c r="K66" s="100">
        <v>108</v>
      </c>
      <c r="L66" s="12"/>
      <c r="M66" s="12"/>
      <c r="N66" s="12"/>
      <c r="O66" s="12"/>
      <c r="P66" s="12"/>
      <c r="Q66" s="12"/>
    </row>
    <row r="67" spans="1:17" x14ac:dyDescent="0.2">
      <c r="A67" s="213" t="s">
        <v>196</v>
      </c>
      <c r="B67" s="214"/>
      <c r="C67" s="214"/>
      <c r="D67" s="214"/>
      <c r="E67" s="214"/>
      <c r="F67" s="214"/>
      <c r="G67" s="214"/>
      <c r="H67" s="214"/>
      <c r="I67" s="214"/>
      <c r="J67" s="214"/>
      <c r="K67" s="100">
        <v>1262</v>
      </c>
      <c r="L67" s="12"/>
      <c r="M67" s="12"/>
      <c r="N67" s="12"/>
      <c r="O67" s="12"/>
      <c r="P67" s="12"/>
      <c r="Q67" s="12"/>
    </row>
    <row r="68" spans="1:17" x14ac:dyDescent="0.2">
      <c r="A68" s="213" t="s">
        <v>195</v>
      </c>
      <c r="B68" s="214"/>
      <c r="C68" s="214"/>
      <c r="D68" s="214"/>
      <c r="E68" s="214"/>
      <c r="F68" s="214"/>
      <c r="G68" s="214"/>
      <c r="H68" s="214"/>
      <c r="I68" s="214"/>
      <c r="J68" s="214"/>
      <c r="K68" s="100">
        <v>396</v>
      </c>
      <c r="L68" s="12"/>
      <c r="M68" s="12"/>
      <c r="N68" s="12"/>
      <c r="O68" s="12"/>
      <c r="P68" s="12"/>
      <c r="Q68" s="12"/>
    </row>
    <row r="69" spans="1:17" x14ac:dyDescent="0.2">
      <c r="A69" s="213" t="s">
        <v>194</v>
      </c>
      <c r="B69" s="214"/>
      <c r="C69" s="214"/>
      <c r="D69" s="214"/>
      <c r="E69" s="214"/>
      <c r="F69" s="214"/>
      <c r="G69" s="214"/>
      <c r="H69" s="214"/>
      <c r="I69" s="214"/>
      <c r="J69" s="214"/>
      <c r="K69" s="100">
        <v>275</v>
      </c>
      <c r="L69" s="12"/>
      <c r="M69" s="12"/>
      <c r="N69" s="12"/>
      <c r="O69" s="12"/>
      <c r="P69" s="12"/>
      <c r="Q69" s="12"/>
    </row>
    <row r="70" spans="1:17" x14ac:dyDescent="0.2">
      <c r="A70" s="213" t="s">
        <v>193</v>
      </c>
      <c r="B70" s="214"/>
      <c r="C70" s="214"/>
      <c r="D70" s="214"/>
      <c r="E70" s="214"/>
      <c r="F70" s="214"/>
      <c r="G70" s="214"/>
      <c r="H70" s="214"/>
      <c r="I70" s="214"/>
      <c r="J70" s="214"/>
      <c r="K70" s="100">
        <v>78</v>
      </c>
      <c r="L70" s="12"/>
      <c r="M70" s="12"/>
      <c r="N70" s="12"/>
      <c r="O70" s="12"/>
      <c r="P70" s="12"/>
      <c r="Q70" s="12"/>
    </row>
    <row r="71" spans="1:17" x14ac:dyDescent="0.2">
      <c r="A71" s="213" t="s">
        <v>192</v>
      </c>
      <c r="B71" s="214"/>
      <c r="C71" s="214"/>
      <c r="D71" s="214"/>
      <c r="E71" s="214"/>
      <c r="F71" s="214"/>
      <c r="G71" s="214"/>
      <c r="H71" s="214"/>
      <c r="I71" s="214"/>
      <c r="J71" s="214"/>
      <c r="K71" s="100">
        <v>19267</v>
      </c>
      <c r="L71" s="12"/>
      <c r="M71" s="12"/>
      <c r="N71" s="12"/>
      <c r="O71" s="12"/>
      <c r="P71" s="12"/>
      <c r="Q71" s="12"/>
    </row>
    <row r="72" spans="1:17" x14ac:dyDescent="0.2">
      <c r="A72" s="213" t="s">
        <v>39</v>
      </c>
      <c r="B72" s="214"/>
      <c r="C72" s="214"/>
      <c r="D72" s="214"/>
      <c r="E72" s="214"/>
      <c r="F72" s="214"/>
      <c r="G72" s="214"/>
      <c r="H72" s="214"/>
      <c r="I72" s="214"/>
      <c r="J72" s="214"/>
      <c r="K72" s="100">
        <v>14003</v>
      </c>
      <c r="L72" s="12"/>
      <c r="M72" s="12"/>
      <c r="N72" s="12"/>
      <c r="O72" s="12"/>
      <c r="P72" s="12"/>
      <c r="Q72" s="12"/>
    </row>
    <row r="73" spans="1:17" x14ac:dyDescent="0.2">
      <c r="A73" s="213" t="s">
        <v>94</v>
      </c>
      <c r="B73" s="214"/>
      <c r="C73" s="214"/>
      <c r="D73" s="214"/>
      <c r="E73" s="214"/>
      <c r="F73" s="214"/>
      <c r="G73" s="214"/>
      <c r="H73" s="214"/>
      <c r="I73" s="214"/>
      <c r="J73" s="214"/>
      <c r="K73" s="14"/>
      <c r="L73" s="12"/>
      <c r="M73" s="12"/>
      <c r="N73" s="12"/>
      <c r="O73" s="12"/>
      <c r="P73" s="12"/>
      <c r="Q73" s="12"/>
    </row>
    <row r="74" spans="1:17" x14ac:dyDescent="0.2">
      <c r="A74" s="213" t="s">
        <v>191</v>
      </c>
      <c r="B74" s="214"/>
      <c r="C74" s="214"/>
      <c r="D74" s="214"/>
      <c r="E74" s="214"/>
      <c r="F74" s="214"/>
      <c r="G74" s="214"/>
      <c r="H74" s="214"/>
      <c r="I74" s="214"/>
      <c r="J74" s="214"/>
      <c r="K74" s="100">
        <v>70</v>
      </c>
      <c r="L74" s="12"/>
      <c r="M74" s="12"/>
      <c r="N74" s="12"/>
      <c r="O74" s="12"/>
      <c r="P74" s="12"/>
      <c r="Q74" s="12"/>
    </row>
    <row r="75" spans="1:17" x14ac:dyDescent="0.2">
      <c r="A75" s="213" t="s">
        <v>190</v>
      </c>
      <c r="B75" s="214"/>
      <c r="C75" s="214"/>
      <c r="D75" s="214"/>
      <c r="E75" s="214"/>
      <c r="F75" s="214"/>
      <c r="G75" s="214"/>
      <c r="H75" s="214"/>
      <c r="I75" s="214"/>
      <c r="J75" s="214"/>
      <c r="K75" s="100">
        <v>946</v>
      </c>
      <c r="L75" s="12"/>
      <c r="M75" s="12"/>
      <c r="N75" s="12"/>
      <c r="O75" s="12"/>
      <c r="P75" s="12"/>
      <c r="Q75" s="12"/>
    </row>
    <row r="76" spans="1:17" x14ac:dyDescent="0.2">
      <c r="A76" s="213" t="s">
        <v>189</v>
      </c>
      <c r="B76" s="214"/>
      <c r="C76" s="214"/>
      <c r="D76" s="214"/>
      <c r="E76" s="214"/>
      <c r="F76" s="214"/>
      <c r="G76" s="214"/>
      <c r="H76" s="214"/>
      <c r="I76" s="214"/>
      <c r="J76" s="214"/>
      <c r="K76" s="100">
        <v>42</v>
      </c>
      <c r="L76" s="12"/>
      <c r="M76" s="12"/>
      <c r="N76" s="12"/>
      <c r="O76" s="12"/>
      <c r="P76" s="12"/>
      <c r="Q76" s="12"/>
    </row>
    <row r="77" spans="1:17" x14ac:dyDescent="0.2">
      <c r="A77" s="213" t="s">
        <v>188</v>
      </c>
      <c r="B77" s="214"/>
      <c r="C77" s="214"/>
      <c r="D77" s="214"/>
      <c r="E77" s="214"/>
      <c r="F77" s="214"/>
      <c r="G77" s="214"/>
      <c r="H77" s="214"/>
      <c r="I77" s="214"/>
      <c r="J77" s="214"/>
      <c r="K77" s="100">
        <v>452</v>
      </c>
      <c r="L77" s="12"/>
      <c r="M77" s="12"/>
      <c r="N77" s="12"/>
      <c r="O77" s="12"/>
      <c r="P77" s="12"/>
      <c r="Q77" s="12"/>
    </row>
    <row r="78" spans="1:17" x14ac:dyDescent="0.2">
      <c r="A78" s="213" t="s">
        <v>187</v>
      </c>
      <c r="B78" s="214"/>
      <c r="C78" s="214"/>
      <c r="D78" s="214"/>
      <c r="E78" s="214"/>
      <c r="F78" s="214"/>
      <c r="G78" s="214"/>
      <c r="H78" s="214"/>
      <c r="I78" s="214"/>
      <c r="J78" s="214"/>
      <c r="K78" s="100">
        <v>12493</v>
      </c>
      <c r="L78" s="12"/>
      <c r="M78" s="12"/>
      <c r="N78" s="12"/>
      <c r="O78" s="12"/>
      <c r="P78" s="12"/>
      <c r="Q78" s="12"/>
    </row>
    <row r="79" spans="1:17" x14ac:dyDescent="0.2">
      <c r="A79" s="215" t="s">
        <v>40</v>
      </c>
      <c r="B79" s="214"/>
      <c r="C79" s="214"/>
      <c r="D79" s="214"/>
      <c r="E79" s="214"/>
      <c r="F79" s="214"/>
      <c r="G79" s="214"/>
      <c r="H79" s="214"/>
      <c r="I79" s="214"/>
      <c r="J79" s="214"/>
      <c r="K79" s="14"/>
      <c r="L79" s="12"/>
      <c r="M79" s="12"/>
      <c r="N79" s="12"/>
      <c r="O79" s="12"/>
      <c r="P79" s="12"/>
      <c r="Q79" s="12"/>
    </row>
    <row r="80" spans="1:17" x14ac:dyDescent="0.2">
      <c r="A80" s="213" t="s">
        <v>186</v>
      </c>
      <c r="B80" s="214"/>
      <c r="C80" s="214"/>
      <c r="D80" s="214"/>
      <c r="E80" s="214"/>
      <c r="F80" s="214"/>
      <c r="G80" s="214"/>
      <c r="H80" s="214"/>
      <c r="I80" s="214"/>
      <c r="J80" s="214"/>
      <c r="K80" s="100">
        <v>78335</v>
      </c>
      <c r="L80" s="12"/>
      <c r="M80" s="12"/>
      <c r="N80" s="12"/>
      <c r="O80" s="12"/>
      <c r="P80" s="99">
        <v>1150.46</v>
      </c>
      <c r="Q80" s="12"/>
    </row>
    <row r="81" spans="1:17" x14ac:dyDescent="0.2">
      <c r="A81" s="213" t="s">
        <v>185</v>
      </c>
      <c r="B81" s="214"/>
      <c r="C81" s="214"/>
      <c r="D81" s="214"/>
      <c r="E81" s="214"/>
      <c r="F81" s="214"/>
      <c r="G81" s="214"/>
      <c r="H81" s="214"/>
      <c r="I81" s="214"/>
      <c r="J81" s="214"/>
      <c r="K81" s="100">
        <v>4213</v>
      </c>
      <c r="L81" s="12"/>
      <c r="M81" s="12"/>
      <c r="N81" s="12"/>
      <c r="O81" s="12"/>
      <c r="P81" s="99">
        <v>110.49</v>
      </c>
      <c r="Q81" s="12"/>
    </row>
    <row r="82" spans="1:17" x14ac:dyDescent="0.2">
      <c r="A82" s="213" t="s">
        <v>184</v>
      </c>
      <c r="B82" s="214"/>
      <c r="C82" s="214"/>
      <c r="D82" s="214"/>
      <c r="E82" s="214"/>
      <c r="F82" s="214"/>
      <c r="G82" s="214"/>
      <c r="H82" s="214"/>
      <c r="I82" s="214"/>
      <c r="J82" s="214"/>
      <c r="K82" s="100">
        <v>83015</v>
      </c>
      <c r="L82" s="12"/>
      <c r="M82" s="12"/>
      <c r="N82" s="12"/>
      <c r="O82" s="12"/>
      <c r="P82" s="12"/>
      <c r="Q82" s="12"/>
    </row>
    <row r="83" spans="1:17" x14ac:dyDescent="0.2">
      <c r="A83" s="213" t="s">
        <v>41</v>
      </c>
      <c r="B83" s="214"/>
      <c r="C83" s="214"/>
      <c r="D83" s="214"/>
      <c r="E83" s="214"/>
      <c r="F83" s="214"/>
      <c r="G83" s="214"/>
      <c r="H83" s="214"/>
      <c r="I83" s="214"/>
      <c r="J83" s="214"/>
      <c r="K83" s="100">
        <v>165563</v>
      </c>
      <c r="L83" s="12"/>
      <c r="M83" s="12"/>
      <c r="N83" s="12"/>
      <c r="O83" s="12"/>
      <c r="P83" s="99">
        <v>1260.95</v>
      </c>
      <c r="Q83" s="12"/>
    </row>
    <row r="84" spans="1:17" x14ac:dyDescent="0.2">
      <c r="A84" s="213" t="s">
        <v>42</v>
      </c>
      <c r="B84" s="214"/>
      <c r="C84" s="214"/>
      <c r="D84" s="214"/>
      <c r="E84" s="214"/>
      <c r="F84" s="214"/>
      <c r="G84" s="214"/>
      <c r="H84" s="214"/>
      <c r="I84" s="214"/>
      <c r="J84" s="214"/>
      <c r="K84" s="14"/>
      <c r="L84" s="12"/>
      <c r="M84" s="12"/>
      <c r="N84" s="12"/>
      <c r="O84" s="12"/>
      <c r="P84" s="12"/>
      <c r="Q84" s="12"/>
    </row>
    <row r="85" spans="1:17" x14ac:dyDescent="0.2">
      <c r="A85" s="213" t="s">
        <v>43</v>
      </c>
      <c r="B85" s="214"/>
      <c r="C85" s="214"/>
      <c r="D85" s="214"/>
      <c r="E85" s="214"/>
      <c r="F85" s="214"/>
      <c r="G85" s="214"/>
      <c r="H85" s="214"/>
      <c r="I85" s="214"/>
      <c r="J85" s="214"/>
      <c r="K85" s="100">
        <v>25464</v>
      </c>
      <c r="L85" s="12"/>
      <c r="M85" s="12"/>
      <c r="N85" s="12"/>
      <c r="O85" s="12"/>
      <c r="P85" s="12"/>
      <c r="Q85" s="12"/>
    </row>
    <row r="86" spans="1:17" x14ac:dyDescent="0.2">
      <c r="A86" s="213" t="s">
        <v>44</v>
      </c>
      <c r="B86" s="214"/>
      <c r="C86" s="214"/>
      <c r="D86" s="214"/>
      <c r="E86" s="214"/>
      <c r="F86" s="214"/>
      <c r="G86" s="214"/>
      <c r="H86" s="214"/>
      <c r="I86" s="214"/>
      <c r="J86" s="214"/>
      <c r="K86" s="100">
        <f>4434-N59</f>
        <v>4216</v>
      </c>
      <c r="L86" s="12"/>
      <c r="M86" s="12"/>
      <c r="N86" s="12"/>
      <c r="O86" s="12"/>
      <c r="P86" s="12"/>
      <c r="Q86" s="12"/>
    </row>
    <row r="87" spans="1:17" x14ac:dyDescent="0.2">
      <c r="A87" s="213" t="s">
        <v>45</v>
      </c>
      <c r="B87" s="214"/>
      <c r="C87" s="214"/>
      <c r="D87" s="214"/>
      <c r="E87" s="214"/>
      <c r="F87" s="214"/>
      <c r="G87" s="214"/>
      <c r="H87" s="214"/>
      <c r="I87" s="214"/>
      <c r="J87" s="214"/>
      <c r="K87" s="100">
        <v>17479</v>
      </c>
      <c r="L87" s="12"/>
      <c r="M87" s="12"/>
      <c r="N87" s="12"/>
      <c r="O87" s="12"/>
      <c r="P87" s="12"/>
      <c r="Q87" s="12"/>
    </row>
    <row r="88" spans="1:17" x14ac:dyDescent="0.2">
      <c r="A88" s="213" t="s">
        <v>18</v>
      </c>
      <c r="B88" s="214"/>
      <c r="C88" s="214"/>
      <c r="D88" s="214"/>
      <c r="E88" s="214"/>
      <c r="F88" s="214"/>
      <c r="G88" s="214"/>
      <c r="H88" s="214"/>
      <c r="I88" s="214"/>
      <c r="J88" s="214"/>
      <c r="K88" s="100">
        <v>83015</v>
      </c>
      <c r="L88" s="12"/>
      <c r="M88" s="12"/>
      <c r="N88" s="12"/>
      <c r="O88" s="12"/>
      <c r="P88" s="12"/>
      <c r="Q88" s="12"/>
    </row>
    <row r="89" spans="1:17" x14ac:dyDescent="0.2">
      <c r="A89" s="213" t="s">
        <v>46</v>
      </c>
      <c r="B89" s="214"/>
      <c r="C89" s="214"/>
      <c r="D89" s="214"/>
      <c r="E89" s="214"/>
      <c r="F89" s="214"/>
      <c r="G89" s="214"/>
      <c r="H89" s="214"/>
      <c r="I89" s="214"/>
      <c r="J89" s="214"/>
      <c r="K89" s="100">
        <v>21386</v>
      </c>
      <c r="L89" s="12"/>
      <c r="M89" s="12"/>
      <c r="N89" s="12"/>
      <c r="O89" s="12"/>
      <c r="P89" s="12"/>
      <c r="Q89" s="12"/>
    </row>
    <row r="90" spans="1:17" x14ac:dyDescent="0.2">
      <c r="A90" s="213" t="s">
        <v>47</v>
      </c>
      <c r="B90" s="214"/>
      <c r="C90" s="214"/>
      <c r="D90" s="214"/>
      <c r="E90" s="214"/>
      <c r="F90" s="214"/>
      <c r="G90" s="214"/>
      <c r="H90" s="214"/>
      <c r="I90" s="214"/>
      <c r="J90" s="214"/>
      <c r="K90" s="100">
        <v>14003</v>
      </c>
      <c r="L90" s="12"/>
      <c r="M90" s="12"/>
      <c r="N90" s="12"/>
      <c r="O90" s="12"/>
      <c r="P90" s="12"/>
      <c r="Q90" s="12"/>
    </row>
    <row r="91" spans="1:17" x14ac:dyDescent="0.2">
      <c r="A91" s="215" t="s">
        <v>48</v>
      </c>
      <c r="B91" s="214"/>
      <c r="C91" s="214"/>
      <c r="D91" s="214"/>
      <c r="E91" s="214"/>
      <c r="F91" s="214"/>
      <c r="G91" s="214"/>
      <c r="H91" s="214"/>
      <c r="I91" s="214"/>
      <c r="J91" s="214"/>
      <c r="K91" s="15">
        <v>165563</v>
      </c>
      <c r="L91" s="12"/>
      <c r="M91" s="12"/>
      <c r="N91" s="12"/>
      <c r="O91" s="12"/>
      <c r="P91" s="13">
        <v>1260.95</v>
      </c>
      <c r="Q91" s="12"/>
    </row>
    <row r="92" spans="1:17" ht="11.45" customHeight="1" x14ac:dyDescent="0.2">
      <c r="E92" s="9"/>
      <c r="Q92" s="3"/>
    </row>
    <row r="93" spans="1:17" customFormat="1" ht="12.6" customHeight="1" x14ac:dyDescent="0.2">
      <c r="A93" s="113"/>
      <c r="B93" s="112"/>
      <c r="C93" s="111"/>
      <c r="D93" s="110"/>
      <c r="E93" s="109"/>
      <c r="F93" s="106"/>
      <c r="G93" s="106"/>
      <c r="H93" s="106"/>
      <c r="I93" s="106"/>
      <c r="J93" s="106"/>
      <c r="K93" s="122"/>
      <c r="L93" s="106"/>
      <c r="M93" s="106"/>
      <c r="N93" s="106"/>
      <c r="O93" s="106"/>
      <c r="P93" s="106"/>
      <c r="Q93" s="106"/>
    </row>
  </sheetData>
  <mergeCells count="58">
    <mergeCell ref="E1:J1"/>
    <mergeCell ref="J18:K18"/>
    <mergeCell ref="J17:K17"/>
    <mergeCell ref="C21:C23"/>
    <mergeCell ref="D21:D23"/>
    <mergeCell ref="E21:E23"/>
    <mergeCell ref="A69:J69"/>
    <mergeCell ref="A75:J75"/>
    <mergeCell ref="A76:J76"/>
    <mergeCell ref="A59:J59"/>
    <mergeCell ref="A60:J60"/>
    <mergeCell ref="A61:J61"/>
    <mergeCell ref="A70:J70"/>
    <mergeCell ref="A71:J71"/>
    <mergeCell ref="A72:J72"/>
    <mergeCell ref="A73:J73"/>
    <mergeCell ref="A74:J74"/>
    <mergeCell ref="A63:J63"/>
    <mergeCell ref="A88:J88"/>
    <mergeCell ref="A77:J77"/>
    <mergeCell ref="A78:J78"/>
    <mergeCell ref="A79:J79"/>
    <mergeCell ref="A80:J80"/>
    <mergeCell ref="A85:J85"/>
    <mergeCell ref="A86:J86"/>
    <mergeCell ref="A87:J87"/>
    <mergeCell ref="A91:J91"/>
    <mergeCell ref="J12:K12"/>
    <mergeCell ref="J16:K16"/>
    <mergeCell ref="J15:K15"/>
    <mergeCell ref="J14:K14"/>
    <mergeCell ref="J13:K13"/>
    <mergeCell ref="A81:J81"/>
    <mergeCell ref="A82:J82"/>
    <mergeCell ref="A83:J83"/>
    <mergeCell ref="A84:J84"/>
    <mergeCell ref="A65:J65"/>
    <mergeCell ref="A66:J66"/>
    <mergeCell ref="A67:J67"/>
    <mergeCell ref="A68:J68"/>
    <mergeCell ref="A89:J89"/>
    <mergeCell ref="A90:J90"/>
    <mergeCell ref="Q21:Q23"/>
    <mergeCell ref="P21:P23"/>
    <mergeCell ref="A64:J64"/>
    <mergeCell ref="B21:B23"/>
    <mergeCell ref="F22:F23"/>
    <mergeCell ref="F21:I21"/>
    <mergeCell ref="G22:I22"/>
    <mergeCell ref="A25:Q25"/>
    <mergeCell ref="A58:J58"/>
    <mergeCell ref="O21:O23"/>
    <mergeCell ref="J22:J23"/>
    <mergeCell ref="J21:N21"/>
    <mergeCell ref="K22:K23"/>
    <mergeCell ref="L22:N22"/>
    <mergeCell ref="A62:J62"/>
    <mergeCell ref="A21:A23"/>
  </mergeCells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2"/>
  <sheetViews>
    <sheetView showGridLines="0" zoomScaleNormal="75" zoomScaleSheetLayoutView="75" workbookViewId="0">
      <selection activeCell="D8" sqref="D8"/>
    </sheetView>
  </sheetViews>
  <sheetFormatPr defaultColWidth="9.140625" defaultRowHeight="12.75" outlineLevelRow="1" x14ac:dyDescent="0.2"/>
  <cols>
    <col min="1" max="1" width="3.28515625" style="11" customWidth="1"/>
    <col min="2" max="2" width="14.5703125" style="1" customWidth="1"/>
    <col min="3" max="3" width="34.28515625" style="8" customWidth="1"/>
    <col min="4" max="4" width="7.7109375" style="7" customWidth="1"/>
    <col min="5" max="5" width="9.7109375" style="9" customWidth="1"/>
    <col min="6" max="6" width="8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customFormat="1" ht="12.75" customHeight="1" x14ac:dyDescent="0.2">
      <c r="A1" s="2" t="s">
        <v>27</v>
      </c>
      <c r="B1" s="146"/>
      <c r="C1" s="151"/>
      <c r="D1" s="119"/>
      <c r="E1" s="210" t="s">
        <v>53</v>
      </c>
      <c r="F1" s="211"/>
      <c r="G1" s="211"/>
      <c r="H1" s="211"/>
      <c r="I1" s="211"/>
      <c r="J1" s="211"/>
      <c r="K1" s="115"/>
      <c r="L1" s="115"/>
      <c r="M1" s="2" t="s">
        <v>28</v>
      </c>
      <c r="N1" s="129"/>
      <c r="O1" s="129"/>
      <c r="P1" s="129"/>
    </row>
    <row r="2" spans="1:18" customFormat="1" x14ac:dyDescent="0.2">
      <c r="A2" s="107"/>
      <c r="B2" s="146"/>
      <c r="C2" s="151"/>
      <c r="D2" s="119"/>
      <c r="E2" s="173"/>
      <c r="F2" s="173"/>
      <c r="G2" s="158" t="s">
        <v>20</v>
      </c>
      <c r="H2" s="172"/>
      <c r="I2" s="171"/>
      <c r="J2" s="116"/>
      <c r="K2" s="115"/>
      <c r="L2" s="115"/>
      <c r="M2" s="5" t="s">
        <v>183</v>
      </c>
      <c r="N2" s="129"/>
      <c r="O2" s="129"/>
      <c r="P2" s="129"/>
    </row>
    <row r="3" spans="1:18" customFormat="1" x14ac:dyDescent="0.2">
      <c r="A3" s="107" t="s">
        <v>182</v>
      </c>
      <c r="B3" s="146"/>
      <c r="C3" s="151"/>
      <c r="D3" s="119"/>
      <c r="E3" s="115"/>
      <c r="F3" s="115"/>
      <c r="G3" s="115"/>
      <c r="H3" s="115"/>
      <c r="I3" s="115"/>
      <c r="J3" s="116"/>
      <c r="K3" s="115"/>
      <c r="L3" s="115"/>
      <c r="M3" s="5" t="s">
        <v>181</v>
      </c>
      <c r="N3" s="129"/>
      <c r="O3" s="129"/>
      <c r="P3" s="129"/>
    </row>
    <row r="4" spans="1:18" customFormat="1" x14ac:dyDescent="0.2">
      <c r="A4" s="5" t="s">
        <v>180</v>
      </c>
      <c r="B4" s="146"/>
      <c r="C4" s="151"/>
      <c r="D4" s="119"/>
      <c r="E4" s="115"/>
      <c r="F4" s="115"/>
      <c r="G4" s="170" t="s">
        <v>179</v>
      </c>
      <c r="H4" s="169"/>
      <c r="I4" s="115"/>
      <c r="J4" s="116"/>
      <c r="K4" s="115"/>
      <c r="L4" s="115"/>
      <c r="M4" s="163"/>
      <c r="N4" s="163"/>
      <c r="O4" s="168"/>
      <c r="P4" s="129"/>
    </row>
    <row r="5" spans="1:18" customFormat="1" x14ac:dyDescent="0.2">
      <c r="A5" s="120"/>
      <c r="B5" s="146"/>
      <c r="C5" s="119"/>
      <c r="D5" s="167"/>
      <c r="E5" s="115"/>
      <c r="F5" s="115"/>
      <c r="G5" s="120" t="s">
        <v>21</v>
      </c>
      <c r="H5" s="120"/>
      <c r="I5" s="120"/>
      <c r="J5" s="116"/>
      <c r="K5" s="115"/>
      <c r="L5" s="115"/>
      <c r="M5" s="5" t="s">
        <v>178</v>
      </c>
      <c r="N5" s="129"/>
      <c r="O5" s="129"/>
      <c r="P5" s="129"/>
      <c r="Q5" s="4"/>
    </row>
    <row r="6" spans="1:18" customFormat="1" x14ac:dyDescent="0.2">
      <c r="A6" s="120"/>
      <c r="B6" s="146"/>
      <c r="C6" s="119"/>
      <c r="D6" s="167"/>
      <c r="E6" s="115"/>
      <c r="F6" s="115"/>
      <c r="G6" s="115"/>
      <c r="H6" s="115"/>
      <c r="I6" s="115"/>
      <c r="J6" s="116"/>
      <c r="K6" s="115"/>
      <c r="L6" s="115"/>
      <c r="M6" s="129"/>
      <c r="N6" s="129"/>
      <c r="O6" s="129"/>
      <c r="P6" s="129"/>
      <c r="Q6" s="4"/>
    </row>
    <row r="7" spans="1:18" x14ac:dyDescent="0.2">
      <c r="A7" s="131"/>
      <c r="B7" s="134"/>
      <c r="C7" s="162" t="s">
        <v>22</v>
      </c>
      <c r="D7" s="166" t="s">
        <v>177</v>
      </c>
      <c r="E7" s="163"/>
      <c r="F7" s="163"/>
      <c r="G7" s="165"/>
      <c r="H7" s="163"/>
      <c r="I7" s="163"/>
      <c r="J7" s="164"/>
      <c r="K7" s="163"/>
      <c r="L7" s="163"/>
      <c r="M7" s="129"/>
      <c r="N7" s="129"/>
      <c r="O7" s="129"/>
      <c r="P7" s="129"/>
      <c r="Q7" s="4"/>
    </row>
    <row r="8" spans="1:18" x14ac:dyDescent="0.2">
      <c r="A8" s="131"/>
      <c r="B8" s="134"/>
      <c r="C8" s="162"/>
      <c r="D8" s="142" t="s">
        <v>176</v>
      </c>
      <c r="E8" s="129"/>
      <c r="F8" s="129"/>
      <c r="G8" s="131"/>
      <c r="H8" s="129"/>
      <c r="I8" s="129"/>
      <c r="J8" s="130"/>
      <c r="K8" s="161"/>
      <c r="L8" s="161"/>
      <c r="M8" s="156"/>
      <c r="N8" s="129"/>
      <c r="O8" s="129"/>
      <c r="P8" s="129"/>
      <c r="Q8" s="4"/>
    </row>
    <row r="9" spans="1:18" x14ac:dyDescent="0.2">
      <c r="A9" s="131"/>
      <c r="B9" s="134"/>
      <c r="C9" s="153"/>
      <c r="D9" s="160"/>
      <c r="E9" s="159"/>
      <c r="F9" s="159"/>
      <c r="G9" s="158" t="s">
        <v>175</v>
      </c>
      <c r="H9" s="158"/>
      <c r="I9" s="158"/>
      <c r="J9" s="157"/>
      <c r="K9" s="156"/>
      <c r="L9" s="129"/>
      <c r="M9" s="129"/>
      <c r="N9" s="129"/>
      <c r="O9" s="129"/>
      <c r="P9" s="129"/>
      <c r="Q9" s="4"/>
    </row>
    <row r="10" spans="1:18" x14ac:dyDescent="0.2">
      <c r="A10" s="155"/>
      <c r="B10" s="154"/>
      <c r="C10" s="153"/>
      <c r="D10" s="4"/>
      <c r="E10" s="129"/>
      <c r="F10" s="129"/>
      <c r="G10" s="129"/>
      <c r="H10" s="129"/>
      <c r="I10" s="129"/>
      <c r="J10" s="130"/>
      <c r="K10" s="129"/>
      <c r="L10" s="129"/>
      <c r="M10" s="129"/>
      <c r="N10" s="129"/>
      <c r="O10" s="129"/>
      <c r="P10" s="129"/>
      <c r="Q10" s="4"/>
    </row>
    <row r="11" spans="1:18" ht="14.25" x14ac:dyDescent="0.2">
      <c r="A11" s="131"/>
      <c r="B11" s="134"/>
      <c r="C11" s="133"/>
      <c r="D11" s="142" t="s">
        <v>174</v>
      </c>
      <c r="E11" s="131"/>
      <c r="F11" s="129"/>
      <c r="G11" s="129"/>
      <c r="H11" s="129"/>
      <c r="I11" s="142"/>
      <c r="J11" s="143"/>
      <c r="K11" s="129"/>
      <c r="L11" s="129"/>
      <c r="M11" s="129"/>
      <c r="N11" s="129"/>
      <c r="O11" s="129"/>
      <c r="P11" s="129"/>
      <c r="Q11" s="129"/>
      <c r="R11" s="152"/>
    </row>
    <row r="12" spans="1:18" x14ac:dyDescent="0.2">
      <c r="A12" s="131"/>
      <c r="B12" s="134"/>
      <c r="C12" s="133"/>
      <c r="D12" s="142" t="s">
        <v>173</v>
      </c>
      <c r="E12" s="131"/>
      <c r="F12" s="129"/>
      <c r="G12" s="129"/>
      <c r="H12" s="129"/>
      <c r="I12" s="142"/>
      <c r="J12" s="208" t="s">
        <v>172</v>
      </c>
      <c r="K12" s="209"/>
      <c r="L12" s="5" t="s">
        <v>169</v>
      </c>
      <c r="M12" s="129"/>
      <c r="N12" s="129"/>
      <c r="O12" s="129"/>
      <c r="P12" s="129"/>
      <c r="Q12" s="129"/>
    </row>
    <row r="13" spans="1:18" x14ac:dyDescent="0.2">
      <c r="A13" s="131"/>
      <c r="B13" s="134"/>
      <c r="C13" s="133"/>
      <c r="D13" s="142" t="s">
        <v>171</v>
      </c>
      <c r="E13" s="131"/>
      <c r="F13" s="129"/>
      <c r="G13" s="129"/>
      <c r="H13" s="129"/>
      <c r="I13" s="142"/>
      <c r="J13" s="208" t="s">
        <v>170</v>
      </c>
      <c r="K13" s="209"/>
      <c r="L13" s="5" t="s">
        <v>169</v>
      </c>
      <c r="M13" s="129"/>
      <c r="N13" s="129"/>
      <c r="O13" s="129"/>
      <c r="P13" s="129"/>
      <c r="Q13" s="129"/>
    </row>
    <row r="14" spans="1:18" outlineLevel="1" x14ac:dyDescent="0.2">
      <c r="A14" s="131"/>
      <c r="B14" s="134"/>
      <c r="C14" s="133"/>
      <c r="D14" s="142" t="s">
        <v>49</v>
      </c>
      <c r="E14" s="131"/>
      <c r="F14" s="129"/>
      <c r="G14" s="129"/>
      <c r="H14" s="129"/>
      <c r="I14" s="142"/>
      <c r="J14" s="208" t="s">
        <v>168</v>
      </c>
      <c r="K14" s="209"/>
      <c r="L14" s="5" t="s">
        <v>50</v>
      </c>
      <c r="M14" s="129"/>
      <c r="N14" s="129"/>
      <c r="O14" s="129"/>
      <c r="P14" s="129"/>
      <c r="Q14" s="129"/>
    </row>
    <row r="15" spans="1:18" customFormat="1" ht="15" customHeight="1" outlineLevel="1" x14ac:dyDescent="0.2">
      <c r="A15" s="120"/>
      <c r="B15" s="146"/>
      <c r="C15" s="151"/>
      <c r="D15" s="142" t="s">
        <v>167</v>
      </c>
      <c r="E15" s="120"/>
      <c r="F15" s="115"/>
      <c r="G15" s="115"/>
      <c r="H15" s="115"/>
      <c r="I15" s="150"/>
      <c r="J15" s="212">
        <f>J69/1000</f>
        <v>19.305</v>
      </c>
      <c r="K15" s="212"/>
      <c r="L15" s="107" t="s">
        <v>166</v>
      </c>
      <c r="M15" s="115"/>
      <c r="N15" s="149"/>
      <c r="O15" s="148"/>
      <c r="P15" s="147"/>
      <c r="Q15" s="114"/>
    </row>
    <row r="16" spans="1:18" customFormat="1" ht="15" customHeight="1" x14ac:dyDescent="0.2">
      <c r="A16" s="120"/>
      <c r="B16" s="146"/>
      <c r="C16" s="145"/>
      <c r="D16" s="144" t="s">
        <v>165</v>
      </c>
      <c r="E16" s="142"/>
      <c r="F16" s="142"/>
      <c r="G16" s="142"/>
      <c r="H16" s="142"/>
      <c r="I16" s="142"/>
      <c r="J16" s="143"/>
      <c r="K16" s="142"/>
      <c r="L16" s="142"/>
      <c r="M16" s="115"/>
      <c r="N16" s="115"/>
      <c r="O16" s="115"/>
      <c r="P16" s="115"/>
    </row>
    <row r="18" spans="1:17" ht="18" customHeight="1" x14ac:dyDescent="0.2">
      <c r="A18" s="217" t="s">
        <v>23</v>
      </c>
      <c r="B18" s="220" t="s">
        <v>164</v>
      </c>
      <c r="C18" s="217" t="s">
        <v>163</v>
      </c>
      <c r="D18" s="217" t="s">
        <v>24</v>
      </c>
      <c r="E18" s="217" t="s">
        <v>25</v>
      </c>
      <c r="F18" s="217" t="s">
        <v>162</v>
      </c>
      <c r="G18" s="218"/>
      <c r="H18" s="218"/>
      <c r="I18" s="218"/>
      <c r="J18" s="217" t="s">
        <v>161</v>
      </c>
      <c r="K18" s="218"/>
      <c r="L18" s="218"/>
      <c r="M18" s="218"/>
      <c r="N18" s="217" t="s">
        <v>160</v>
      </c>
      <c r="O18" s="217" t="s">
        <v>159</v>
      </c>
      <c r="P18" s="217" t="s">
        <v>158</v>
      </c>
      <c r="Q18" s="217" t="s">
        <v>157</v>
      </c>
    </row>
    <row r="19" spans="1:17" ht="15.75" customHeight="1" x14ac:dyDescent="0.2">
      <c r="A19" s="218"/>
      <c r="B19" s="221"/>
      <c r="C19" s="219"/>
      <c r="D19" s="217"/>
      <c r="E19" s="218"/>
      <c r="F19" s="217" t="s">
        <v>26</v>
      </c>
      <c r="G19" s="217" t="s">
        <v>156</v>
      </c>
      <c r="H19" s="218"/>
      <c r="I19" s="218"/>
      <c r="J19" s="222" t="s">
        <v>26</v>
      </c>
      <c r="K19" s="217" t="s">
        <v>156</v>
      </c>
      <c r="L19" s="218"/>
      <c r="M19" s="218"/>
      <c r="N19" s="217"/>
      <c r="O19" s="217"/>
      <c r="P19" s="217"/>
      <c r="Q19" s="217"/>
    </row>
    <row r="20" spans="1:17" ht="15.75" customHeight="1" x14ac:dyDescent="0.2">
      <c r="A20" s="218"/>
      <c r="B20" s="221"/>
      <c r="C20" s="219"/>
      <c r="D20" s="217"/>
      <c r="E20" s="218"/>
      <c r="F20" s="218"/>
      <c r="G20" s="98" t="s">
        <v>155</v>
      </c>
      <c r="H20" s="98" t="s">
        <v>154</v>
      </c>
      <c r="I20" s="98" t="s">
        <v>153</v>
      </c>
      <c r="J20" s="223"/>
      <c r="K20" s="98" t="s">
        <v>155</v>
      </c>
      <c r="L20" s="98" t="s">
        <v>154</v>
      </c>
      <c r="M20" s="98" t="s">
        <v>153</v>
      </c>
      <c r="N20" s="217"/>
      <c r="O20" s="217"/>
      <c r="P20" s="217"/>
      <c r="Q20" s="217"/>
    </row>
    <row r="21" spans="1:17" x14ac:dyDescent="0.2">
      <c r="A21" s="6">
        <v>1</v>
      </c>
      <c r="B21" s="92">
        <v>2</v>
      </c>
      <c r="C21" s="98">
        <v>3</v>
      </c>
      <c r="D21" s="98">
        <v>4</v>
      </c>
      <c r="E21" s="6">
        <v>5</v>
      </c>
      <c r="F21" s="91">
        <v>6</v>
      </c>
      <c r="G21" s="91">
        <v>7</v>
      </c>
      <c r="H21" s="91">
        <v>8</v>
      </c>
      <c r="I21" s="91">
        <v>9</v>
      </c>
      <c r="J21" s="93">
        <v>10</v>
      </c>
      <c r="K21" s="91">
        <v>11</v>
      </c>
      <c r="L21" s="91">
        <v>12</v>
      </c>
      <c r="M21" s="91">
        <v>13</v>
      </c>
      <c r="N21" s="91">
        <v>14</v>
      </c>
      <c r="O21" s="91">
        <v>15</v>
      </c>
      <c r="P21" s="91">
        <v>16</v>
      </c>
      <c r="Q21" s="91">
        <v>17</v>
      </c>
    </row>
    <row r="22" spans="1:17" ht="19.899999999999999" customHeight="1" x14ac:dyDescent="0.2">
      <c r="A22" s="216" t="s">
        <v>152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</row>
    <row r="23" spans="1:17" x14ac:dyDescent="0.2">
      <c r="A23" s="6">
        <v>1</v>
      </c>
      <c r="B23" s="103" t="s">
        <v>151</v>
      </c>
      <c r="C23" s="104" t="s">
        <v>150</v>
      </c>
      <c r="D23" s="102" t="s">
        <v>32</v>
      </c>
      <c r="E23" s="101">
        <v>0.27</v>
      </c>
      <c r="F23" s="99">
        <v>1310.17</v>
      </c>
      <c r="G23" s="99">
        <v>1219.9000000000001</v>
      </c>
      <c r="H23" s="99">
        <v>90.27</v>
      </c>
      <c r="I23" s="99">
        <v>34.99</v>
      </c>
      <c r="J23" s="14">
        <v>354</v>
      </c>
      <c r="K23" s="12">
        <v>330</v>
      </c>
      <c r="L23" s="12">
        <v>24</v>
      </c>
      <c r="M23" s="12">
        <v>9</v>
      </c>
      <c r="N23" s="12">
        <v>110</v>
      </c>
      <c r="O23" s="12">
        <v>29.7</v>
      </c>
      <c r="P23" s="12">
        <v>2.2400000000000002</v>
      </c>
      <c r="Q23" s="12">
        <v>0.6</v>
      </c>
    </row>
    <row r="24" spans="1:17" ht="48" x14ac:dyDescent="0.2">
      <c r="A24" s="6">
        <v>2</v>
      </c>
      <c r="B24" s="103" t="s">
        <v>149</v>
      </c>
      <c r="C24" s="104" t="s">
        <v>148</v>
      </c>
      <c r="D24" s="102" t="s">
        <v>34</v>
      </c>
      <c r="E24" s="101">
        <v>0.03</v>
      </c>
      <c r="F24" s="99">
        <v>453.98</v>
      </c>
      <c r="G24" s="99">
        <v>453.98</v>
      </c>
      <c r="H24" s="12"/>
      <c r="I24" s="12"/>
      <c r="J24" s="14">
        <v>14</v>
      </c>
      <c r="K24" s="12">
        <v>14</v>
      </c>
      <c r="L24" s="12"/>
      <c r="M24" s="12"/>
      <c r="N24" s="12">
        <v>37.799999999999997</v>
      </c>
      <c r="O24" s="12">
        <v>1.1299999999999999</v>
      </c>
      <c r="P24" s="12"/>
      <c r="Q24" s="12"/>
    </row>
    <row r="25" spans="1:17" ht="19.899999999999999" customHeight="1" x14ac:dyDescent="0.2">
      <c r="A25" s="216" t="s">
        <v>147</v>
      </c>
      <c r="B25" s="214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</row>
    <row r="26" spans="1:17" ht="48" x14ac:dyDescent="0.2">
      <c r="A26" s="6">
        <v>3</v>
      </c>
      <c r="B26" s="103" t="s">
        <v>146</v>
      </c>
      <c r="C26" s="104" t="s">
        <v>145</v>
      </c>
      <c r="D26" s="102" t="s">
        <v>34</v>
      </c>
      <c r="E26" s="101">
        <v>0.05</v>
      </c>
      <c r="F26" s="99">
        <v>3897.38</v>
      </c>
      <c r="G26" s="99">
        <v>446.74</v>
      </c>
      <c r="H26" s="99">
        <v>69.040000000000006</v>
      </c>
      <c r="I26" s="99">
        <v>2.73</v>
      </c>
      <c r="J26" s="14">
        <v>195</v>
      </c>
      <c r="K26" s="12">
        <v>22</v>
      </c>
      <c r="L26" s="12">
        <v>3</v>
      </c>
      <c r="M26" s="12"/>
      <c r="N26" s="12">
        <v>32.97</v>
      </c>
      <c r="O26" s="12">
        <v>1.65</v>
      </c>
      <c r="P26" s="12">
        <v>0.15</v>
      </c>
      <c r="Q26" s="12">
        <v>0.01</v>
      </c>
    </row>
    <row r="27" spans="1:17" ht="24" x14ac:dyDescent="0.2">
      <c r="A27" s="6">
        <v>4</v>
      </c>
      <c r="B27" s="103" t="s">
        <v>144</v>
      </c>
      <c r="C27" s="104" t="s">
        <v>143</v>
      </c>
      <c r="D27" s="102" t="s">
        <v>142</v>
      </c>
      <c r="E27" s="101">
        <v>0.41599999999999998</v>
      </c>
      <c r="F27" s="99">
        <v>2426.2800000000002</v>
      </c>
      <c r="G27" s="99">
        <v>828.53</v>
      </c>
      <c r="H27" s="99">
        <v>270.14999999999998</v>
      </c>
      <c r="I27" s="99">
        <v>20.22</v>
      </c>
      <c r="J27" s="14">
        <v>1009</v>
      </c>
      <c r="K27" s="12">
        <v>345</v>
      </c>
      <c r="L27" s="12">
        <v>112</v>
      </c>
      <c r="M27" s="12">
        <v>8</v>
      </c>
      <c r="N27" s="12">
        <v>65.599999999999994</v>
      </c>
      <c r="O27" s="12">
        <v>27.29</v>
      </c>
      <c r="P27" s="12">
        <v>1.28</v>
      </c>
      <c r="Q27" s="12">
        <v>0.53</v>
      </c>
    </row>
    <row r="28" spans="1:17" ht="22.5" outlineLevel="1" x14ac:dyDescent="0.2">
      <c r="A28" s="139" t="s">
        <v>128</v>
      </c>
      <c r="B28" s="141" t="s">
        <v>141</v>
      </c>
      <c r="C28" s="140" t="s">
        <v>140</v>
      </c>
      <c r="D28" s="139" t="s">
        <v>139</v>
      </c>
      <c r="E28" s="138" t="s">
        <v>138</v>
      </c>
      <c r="F28" s="137">
        <v>179.38</v>
      </c>
      <c r="G28" s="12"/>
      <c r="H28" s="12"/>
      <c r="I28" s="12"/>
      <c r="J28" s="136">
        <v>7462.21</v>
      </c>
      <c r="K28" s="12"/>
      <c r="L28" s="12"/>
      <c r="M28" s="12"/>
      <c r="N28" s="12"/>
      <c r="O28" s="12"/>
      <c r="P28" s="12"/>
      <c r="Q28" s="12"/>
    </row>
    <row r="29" spans="1:17" ht="26.25" x14ac:dyDescent="0.2">
      <c r="A29" s="6">
        <v>5</v>
      </c>
      <c r="B29" s="103" t="s">
        <v>117</v>
      </c>
      <c r="C29" s="104" t="s">
        <v>137</v>
      </c>
      <c r="D29" s="102" t="s">
        <v>136</v>
      </c>
      <c r="E29" s="101">
        <v>249</v>
      </c>
      <c r="F29" s="99" t="s">
        <v>135</v>
      </c>
      <c r="G29" s="12"/>
      <c r="H29" s="12"/>
      <c r="I29" s="12"/>
      <c r="J29" s="14">
        <v>14711</v>
      </c>
      <c r="K29" s="12"/>
      <c r="L29" s="12"/>
      <c r="M29" s="12"/>
      <c r="N29" s="12"/>
      <c r="O29" s="12"/>
      <c r="P29" s="12"/>
      <c r="Q29" s="12"/>
    </row>
    <row r="30" spans="1:17" x14ac:dyDescent="0.2">
      <c r="A30" s="6">
        <v>6</v>
      </c>
      <c r="B30" s="103" t="s">
        <v>134</v>
      </c>
      <c r="C30" s="104" t="s">
        <v>133</v>
      </c>
      <c r="D30" s="102" t="s">
        <v>132</v>
      </c>
      <c r="E30" s="101">
        <v>0.4</v>
      </c>
      <c r="F30" s="99">
        <v>1.73</v>
      </c>
      <c r="G30" s="12"/>
      <c r="H30" s="12"/>
      <c r="I30" s="12"/>
      <c r="J30" s="14">
        <v>1</v>
      </c>
      <c r="K30" s="12"/>
      <c r="L30" s="12"/>
      <c r="M30" s="12"/>
      <c r="N30" s="12"/>
      <c r="O30" s="12"/>
      <c r="P30" s="12"/>
      <c r="Q30" s="12"/>
    </row>
    <row r="31" spans="1:17" ht="24" x14ac:dyDescent="0.2">
      <c r="A31" s="6">
        <v>7</v>
      </c>
      <c r="B31" s="103" t="s">
        <v>131</v>
      </c>
      <c r="C31" s="104" t="s">
        <v>130</v>
      </c>
      <c r="D31" s="102" t="s">
        <v>129</v>
      </c>
      <c r="E31" s="101">
        <v>50</v>
      </c>
      <c r="F31" s="99">
        <v>2.68</v>
      </c>
      <c r="G31" s="99">
        <v>1.73</v>
      </c>
      <c r="H31" s="12"/>
      <c r="I31" s="12"/>
      <c r="J31" s="14">
        <v>134</v>
      </c>
      <c r="K31" s="12">
        <v>87</v>
      </c>
      <c r="L31" s="12"/>
      <c r="M31" s="12"/>
      <c r="N31" s="12">
        <v>0.12</v>
      </c>
      <c r="O31" s="12">
        <v>6</v>
      </c>
      <c r="P31" s="12"/>
      <c r="Q31" s="12"/>
    </row>
    <row r="32" spans="1:17" ht="22.5" outlineLevel="1" x14ac:dyDescent="0.2">
      <c r="A32" s="139" t="s">
        <v>128</v>
      </c>
      <c r="B32" s="141" t="s">
        <v>127</v>
      </c>
      <c r="C32" s="140" t="s">
        <v>126</v>
      </c>
      <c r="D32" s="139" t="s">
        <v>125</v>
      </c>
      <c r="E32" s="138" t="s">
        <v>124</v>
      </c>
      <c r="F32" s="137">
        <v>12.61</v>
      </c>
      <c r="G32" s="12"/>
      <c r="H32" s="12"/>
      <c r="I32" s="12"/>
      <c r="J32" s="136">
        <v>630.5</v>
      </c>
      <c r="K32" s="12"/>
      <c r="L32" s="12"/>
      <c r="M32" s="12"/>
      <c r="N32" s="12"/>
      <c r="O32" s="12"/>
      <c r="P32" s="12"/>
      <c r="Q32" s="12"/>
    </row>
    <row r="33" spans="1:17" ht="26.25" x14ac:dyDescent="0.2">
      <c r="A33" s="6">
        <v>8</v>
      </c>
      <c r="B33" s="103" t="s">
        <v>117</v>
      </c>
      <c r="C33" s="104" t="s">
        <v>123</v>
      </c>
      <c r="D33" s="102" t="s">
        <v>33</v>
      </c>
      <c r="E33" s="135">
        <v>25</v>
      </c>
      <c r="F33" s="99" t="s">
        <v>122</v>
      </c>
      <c r="G33" s="12"/>
      <c r="H33" s="12"/>
      <c r="I33" s="12"/>
      <c r="J33" s="14">
        <v>530</v>
      </c>
      <c r="K33" s="12"/>
      <c r="L33" s="12"/>
      <c r="M33" s="12"/>
      <c r="N33" s="12"/>
      <c r="O33" s="12"/>
      <c r="P33" s="12"/>
      <c r="Q33" s="12"/>
    </row>
    <row r="34" spans="1:17" ht="24" x14ac:dyDescent="0.2">
      <c r="A34" s="6">
        <v>9</v>
      </c>
      <c r="B34" s="103" t="s">
        <v>121</v>
      </c>
      <c r="C34" s="104" t="s">
        <v>120</v>
      </c>
      <c r="D34" s="102" t="s">
        <v>30</v>
      </c>
      <c r="E34" s="135">
        <v>25</v>
      </c>
      <c r="F34" s="99">
        <v>25.14</v>
      </c>
      <c r="G34" s="12"/>
      <c r="H34" s="12"/>
      <c r="I34" s="12"/>
      <c r="J34" s="14">
        <v>629</v>
      </c>
      <c r="K34" s="12"/>
      <c r="L34" s="12"/>
      <c r="M34" s="12"/>
      <c r="N34" s="12"/>
      <c r="O34" s="12"/>
      <c r="P34" s="12"/>
      <c r="Q34" s="12"/>
    </row>
    <row r="35" spans="1:17" ht="24" x14ac:dyDescent="0.2">
      <c r="A35" s="6">
        <v>10</v>
      </c>
      <c r="B35" s="103" t="s">
        <v>119</v>
      </c>
      <c r="C35" s="104" t="s">
        <v>118</v>
      </c>
      <c r="D35" s="102" t="s">
        <v>30</v>
      </c>
      <c r="E35" s="135">
        <v>50</v>
      </c>
      <c r="F35" s="99">
        <v>19.8</v>
      </c>
      <c r="G35" s="12"/>
      <c r="H35" s="12"/>
      <c r="I35" s="12"/>
      <c r="J35" s="14">
        <v>990</v>
      </c>
      <c r="K35" s="12"/>
      <c r="L35" s="12"/>
      <c r="M35" s="12"/>
      <c r="N35" s="12"/>
      <c r="O35" s="12"/>
      <c r="P35" s="12"/>
      <c r="Q35" s="12"/>
    </row>
    <row r="36" spans="1:17" ht="26.25" x14ac:dyDescent="0.2">
      <c r="A36" s="6">
        <v>11</v>
      </c>
      <c r="B36" s="103" t="s">
        <v>117</v>
      </c>
      <c r="C36" s="104" t="s">
        <v>116</v>
      </c>
      <c r="D36" s="102" t="s">
        <v>33</v>
      </c>
      <c r="E36" s="135">
        <v>50</v>
      </c>
      <c r="F36" s="99" t="s">
        <v>115</v>
      </c>
      <c r="G36" s="12"/>
      <c r="H36" s="12"/>
      <c r="I36" s="12"/>
      <c r="J36" s="14">
        <v>1480</v>
      </c>
      <c r="K36" s="12"/>
      <c r="L36" s="12"/>
      <c r="M36" s="12"/>
      <c r="N36" s="12"/>
      <c r="O36" s="12"/>
      <c r="P36" s="12"/>
      <c r="Q36" s="12"/>
    </row>
    <row r="37" spans="1:17" ht="24" x14ac:dyDescent="0.2">
      <c r="A37" s="6">
        <v>12</v>
      </c>
      <c r="B37" s="103" t="s">
        <v>114</v>
      </c>
      <c r="C37" s="104" t="s">
        <v>113</v>
      </c>
      <c r="D37" s="102" t="s">
        <v>30</v>
      </c>
      <c r="E37" s="135">
        <v>50</v>
      </c>
      <c r="F37" s="99">
        <v>3.38</v>
      </c>
      <c r="G37" s="12"/>
      <c r="H37" s="12"/>
      <c r="I37" s="12"/>
      <c r="J37" s="14">
        <v>169</v>
      </c>
      <c r="K37" s="12"/>
      <c r="L37" s="12"/>
      <c r="M37" s="12"/>
      <c r="N37" s="12"/>
      <c r="O37" s="12"/>
      <c r="P37" s="12"/>
      <c r="Q37" s="12"/>
    </row>
    <row r="38" spans="1:17" ht="48" x14ac:dyDescent="0.2">
      <c r="A38" s="6">
        <v>13</v>
      </c>
      <c r="B38" s="103" t="s">
        <v>112</v>
      </c>
      <c r="C38" s="104" t="s">
        <v>111</v>
      </c>
      <c r="D38" s="102" t="s">
        <v>34</v>
      </c>
      <c r="E38" s="101">
        <v>0.05</v>
      </c>
      <c r="F38" s="99">
        <v>104.4</v>
      </c>
      <c r="G38" s="99">
        <v>82.16</v>
      </c>
      <c r="H38" s="99">
        <v>15.29</v>
      </c>
      <c r="I38" s="12"/>
      <c r="J38" s="14">
        <v>5</v>
      </c>
      <c r="K38" s="12">
        <v>4</v>
      </c>
      <c r="L38" s="12">
        <v>1</v>
      </c>
      <c r="M38" s="12"/>
      <c r="N38" s="12">
        <v>5.01</v>
      </c>
      <c r="O38" s="12">
        <v>0.25</v>
      </c>
      <c r="P38" s="12"/>
      <c r="Q38" s="12"/>
    </row>
    <row r="39" spans="1:17" ht="36" x14ac:dyDescent="0.2">
      <c r="A39" s="6">
        <v>14</v>
      </c>
      <c r="B39" s="103" t="s">
        <v>110</v>
      </c>
      <c r="C39" s="104" t="s">
        <v>109</v>
      </c>
      <c r="D39" s="102" t="s">
        <v>106</v>
      </c>
      <c r="E39" s="101">
        <v>6.0000000000000001E-3</v>
      </c>
      <c r="F39" s="99">
        <v>417.46</v>
      </c>
      <c r="G39" s="99">
        <v>79.650000000000006</v>
      </c>
      <c r="H39" s="99">
        <v>10.15</v>
      </c>
      <c r="I39" s="99">
        <v>0.16</v>
      </c>
      <c r="J39" s="14">
        <v>3</v>
      </c>
      <c r="K39" s="12"/>
      <c r="L39" s="12"/>
      <c r="M39" s="12"/>
      <c r="N39" s="12">
        <v>5.31</v>
      </c>
      <c r="O39" s="12">
        <v>0.03</v>
      </c>
      <c r="P39" s="12">
        <v>0.01</v>
      </c>
      <c r="Q39" s="12"/>
    </row>
    <row r="40" spans="1:17" ht="36" x14ac:dyDescent="0.2">
      <c r="A40" s="6">
        <v>15</v>
      </c>
      <c r="B40" s="103" t="s">
        <v>108</v>
      </c>
      <c r="C40" s="104" t="s">
        <v>107</v>
      </c>
      <c r="D40" s="102" t="s">
        <v>106</v>
      </c>
      <c r="E40" s="101">
        <v>6.0000000000000001E-3</v>
      </c>
      <c r="F40" s="99">
        <v>1384.09</v>
      </c>
      <c r="G40" s="99">
        <v>886.83</v>
      </c>
      <c r="H40" s="99">
        <v>3.68</v>
      </c>
      <c r="I40" s="99">
        <v>0.16</v>
      </c>
      <c r="J40" s="14">
        <v>8</v>
      </c>
      <c r="K40" s="12">
        <v>5</v>
      </c>
      <c r="L40" s="12"/>
      <c r="M40" s="12"/>
      <c r="N40" s="12">
        <v>71.06</v>
      </c>
      <c r="O40" s="12">
        <v>0.43</v>
      </c>
      <c r="P40" s="12">
        <v>0.01</v>
      </c>
      <c r="Q40" s="12"/>
    </row>
    <row r="41" spans="1:17" ht="24" x14ac:dyDescent="0.2">
      <c r="A41" s="6">
        <v>16</v>
      </c>
      <c r="B41" s="103" t="s">
        <v>105</v>
      </c>
      <c r="C41" s="104" t="s">
        <v>104</v>
      </c>
      <c r="D41" s="102" t="s">
        <v>103</v>
      </c>
      <c r="E41" s="101">
        <v>0.33200000000000002</v>
      </c>
      <c r="F41" s="99">
        <v>739.96</v>
      </c>
      <c r="G41" s="99">
        <v>680.97</v>
      </c>
      <c r="H41" s="12"/>
      <c r="I41" s="12"/>
      <c r="J41" s="14">
        <v>246</v>
      </c>
      <c r="K41" s="12">
        <v>226</v>
      </c>
      <c r="L41" s="12"/>
      <c r="M41" s="12"/>
      <c r="N41" s="12">
        <v>56.7</v>
      </c>
      <c r="O41" s="12">
        <v>18.82</v>
      </c>
      <c r="P41" s="12"/>
      <c r="Q41" s="12"/>
    </row>
    <row r="42" spans="1:17" x14ac:dyDescent="0.2">
      <c r="A42" s="213" t="s">
        <v>36</v>
      </c>
      <c r="B42" s="214"/>
      <c r="C42" s="214"/>
      <c r="D42" s="214"/>
      <c r="E42" s="214"/>
      <c r="F42" s="214"/>
      <c r="G42" s="214"/>
      <c r="H42" s="214"/>
      <c r="I42" s="214"/>
      <c r="J42" s="100">
        <v>20478</v>
      </c>
      <c r="K42" s="99">
        <v>1033</v>
      </c>
      <c r="L42" s="99">
        <v>140</v>
      </c>
      <c r="M42" s="99">
        <v>17</v>
      </c>
      <c r="N42" s="12"/>
      <c r="O42" s="99">
        <v>85.3</v>
      </c>
      <c r="P42" s="12"/>
      <c r="Q42" s="99">
        <v>1.1399999999999999</v>
      </c>
    </row>
    <row r="43" spans="1:17" x14ac:dyDescent="0.2">
      <c r="A43" s="213" t="s">
        <v>37</v>
      </c>
      <c r="B43" s="214"/>
      <c r="C43" s="214"/>
      <c r="D43" s="214"/>
      <c r="E43" s="214"/>
      <c r="F43" s="214"/>
      <c r="G43" s="214"/>
      <c r="H43" s="214"/>
      <c r="I43" s="214"/>
      <c r="J43" s="100">
        <v>20879</v>
      </c>
      <c r="K43" s="99">
        <v>1371</v>
      </c>
      <c r="L43" s="99">
        <v>203</v>
      </c>
      <c r="M43" s="99">
        <v>21</v>
      </c>
      <c r="N43" s="12"/>
      <c r="O43" s="99">
        <v>107.45</v>
      </c>
      <c r="P43" s="12"/>
      <c r="Q43" s="99">
        <v>1.44</v>
      </c>
    </row>
    <row r="44" spans="1:17" x14ac:dyDescent="0.2">
      <c r="A44" s="213" t="s">
        <v>94</v>
      </c>
      <c r="B44" s="214"/>
      <c r="C44" s="214"/>
      <c r="D44" s="214"/>
      <c r="E44" s="214"/>
      <c r="F44" s="214"/>
      <c r="G44" s="214"/>
      <c r="H44" s="214"/>
      <c r="I44" s="214"/>
      <c r="J44" s="14"/>
      <c r="K44" s="12"/>
      <c r="L44" s="12"/>
      <c r="M44" s="12"/>
      <c r="N44" s="12"/>
      <c r="O44" s="12"/>
      <c r="P44" s="12"/>
      <c r="Q44" s="12"/>
    </row>
    <row r="45" spans="1:17" x14ac:dyDescent="0.2">
      <c r="A45" s="213" t="s">
        <v>102</v>
      </c>
      <c r="B45" s="214"/>
      <c r="C45" s="214"/>
      <c r="D45" s="214"/>
      <c r="E45" s="214"/>
      <c r="F45" s="214"/>
      <c r="G45" s="214"/>
      <c r="H45" s="214"/>
      <c r="I45" s="214"/>
      <c r="J45" s="100">
        <v>45</v>
      </c>
      <c r="K45" s="99">
        <v>44</v>
      </c>
      <c r="L45" s="99">
        <v>1</v>
      </c>
      <c r="M45" s="99">
        <v>1</v>
      </c>
      <c r="N45" s="12"/>
      <c r="O45" s="12"/>
      <c r="P45" s="12"/>
      <c r="Q45" s="12"/>
    </row>
    <row r="46" spans="1:17" ht="30" customHeight="1" x14ac:dyDescent="0.2">
      <c r="A46" s="213" t="s">
        <v>101</v>
      </c>
      <c r="B46" s="214"/>
      <c r="C46" s="214"/>
      <c r="D46" s="214"/>
      <c r="E46" s="214"/>
      <c r="F46" s="214"/>
      <c r="G46" s="214"/>
      <c r="H46" s="214"/>
      <c r="I46" s="214"/>
      <c r="J46" s="100">
        <v>137</v>
      </c>
      <c r="K46" s="99">
        <v>108</v>
      </c>
      <c r="L46" s="99">
        <v>29</v>
      </c>
      <c r="M46" s="99">
        <v>2</v>
      </c>
      <c r="N46" s="12"/>
      <c r="O46" s="99">
        <v>8.1660000000000004</v>
      </c>
      <c r="P46" s="12"/>
      <c r="Q46" s="99">
        <v>0.13500000000000001</v>
      </c>
    </row>
    <row r="47" spans="1:17" ht="15" customHeight="1" x14ac:dyDescent="0.2">
      <c r="A47" s="213" t="s">
        <v>100</v>
      </c>
      <c r="B47" s="214"/>
      <c r="C47" s="214"/>
      <c r="D47" s="214"/>
      <c r="E47" s="214"/>
      <c r="F47" s="214"/>
      <c r="G47" s="214"/>
      <c r="H47" s="214"/>
      <c r="I47" s="214"/>
      <c r="J47" s="100">
        <v>21</v>
      </c>
      <c r="K47" s="99">
        <v>16</v>
      </c>
      <c r="L47" s="99">
        <v>4</v>
      </c>
      <c r="M47" s="12"/>
      <c r="N47" s="12"/>
      <c r="O47" s="99">
        <v>1.2141</v>
      </c>
      <c r="P47" s="12"/>
      <c r="Q47" s="99">
        <v>2.0400000000000001E-2</v>
      </c>
    </row>
    <row r="48" spans="1:17" ht="15" customHeight="1" x14ac:dyDescent="0.2">
      <c r="A48" s="213" t="s">
        <v>99</v>
      </c>
      <c r="B48" s="214"/>
      <c r="C48" s="214"/>
      <c r="D48" s="214"/>
      <c r="E48" s="214"/>
      <c r="F48" s="214"/>
      <c r="G48" s="214"/>
      <c r="H48" s="214"/>
      <c r="I48" s="214"/>
      <c r="J48" s="100">
        <v>198</v>
      </c>
      <c r="K48" s="99">
        <v>169</v>
      </c>
      <c r="L48" s="99">
        <v>30</v>
      </c>
      <c r="M48" s="99">
        <v>2</v>
      </c>
      <c r="N48" s="12"/>
      <c r="O48" s="99">
        <v>12.762</v>
      </c>
      <c r="P48" s="12"/>
      <c r="Q48" s="99">
        <v>0.14000000000000001</v>
      </c>
    </row>
    <row r="49" spans="1:17" x14ac:dyDescent="0.2">
      <c r="A49" s="213" t="s">
        <v>38</v>
      </c>
      <c r="B49" s="214"/>
      <c r="C49" s="214"/>
      <c r="D49" s="214"/>
      <c r="E49" s="214"/>
      <c r="F49" s="214"/>
      <c r="G49" s="214"/>
      <c r="H49" s="214"/>
      <c r="I49" s="214"/>
      <c r="J49" s="100">
        <v>1588</v>
      </c>
      <c r="K49" s="12"/>
      <c r="L49" s="12"/>
      <c r="M49" s="12"/>
      <c r="N49" s="12"/>
      <c r="O49" s="12"/>
      <c r="P49" s="12"/>
      <c r="Q49" s="12"/>
    </row>
    <row r="50" spans="1:17" x14ac:dyDescent="0.2">
      <c r="A50" s="213" t="s">
        <v>94</v>
      </c>
      <c r="B50" s="214"/>
      <c r="C50" s="214"/>
      <c r="D50" s="214"/>
      <c r="E50" s="214"/>
      <c r="F50" s="214"/>
      <c r="G50" s="214"/>
      <c r="H50" s="214"/>
      <c r="I50" s="214"/>
      <c r="J50" s="14"/>
      <c r="K50" s="12"/>
      <c r="L50" s="12"/>
      <c r="M50" s="12"/>
      <c r="N50" s="12"/>
      <c r="O50" s="12"/>
      <c r="P50" s="12"/>
      <c r="Q50" s="12"/>
    </row>
    <row r="51" spans="1:17" x14ac:dyDescent="0.2">
      <c r="A51" s="213" t="s">
        <v>98</v>
      </c>
      <c r="B51" s="214"/>
      <c r="C51" s="214"/>
      <c r="D51" s="214"/>
      <c r="E51" s="214"/>
      <c r="F51" s="214"/>
      <c r="G51" s="214"/>
      <c r="H51" s="214"/>
      <c r="I51" s="214"/>
      <c r="J51" s="100">
        <v>272</v>
      </c>
      <c r="K51" s="12"/>
      <c r="L51" s="12"/>
      <c r="M51" s="12"/>
      <c r="N51" s="12"/>
      <c r="O51" s="12"/>
      <c r="P51" s="12"/>
      <c r="Q51" s="12"/>
    </row>
    <row r="52" spans="1:17" x14ac:dyDescent="0.2">
      <c r="A52" s="213" t="s">
        <v>97</v>
      </c>
      <c r="B52" s="214"/>
      <c r="C52" s="214"/>
      <c r="D52" s="214"/>
      <c r="E52" s="214"/>
      <c r="F52" s="214"/>
      <c r="G52" s="214"/>
      <c r="H52" s="214"/>
      <c r="I52" s="214"/>
      <c r="J52" s="100">
        <v>7</v>
      </c>
      <c r="K52" s="12"/>
      <c r="L52" s="12"/>
      <c r="M52" s="12"/>
      <c r="N52" s="12"/>
      <c r="O52" s="12"/>
      <c r="P52" s="12"/>
      <c r="Q52" s="12"/>
    </row>
    <row r="53" spans="1:17" x14ac:dyDescent="0.2">
      <c r="A53" s="213" t="s">
        <v>96</v>
      </c>
      <c r="B53" s="214"/>
      <c r="C53" s="214"/>
      <c r="D53" s="214"/>
      <c r="E53" s="214"/>
      <c r="F53" s="214"/>
      <c r="G53" s="214"/>
      <c r="H53" s="214"/>
      <c r="I53" s="214"/>
      <c r="J53" s="100">
        <v>886</v>
      </c>
      <c r="K53" s="12"/>
      <c r="L53" s="12"/>
      <c r="M53" s="12"/>
      <c r="N53" s="12"/>
      <c r="O53" s="12"/>
      <c r="P53" s="12"/>
      <c r="Q53" s="12"/>
    </row>
    <row r="54" spans="1:17" x14ac:dyDescent="0.2">
      <c r="A54" s="213" t="s">
        <v>95</v>
      </c>
      <c r="B54" s="214"/>
      <c r="C54" s="214"/>
      <c r="D54" s="214"/>
      <c r="E54" s="214"/>
      <c r="F54" s="214"/>
      <c r="G54" s="214"/>
      <c r="H54" s="214"/>
      <c r="I54" s="214"/>
      <c r="J54" s="100">
        <v>423</v>
      </c>
      <c r="K54" s="12"/>
      <c r="L54" s="12"/>
      <c r="M54" s="12"/>
      <c r="N54" s="12"/>
      <c r="O54" s="12"/>
      <c r="P54" s="12"/>
      <c r="Q54" s="12"/>
    </row>
    <row r="55" spans="1:17" x14ac:dyDescent="0.2">
      <c r="A55" s="213" t="s">
        <v>39</v>
      </c>
      <c r="B55" s="214"/>
      <c r="C55" s="214"/>
      <c r="D55" s="214"/>
      <c r="E55" s="214"/>
      <c r="F55" s="214"/>
      <c r="G55" s="214"/>
      <c r="H55" s="214"/>
      <c r="I55" s="214"/>
      <c r="J55" s="100">
        <v>1051</v>
      </c>
      <c r="K55" s="12"/>
      <c r="L55" s="12"/>
      <c r="M55" s="12"/>
      <c r="N55" s="12"/>
      <c r="O55" s="12"/>
      <c r="P55" s="12"/>
      <c r="Q55" s="12"/>
    </row>
    <row r="56" spans="1:17" x14ac:dyDescent="0.2">
      <c r="A56" s="213" t="s">
        <v>94</v>
      </c>
      <c r="B56" s="214"/>
      <c r="C56" s="214"/>
      <c r="D56" s="214"/>
      <c r="E56" s="214"/>
      <c r="F56" s="214"/>
      <c r="G56" s="214"/>
      <c r="H56" s="214"/>
      <c r="I56" s="214"/>
      <c r="J56" s="14"/>
      <c r="K56" s="12"/>
      <c r="L56" s="12"/>
      <c r="M56" s="12"/>
      <c r="N56" s="12"/>
      <c r="O56" s="12"/>
      <c r="P56" s="12"/>
      <c r="Q56" s="12"/>
    </row>
    <row r="57" spans="1:17" x14ac:dyDescent="0.2">
      <c r="A57" s="213" t="s">
        <v>93</v>
      </c>
      <c r="B57" s="214"/>
      <c r="C57" s="214"/>
      <c r="D57" s="214"/>
      <c r="E57" s="214"/>
      <c r="F57" s="214"/>
      <c r="G57" s="214"/>
      <c r="H57" s="214"/>
      <c r="I57" s="214"/>
      <c r="J57" s="100">
        <v>184</v>
      </c>
      <c r="K57" s="12"/>
      <c r="L57" s="12"/>
      <c r="M57" s="12"/>
      <c r="N57" s="12"/>
      <c r="O57" s="12"/>
      <c r="P57" s="12"/>
      <c r="Q57" s="12"/>
    </row>
    <row r="58" spans="1:17" x14ac:dyDescent="0.2">
      <c r="A58" s="213" t="s">
        <v>92</v>
      </c>
      <c r="B58" s="214"/>
      <c r="C58" s="214"/>
      <c r="D58" s="214"/>
      <c r="E58" s="214"/>
      <c r="F58" s="214"/>
      <c r="G58" s="214"/>
      <c r="H58" s="214"/>
      <c r="I58" s="214"/>
      <c r="J58" s="100">
        <v>4</v>
      </c>
      <c r="K58" s="12"/>
      <c r="L58" s="12"/>
      <c r="M58" s="12"/>
      <c r="N58" s="12"/>
      <c r="O58" s="12"/>
      <c r="P58" s="12"/>
      <c r="Q58" s="12"/>
    </row>
    <row r="59" spans="1:17" x14ac:dyDescent="0.2">
      <c r="A59" s="213" t="s">
        <v>91</v>
      </c>
      <c r="B59" s="214"/>
      <c r="C59" s="214"/>
      <c r="D59" s="214"/>
      <c r="E59" s="214"/>
      <c r="F59" s="214"/>
      <c r="G59" s="214"/>
      <c r="H59" s="214"/>
      <c r="I59" s="214"/>
      <c r="J59" s="100">
        <v>574</v>
      </c>
      <c r="K59" s="12"/>
      <c r="L59" s="12"/>
      <c r="M59" s="12"/>
      <c r="N59" s="12"/>
      <c r="O59" s="12"/>
      <c r="P59" s="12"/>
      <c r="Q59" s="12"/>
    </row>
    <row r="60" spans="1:17" x14ac:dyDescent="0.2">
      <c r="A60" s="213" t="s">
        <v>90</v>
      </c>
      <c r="B60" s="214"/>
      <c r="C60" s="214"/>
      <c r="D60" s="214"/>
      <c r="E60" s="214"/>
      <c r="F60" s="214"/>
      <c r="G60" s="214"/>
      <c r="H60" s="214"/>
      <c r="I60" s="214"/>
      <c r="J60" s="100">
        <v>289</v>
      </c>
      <c r="K60" s="12"/>
      <c r="L60" s="12"/>
      <c r="M60" s="12"/>
      <c r="N60" s="12"/>
      <c r="O60" s="12"/>
      <c r="P60" s="12"/>
      <c r="Q60" s="12"/>
    </row>
    <row r="61" spans="1:17" x14ac:dyDescent="0.2">
      <c r="A61" s="215" t="s">
        <v>40</v>
      </c>
      <c r="B61" s="214"/>
      <c r="C61" s="214"/>
      <c r="D61" s="214"/>
      <c r="E61" s="214"/>
      <c r="F61" s="214"/>
      <c r="G61" s="214"/>
      <c r="H61" s="214"/>
      <c r="I61" s="214"/>
      <c r="J61" s="14"/>
      <c r="K61" s="12"/>
      <c r="L61" s="12"/>
      <c r="M61" s="12"/>
      <c r="N61" s="12"/>
      <c r="O61" s="12"/>
      <c r="P61" s="12"/>
      <c r="Q61" s="12"/>
    </row>
    <row r="62" spans="1:17" ht="15" customHeight="1" x14ac:dyDescent="0.2">
      <c r="A62" s="213" t="s">
        <v>89</v>
      </c>
      <c r="B62" s="214"/>
      <c r="C62" s="214"/>
      <c r="D62" s="214"/>
      <c r="E62" s="214"/>
      <c r="F62" s="214"/>
      <c r="G62" s="214"/>
      <c r="H62" s="214"/>
      <c r="I62" s="214"/>
      <c r="J62" s="100">
        <v>839</v>
      </c>
      <c r="K62" s="12"/>
      <c r="L62" s="12"/>
      <c r="M62" s="12"/>
      <c r="N62" s="12"/>
      <c r="O62" s="99">
        <v>30.83</v>
      </c>
      <c r="P62" s="12"/>
      <c r="Q62" s="99">
        <v>0.6</v>
      </c>
    </row>
    <row r="63" spans="1:17" ht="30" customHeight="1" x14ac:dyDescent="0.2">
      <c r="A63" s="213" t="s">
        <v>88</v>
      </c>
      <c r="B63" s="214"/>
      <c r="C63" s="214"/>
      <c r="D63" s="214"/>
      <c r="E63" s="214"/>
      <c r="F63" s="214"/>
      <c r="G63" s="214"/>
      <c r="H63" s="214"/>
      <c r="I63" s="214"/>
      <c r="J63" s="100">
        <v>21598</v>
      </c>
      <c r="K63" s="12"/>
      <c r="L63" s="12"/>
      <c r="M63" s="12"/>
      <c r="N63" s="12"/>
      <c r="O63" s="99">
        <v>50.02</v>
      </c>
      <c r="P63" s="12"/>
      <c r="Q63" s="99">
        <v>0.84</v>
      </c>
    </row>
    <row r="64" spans="1:17" x14ac:dyDescent="0.2">
      <c r="A64" s="213" t="s">
        <v>87</v>
      </c>
      <c r="B64" s="214"/>
      <c r="C64" s="214"/>
      <c r="D64" s="214"/>
      <c r="E64" s="214"/>
      <c r="F64" s="214"/>
      <c r="G64" s="214"/>
      <c r="H64" s="214"/>
      <c r="I64" s="214"/>
      <c r="J64" s="100">
        <v>3</v>
      </c>
      <c r="K64" s="12"/>
      <c r="L64" s="12"/>
      <c r="M64" s="12"/>
      <c r="N64" s="12"/>
      <c r="O64" s="99">
        <v>0.04</v>
      </c>
      <c r="P64" s="12"/>
      <c r="Q64" s="12"/>
    </row>
    <row r="65" spans="1:17" x14ac:dyDescent="0.2">
      <c r="A65" s="213" t="s">
        <v>86</v>
      </c>
      <c r="B65" s="214"/>
      <c r="C65" s="214"/>
      <c r="D65" s="214"/>
      <c r="E65" s="214"/>
      <c r="F65" s="214"/>
      <c r="G65" s="214"/>
      <c r="H65" s="214"/>
      <c r="I65" s="214"/>
      <c r="J65" s="100">
        <v>21</v>
      </c>
      <c r="K65" s="12"/>
      <c r="L65" s="12"/>
      <c r="M65" s="12"/>
      <c r="N65" s="12"/>
      <c r="O65" s="99">
        <v>0.59</v>
      </c>
      <c r="P65" s="12"/>
      <c r="Q65" s="12"/>
    </row>
    <row r="66" spans="1:17" ht="15" customHeight="1" x14ac:dyDescent="0.2">
      <c r="A66" s="213" t="s">
        <v>85</v>
      </c>
      <c r="B66" s="214"/>
      <c r="C66" s="214"/>
      <c r="D66" s="214"/>
      <c r="E66" s="214"/>
      <c r="F66" s="214"/>
      <c r="G66" s="214"/>
      <c r="H66" s="214"/>
      <c r="I66" s="214"/>
      <c r="J66" s="100">
        <v>1057</v>
      </c>
      <c r="K66" s="12"/>
      <c r="L66" s="12"/>
      <c r="M66" s="12"/>
      <c r="N66" s="12"/>
      <c r="O66" s="99">
        <v>25.97</v>
      </c>
      <c r="P66" s="12"/>
      <c r="Q66" s="12"/>
    </row>
    <row r="67" spans="1:17" x14ac:dyDescent="0.2">
      <c r="A67" s="213" t="s">
        <v>41</v>
      </c>
      <c r="B67" s="214"/>
      <c r="C67" s="214"/>
      <c r="D67" s="214"/>
      <c r="E67" s="214"/>
      <c r="F67" s="214"/>
      <c r="G67" s="214"/>
      <c r="H67" s="214"/>
      <c r="I67" s="214"/>
      <c r="J67" s="100">
        <v>23518</v>
      </c>
      <c r="K67" s="12"/>
      <c r="L67" s="12"/>
      <c r="M67" s="12"/>
      <c r="N67" s="12"/>
      <c r="O67" s="99">
        <v>107.45</v>
      </c>
      <c r="P67" s="12"/>
      <c r="Q67" s="99">
        <v>1.44</v>
      </c>
    </row>
    <row r="68" spans="1:17" x14ac:dyDescent="0.2">
      <c r="A68" s="213" t="s">
        <v>42</v>
      </c>
      <c r="B68" s="214"/>
      <c r="C68" s="214"/>
      <c r="D68" s="214"/>
      <c r="E68" s="214"/>
      <c r="F68" s="214"/>
      <c r="G68" s="214"/>
      <c r="H68" s="214"/>
      <c r="I68" s="214"/>
      <c r="J68" s="14"/>
      <c r="K68" s="12"/>
      <c r="L68" s="12"/>
      <c r="M68" s="12"/>
      <c r="N68" s="12"/>
      <c r="O68" s="12"/>
      <c r="P68" s="12"/>
      <c r="Q68" s="12"/>
    </row>
    <row r="69" spans="1:17" x14ac:dyDescent="0.2">
      <c r="A69" s="213" t="s">
        <v>43</v>
      </c>
      <c r="B69" s="214"/>
      <c r="C69" s="214"/>
      <c r="D69" s="214"/>
      <c r="E69" s="214"/>
      <c r="F69" s="214"/>
      <c r="G69" s="214"/>
      <c r="H69" s="214"/>
      <c r="I69" s="214"/>
      <c r="J69" s="100">
        <v>19305</v>
      </c>
      <c r="K69" s="12"/>
      <c r="L69" s="12"/>
      <c r="M69" s="12"/>
      <c r="N69" s="12"/>
      <c r="O69" s="12"/>
      <c r="P69" s="12"/>
      <c r="Q69" s="12"/>
    </row>
    <row r="70" spans="1:17" x14ac:dyDescent="0.2">
      <c r="A70" s="213" t="s">
        <v>44</v>
      </c>
      <c r="B70" s="214"/>
      <c r="C70" s="214"/>
      <c r="D70" s="214"/>
      <c r="E70" s="214"/>
      <c r="F70" s="214"/>
      <c r="G70" s="214"/>
      <c r="H70" s="214"/>
      <c r="I70" s="214"/>
      <c r="J70" s="100">
        <f>203-M43</f>
        <v>182</v>
      </c>
      <c r="K70" s="12"/>
      <c r="L70" s="12"/>
      <c r="M70" s="12"/>
      <c r="N70" s="12"/>
      <c r="O70" s="12"/>
      <c r="P70" s="12"/>
      <c r="Q70" s="12"/>
    </row>
    <row r="71" spans="1:17" x14ac:dyDescent="0.2">
      <c r="A71" s="213" t="s">
        <v>45</v>
      </c>
      <c r="B71" s="214"/>
      <c r="C71" s="214"/>
      <c r="D71" s="214"/>
      <c r="E71" s="214"/>
      <c r="F71" s="214"/>
      <c r="G71" s="214"/>
      <c r="H71" s="214"/>
      <c r="I71" s="214"/>
      <c r="J71" s="100">
        <v>1392</v>
      </c>
      <c r="K71" s="12"/>
      <c r="L71" s="12"/>
      <c r="M71" s="12"/>
      <c r="N71" s="12"/>
      <c r="O71" s="12"/>
      <c r="P71" s="12"/>
      <c r="Q71" s="12"/>
    </row>
    <row r="72" spans="1:17" x14ac:dyDescent="0.2">
      <c r="A72" s="213" t="s">
        <v>46</v>
      </c>
      <c r="B72" s="214"/>
      <c r="C72" s="214"/>
      <c r="D72" s="214"/>
      <c r="E72" s="214"/>
      <c r="F72" s="214"/>
      <c r="G72" s="214"/>
      <c r="H72" s="214"/>
      <c r="I72" s="214"/>
      <c r="J72" s="100">
        <v>1588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213" t="s">
        <v>47</v>
      </c>
      <c r="B73" s="214"/>
      <c r="C73" s="214"/>
      <c r="D73" s="214"/>
      <c r="E73" s="214"/>
      <c r="F73" s="214"/>
      <c r="G73" s="214"/>
      <c r="H73" s="214"/>
      <c r="I73" s="214"/>
      <c r="J73" s="100">
        <v>1051</v>
      </c>
      <c r="K73" s="12"/>
      <c r="L73" s="12"/>
      <c r="M73" s="12"/>
      <c r="N73" s="12"/>
      <c r="O73" s="12"/>
      <c r="P73" s="12"/>
      <c r="Q73" s="12"/>
    </row>
    <row r="74" spans="1:17" x14ac:dyDescent="0.2">
      <c r="A74" s="215" t="s">
        <v>48</v>
      </c>
      <c r="B74" s="214"/>
      <c r="C74" s="214"/>
      <c r="D74" s="214"/>
      <c r="E74" s="214"/>
      <c r="F74" s="214"/>
      <c r="G74" s="214"/>
      <c r="H74" s="214"/>
      <c r="I74" s="214"/>
      <c r="J74" s="15">
        <v>23518</v>
      </c>
      <c r="K74" s="12"/>
      <c r="L74" s="12"/>
      <c r="M74" s="12"/>
      <c r="N74" s="12"/>
      <c r="O74" s="13">
        <v>107.45</v>
      </c>
      <c r="P74" s="12"/>
      <c r="Q74" s="13">
        <v>1.44</v>
      </c>
    </row>
    <row r="75" spans="1:17" ht="15" customHeight="1" x14ac:dyDescent="0.2">
      <c r="A75" s="131"/>
      <c r="B75" s="134"/>
      <c r="C75" s="133"/>
      <c r="D75" s="132"/>
      <c r="E75" s="131"/>
      <c r="F75" s="129"/>
      <c r="G75" s="129"/>
      <c r="H75" s="129"/>
      <c r="I75" s="129"/>
      <c r="J75" s="130"/>
      <c r="K75" s="129"/>
      <c r="L75" s="129"/>
      <c r="M75" s="129"/>
      <c r="N75" s="129"/>
      <c r="O75" s="129"/>
      <c r="P75" s="129"/>
      <c r="Q75" s="129"/>
    </row>
    <row r="76" spans="1:17" customFormat="1" ht="12.6" customHeight="1" x14ac:dyDescent="0.2">
      <c r="A76" s="128"/>
      <c r="B76" s="127" t="s">
        <v>84</v>
      </c>
      <c r="C76" s="126"/>
      <c r="D76" s="126"/>
      <c r="E76" s="126"/>
      <c r="F76" s="126"/>
      <c r="G76" s="126"/>
      <c r="H76" s="126"/>
      <c r="I76" s="126"/>
      <c r="J76" s="125"/>
      <c r="K76" s="124"/>
      <c r="L76" s="124"/>
      <c r="M76" s="124"/>
      <c r="N76" s="124"/>
      <c r="O76" s="123"/>
      <c r="P76" s="124"/>
      <c r="Q76" s="123"/>
    </row>
    <row r="77" spans="1:17" ht="11.45" customHeight="1" x14ac:dyDescent="0.2"/>
    <row r="78" spans="1:17" customFormat="1" ht="12.6" customHeight="1" x14ac:dyDescent="0.2">
      <c r="A78" s="113"/>
      <c r="B78" s="112"/>
      <c r="C78" s="111"/>
      <c r="D78" s="110"/>
      <c r="E78" s="109"/>
      <c r="F78" s="106"/>
      <c r="G78" s="106"/>
      <c r="H78" s="106"/>
      <c r="I78" s="106"/>
      <c r="J78" s="122"/>
      <c r="K78" s="106"/>
      <c r="L78" s="106"/>
      <c r="M78" s="106"/>
      <c r="N78" s="106"/>
      <c r="O78" s="106"/>
      <c r="P78" s="106"/>
      <c r="Q78" s="106"/>
    </row>
    <row r="79" spans="1:17" s="114" customFormat="1" ht="14.25" customHeight="1" x14ac:dyDescent="0.2">
      <c r="A79" s="121"/>
      <c r="B79" s="97" t="s">
        <v>83</v>
      </c>
      <c r="C79" s="118"/>
      <c r="D79" s="118"/>
      <c r="E79" s="118"/>
      <c r="F79" s="118"/>
      <c r="G79" s="118"/>
      <c r="H79" s="118"/>
      <c r="I79" s="97" t="s">
        <v>82</v>
      </c>
      <c r="J79" s="108"/>
      <c r="K79" s="107"/>
      <c r="L79" s="107"/>
      <c r="M79" s="107"/>
      <c r="N79" s="107"/>
      <c r="O79" s="107"/>
      <c r="P79" s="107"/>
      <c r="Q79" s="115"/>
    </row>
    <row r="80" spans="1:17" s="114" customFormat="1" x14ac:dyDescent="0.2">
      <c r="A80" s="120"/>
      <c r="B80" s="107"/>
      <c r="C80" s="118"/>
      <c r="D80" s="119"/>
      <c r="E80" s="107"/>
      <c r="F80" s="107"/>
      <c r="G80" s="118"/>
      <c r="H80" s="115"/>
      <c r="I80" s="117" t="s">
        <v>81</v>
      </c>
      <c r="J80" s="116"/>
      <c r="K80" s="115"/>
      <c r="L80" s="115"/>
      <c r="M80" s="115"/>
      <c r="N80" s="115"/>
      <c r="O80" s="115"/>
      <c r="P80" s="115"/>
      <c r="Q80" s="115"/>
    </row>
    <row r="81" spans="1:17" customFormat="1" x14ac:dyDescent="0.2">
      <c r="A81" s="113"/>
      <c r="B81" s="112"/>
      <c r="C81" s="111"/>
      <c r="D81" s="110"/>
      <c r="E81" s="109"/>
      <c r="F81" s="106"/>
      <c r="G81" s="106"/>
      <c r="H81" s="106"/>
      <c r="I81" s="97" t="s">
        <v>80</v>
      </c>
      <c r="J81" s="108"/>
      <c r="K81" s="107"/>
      <c r="L81" s="107"/>
      <c r="M81" s="107"/>
      <c r="N81" s="107"/>
      <c r="O81" s="107"/>
      <c r="P81" s="107"/>
      <c r="Q81" s="106"/>
    </row>
    <row r="82" spans="1:17" customFormat="1" x14ac:dyDescent="0.2">
      <c r="A82" s="113"/>
      <c r="B82" s="112"/>
      <c r="C82" s="111"/>
      <c r="D82" s="110"/>
      <c r="E82" s="109"/>
      <c r="F82" s="106"/>
      <c r="G82" s="106"/>
      <c r="H82" s="106"/>
      <c r="I82" s="107"/>
      <c r="J82" s="108"/>
      <c r="K82" s="107"/>
      <c r="L82" s="107"/>
      <c r="M82" s="107"/>
      <c r="N82" s="107"/>
      <c r="O82" s="107"/>
      <c r="P82" s="107"/>
      <c r="Q82" s="106"/>
    </row>
  </sheetData>
  <mergeCells count="55">
    <mergeCell ref="A56:I56"/>
    <mergeCell ref="A57:I57"/>
    <mergeCell ref="A46:I46"/>
    <mergeCell ref="A47:I47"/>
    <mergeCell ref="A48:I48"/>
    <mergeCell ref="A49:I49"/>
    <mergeCell ref="A50:I50"/>
    <mergeCell ref="E1:J1"/>
    <mergeCell ref="J15:K15"/>
    <mergeCell ref="J14:K14"/>
    <mergeCell ref="A70:I70"/>
    <mergeCell ref="A71:I71"/>
    <mergeCell ref="A63:I63"/>
    <mergeCell ref="A52:I52"/>
    <mergeCell ref="A53:I53"/>
    <mergeCell ref="A54:I54"/>
    <mergeCell ref="A55:I55"/>
    <mergeCell ref="A69:I69"/>
    <mergeCell ref="A58:I58"/>
    <mergeCell ref="A59:I59"/>
    <mergeCell ref="A60:I60"/>
    <mergeCell ref="A61:I61"/>
    <mergeCell ref="A62:I62"/>
    <mergeCell ref="A72:I72"/>
    <mergeCell ref="A73:I73"/>
    <mergeCell ref="A74:I74"/>
    <mergeCell ref="J12:K12"/>
    <mergeCell ref="J13:K13"/>
    <mergeCell ref="A64:I64"/>
    <mergeCell ref="A65:I65"/>
    <mergeCell ref="A66:I66"/>
    <mergeCell ref="A67:I67"/>
    <mergeCell ref="A68:I68"/>
    <mergeCell ref="A51:I51"/>
    <mergeCell ref="A22:Q22"/>
    <mergeCell ref="A25:Q25"/>
    <mergeCell ref="A42:I42"/>
    <mergeCell ref="A43:I43"/>
    <mergeCell ref="A44:I44"/>
    <mergeCell ref="A45:I45"/>
    <mergeCell ref="A18:A20"/>
    <mergeCell ref="C18:C20"/>
    <mergeCell ref="D18:D20"/>
    <mergeCell ref="E18:E20"/>
    <mergeCell ref="B18:B20"/>
    <mergeCell ref="F19:F20"/>
    <mergeCell ref="F18:I18"/>
    <mergeCell ref="G19:I19"/>
    <mergeCell ref="Q18:Q20"/>
    <mergeCell ref="J19:J20"/>
    <mergeCell ref="K19:M19"/>
    <mergeCell ref="J18:M18"/>
    <mergeCell ref="P18:P20"/>
    <mergeCell ref="O18:O20"/>
    <mergeCell ref="N18:N20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88"/>
  <sheetViews>
    <sheetView showGridLines="0" zoomScaleNormal="75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11" customWidth="1"/>
    <col min="2" max="2" width="15.28515625" style="1" customWidth="1"/>
    <col min="3" max="3" width="36.42578125" style="8" customWidth="1"/>
    <col min="4" max="4" width="7.7109375" style="7" customWidth="1"/>
    <col min="5" max="5" width="9.28515625" style="9" customWidth="1"/>
    <col min="6" max="6" width="8.4257812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34"/>
      <c r="C1" s="133"/>
      <c r="D1" s="185"/>
      <c r="E1" s="226" t="s">
        <v>53</v>
      </c>
      <c r="F1" s="226"/>
      <c r="G1" s="226"/>
      <c r="H1" s="226"/>
      <c r="I1" s="226"/>
      <c r="J1" s="130"/>
      <c r="K1" s="129"/>
      <c r="L1" s="129"/>
      <c r="M1" s="2" t="s">
        <v>28</v>
      </c>
      <c r="N1" s="129"/>
      <c r="O1" s="129"/>
      <c r="P1" s="129"/>
      <c r="Q1"/>
      <c r="R1"/>
    </row>
    <row r="2" spans="1:18" outlineLevel="1" x14ac:dyDescent="0.2">
      <c r="A2" s="5"/>
      <c r="B2" s="134"/>
      <c r="C2" s="133"/>
      <c r="D2" s="153"/>
      <c r="E2" s="153"/>
      <c r="F2" s="129"/>
      <c r="G2" s="184" t="s">
        <v>20</v>
      </c>
      <c r="H2" s="129"/>
      <c r="I2" s="129"/>
      <c r="J2" s="130"/>
      <c r="K2" s="129"/>
      <c r="L2" s="129"/>
      <c r="M2" s="5" t="s">
        <v>183</v>
      </c>
      <c r="N2" s="129"/>
      <c r="O2" s="129"/>
      <c r="P2" s="129"/>
      <c r="Q2"/>
      <c r="R2"/>
    </row>
    <row r="3" spans="1:18" outlineLevel="1" x14ac:dyDescent="0.2">
      <c r="A3" s="5"/>
      <c r="B3" s="134"/>
      <c r="C3" s="133"/>
      <c r="D3" s="153"/>
      <c r="E3" s="153"/>
      <c r="F3" s="129"/>
      <c r="G3" s="184"/>
      <c r="H3" s="129"/>
      <c r="I3" s="129"/>
      <c r="J3" s="130"/>
      <c r="K3" s="129"/>
      <c r="L3" s="5"/>
      <c r="M3" s="5" t="s">
        <v>533</v>
      </c>
      <c r="N3" s="129"/>
      <c r="O3" s="129"/>
      <c r="P3" s="129"/>
      <c r="Q3"/>
      <c r="R3"/>
    </row>
    <row r="4" spans="1:18" outlineLevel="1" x14ac:dyDescent="0.2">
      <c r="A4" s="5" t="s">
        <v>532</v>
      </c>
      <c r="B4" s="134"/>
      <c r="C4" s="133"/>
      <c r="D4" s="153"/>
      <c r="E4" s="153"/>
      <c r="F4" s="129"/>
      <c r="G4" s="129"/>
      <c r="H4" s="129"/>
      <c r="I4" s="129"/>
      <c r="J4" s="130"/>
      <c r="K4" s="129"/>
      <c r="L4" s="129"/>
      <c r="M4" s="5" t="s">
        <v>532</v>
      </c>
      <c r="N4" s="129"/>
      <c r="O4" s="129"/>
      <c r="P4" s="129"/>
      <c r="Q4"/>
      <c r="R4"/>
    </row>
    <row r="5" spans="1:18" outlineLevel="1" x14ac:dyDescent="0.2">
      <c r="A5" s="5" t="s">
        <v>531</v>
      </c>
      <c r="B5" s="134"/>
      <c r="C5" s="133"/>
      <c r="D5" s="153"/>
      <c r="E5" s="153"/>
      <c r="F5" s="129"/>
      <c r="G5" s="129"/>
      <c r="H5" s="129"/>
      <c r="I5" s="129"/>
      <c r="J5" s="130"/>
      <c r="K5" s="129"/>
      <c r="L5" s="129"/>
      <c r="M5" s="5" t="s">
        <v>178</v>
      </c>
      <c r="N5" s="129"/>
      <c r="O5" s="129"/>
      <c r="P5" s="129"/>
      <c r="Q5"/>
      <c r="R5"/>
    </row>
    <row r="6" spans="1:18" x14ac:dyDescent="0.2">
      <c r="A6" s="131"/>
      <c r="B6" s="134"/>
      <c r="C6" s="153"/>
      <c r="D6" s="4"/>
      <c r="E6" s="129"/>
      <c r="F6" s="129"/>
      <c r="G6" s="170" t="s">
        <v>852</v>
      </c>
      <c r="H6" s="170"/>
      <c r="I6" s="170"/>
      <c r="J6" s="130"/>
      <c r="K6" s="129"/>
      <c r="L6" s="129"/>
      <c r="M6" s="129"/>
      <c r="N6" s="129"/>
      <c r="O6" s="129"/>
      <c r="P6" s="129"/>
      <c r="Q6" s="4"/>
      <c r="R6"/>
    </row>
    <row r="7" spans="1:18" x14ac:dyDescent="0.2">
      <c r="A7" s="131"/>
      <c r="B7" s="134"/>
      <c r="C7" s="153"/>
      <c r="D7" s="4"/>
      <c r="E7" s="129"/>
      <c r="F7" s="129"/>
      <c r="G7" s="131" t="s">
        <v>21</v>
      </c>
      <c r="H7" s="131"/>
      <c r="I7" s="131"/>
      <c r="J7" s="130"/>
      <c r="K7" s="129"/>
      <c r="L7" s="129"/>
      <c r="M7" s="129"/>
      <c r="N7" s="129"/>
      <c r="O7" s="129"/>
      <c r="P7" s="129"/>
      <c r="Q7" s="4"/>
      <c r="R7"/>
    </row>
    <row r="8" spans="1:18" x14ac:dyDescent="0.2">
      <c r="A8" s="131"/>
      <c r="B8" s="134"/>
      <c r="C8" s="153"/>
      <c r="D8" s="4"/>
      <c r="E8" s="129"/>
      <c r="F8" s="129"/>
      <c r="G8" s="131"/>
      <c r="H8" s="131"/>
      <c r="I8" s="131"/>
      <c r="J8" s="130"/>
      <c r="K8" s="129"/>
      <c r="L8" s="129"/>
      <c r="M8" s="129"/>
      <c r="N8" s="129"/>
      <c r="O8" s="129"/>
      <c r="P8" s="129"/>
      <c r="Q8" s="4"/>
      <c r="R8"/>
    </row>
    <row r="9" spans="1:18" x14ac:dyDescent="0.2">
      <c r="A9" s="131"/>
      <c r="B9" s="134"/>
      <c r="C9" s="162" t="s">
        <v>22</v>
      </c>
      <c r="D9" s="178" t="s">
        <v>529</v>
      </c>
      <c r="E9" s="166"/>
      <c r="F9" s="163"/>
      <c r="G9" s="163"/>
      <c r="H9" s="165"/>
      <c r="I9" s="163"/>
      <c r="J9" s="164"/>
      <c r="K9" s="163"/>
      <c r="L9" s="163"/>
      <c r="M9" s="163"/>
      <c r="N9" s="129"/>
      <c r="O9" s="129"/>
      <c r="P9" s="129"/>
      <c r="Q9" s="129"/>
      <c r="R9"/>
    </row>
    <row r="10" spans="1:18" x14ac:dyDescent="0.2">
      <c r="A10" s="131"/>
      <c r="B10" s="134"/>
      <c r="C10" s="162"/>
      <c r="D10" s="189" t="s">
        <v>851</v>
      </c>
      <c r="E10" s="190"/>
      <c r="F10" s="190"/>
      <c r="G10" s="190"/>
      <c r="H10" s="190"/>
      <c r="I10" s="190"/>
      <c r="J10" s="195"/>
      <c r="K10" s="189"/>
      <c r="L10" s="189"/>
      <c r="M10" s="163"/>
      <c r="N10" s="129"/>
      <c r="O10" s="129"/>
      <c r="P10" s="129"/>
      <c r="Q10" s="129"/>
      <c r="R10"/>
    </row>
    <row r="11" spans="1:18" x14ac:dyDescent="0.2">
      <c r="A11" s="131"/>
      <c r="B11" s="134"/>
      <c r="C11" s="133"/>
      <c r="D11" s="153"/>
      <c r="E11" s="96"/>
      <c r="F11" s="156"/>
      <c r="G11" s="156"/>
      <c r="H11" s="184" t="s">
        <v>175</v>
      </c>
      <c r="I11" s="184"/>
      <c r="J11" s="192"/>
      <c r="K11" s="156"/>
      <c r="L11" s="129"/>
      <c r="M11" s="129"/>
      <c r="N11" s="129"/>
      <c r="O11" s="129"/>
      <c r="P11" s="129"/>
      <c r="Q11" s="129"/>
      <c r="R11"/>
    </row>
    <row r="12" spans="1:18" x14ac:dyDescent="0.2">
      <c r="A12" s="155"/>
      <c r="B12" s="154"/>
      <c r="C12" s="133"/>
      <c r="D12" s="153"/>
      <c r="E12" s="4"/>
      <c r="F12" s="129"/>
      <c r="G12" s="129"/>
      <c r="H12" s="129"/>
      <c r="I12" s="129"/>
      <c r="J12" s="130"/>
      <c r="K12" s="129"/>
      <c r="L12" s="129"/>
      <c r="M12" s="129"/>
      <c r="N12" s="129"/>
      <c r="O12" s="129"/>
      <c r="P12" s="129"/>
      <c r="Q12" s="129"/>
    </row>
    <row r="13" spans="1:18" ht="14.25" x14ac:dyDescent="0.2">
      <c r="A13" s="131"/>
      <c r="B13" s="134"/>
      <c r="C13" s="133"/>
      <c r="D13" s="142" t="s">
        <v>850</v>
      </c>
      <c r="E13" s="131"/>
      <c r="F13" s="129"/>
      <c r="G13" s="129"/>
      <c r="H13" s="129"/>
      <c r="I13" s="142"/>
      <c r="J13" s="143"/>
      <c r="K13" s="129"/>
      <c r="L13" s="129"/>
      <c r="M13" s="129"/>
      <c r="N13" s="129"/>
      <c r="O13" s="129"/>
      <c r="P13" s="129"/>
      <c r="Q13" s="129"/>
      <c r="R13" s="152"/>
    </row>
    <row r="14" spans="1:18" x14ac:dyDescent="0.2">
      <c r="A14" s="131"/>
      <c r="B14" s="134"/>
      <c r="C14" s="133"/>
      <c r="D14" s="142" t="s">
        <v>51</v>
      </c>
      <c r="E14" s="131"/>
      <c r="F14" s="129"/>
      <c r="G14" s="129"/>
      <c r="H14" s="129"/>
      <c r="I14" s="142"/>
      <c r="J14" s="208" t="s">
        <v>849</v>
      </c>
      <c r="K14" s="209"/>
      <c r="L14" s="5" t="s">
        <v>169</v>
      </c>
      <c r="M14" s="129"/>
      <c r="N14" s="129"/>
      <c r="O14" s="129"/>
      <c r="P14" s="129"/>
      <c r="Q14" s="129"/>
    </row>
    <row r="15" spans="1:18" outlineLevel="1" x14ac:dyDescent="0.2">
      <c r="A15" s="131"/>
      <c r="B15" s="134"/>
      <c r="C15" s="133"/>
      <c r="D15" s="142" t="s">
        <v>258</v>
      </c>
      <c r="E15" s="131"/>
      <c r="F15" s="129"/>
      <c r="G15" s="129"/>
      <c r="H15" s="129"/>
      <c r="I15" s="142"/>
      <c r="J15" s="208" t="s">
        <v>848</v>
      </c>
      <c r="K15" s="209"/>
      <c r="L15" s="5" t="s">
        <v>169</v>
      </c>
      <c r="M15" s="129"/>
      <c r="N15" s="129"/>
      <c r="O15" s="129"/>
      <c r="P15" s="129"/>
      <c r="Q15" s="129"/>
    </row>
    <row r="16" spans="1:18" outlineLevel="1" x14ac:dyDescent="0.2">
      <c r="A16" s="131"/>
      <c r="B16" s="134"/>
      <c r="C16" s="133"/>
      <c r="D16" s="142" t="s">
        <v>52</v>
      </c>
      <c r="E16" s="131"/>
      <c r="F16" s="129"/>
      <c r="G16" s="129"/>
      <c r="H16" s="129"/>
      <c r="I16" s="142"/>
      <c r="J16" s="208" t="s">
        <v>847</v>
      </c>
      <c r="K16" s="209"/>
      <c r="L16" s="5" t="s">
        <v>169</v>
      </c>
      <c r="M16" s="129"/>
      <c r="N16" s="129"/>
      <c r="O16" s="129"/>
      <c r="P16" s="129"/>
      <c r="Q16" s="129"/>
    </row>
    <row r="17" spans="1:17" x14ac:dyDescent="0.2">
      <c r="A17" s="131"/>
      <c r="B17" s="134"/>
      <c r="C17" s="133"/>
      <c r="D17" s="142" t="s">
        <v>171</v>
      </c>
      <c r="E17" s="131"/>
      <c r="F17" s="129"/>
      <c r="G17" s="129"/>
      <c r="H17" s="129"/>
      <c r="I17" s="142"/>
      <c r="J17" s="208" t="s">
        <v>846</v>
      </c>
      <c r="K17" s="209"/>
      <c r="L17" s="5" t="s">
        <v>169</v>
      </c>
      <c r="M17" s="129"/>
      <c r="N17" s="129"/>
      <c r="O17" s="129"/>
      <c r="P17" s="129"/>
      <c r="Q17" s="129"/>
    </row>
    <row r="18" spans="1:17" outlineLevel="1" x14ac:dyDescent="0.2">
      <c r="A18" s="131"/>
      <c r="B18" s="134"/>
      <c r="C18" s="133"/>
      <c r="D18" s="142" t="s">
        <v>49</v>
      </c>
      <c r="E18" s="131"/>
      <c r="F18" s="129"/>
      <c r="G18" s="129"/>
      <c r="H18" s="129"/>
      <c r="I18" s="142"/>
      <c r="J18" s="208" t="s">
        <v>845</v>
      </c>
      <c r="K18" s="209"/>
      <c r="L18" s="5" t="s">
        <v>50</v>
      </c>
      <c r="M18" s="129"/>
      <c r="N18" s="129"/>
      <c r="O18" s="129"/>
      <c r="P18" s="129"/>
      <c r="Q18" s="129"/>
    </row>
    <row r="19" spans="1:17" x14ac:dyDescent="0.2">
      <c r="A19" s="131"/>
      <c r="B19" s="134"/>
      <c r="C19" s="133"/>
      <c r="D19" s="144" t="s">
        <v>165</v>
      </c>
      <c r="E19" s="131"/>
      <c r="F19" s="129"/>
      <c r="G19" s="129"/>
      <c r="H19" s="129"/>
      <c r="I19" s="129"/>
      <c r="J19" s="130"/>
      <c r="K19" s="129"/>
      <c r="L19" s="129"/>
      <c r="M19" s="129"/>
      <c r="N19" s="129"/>
      <c r="O19" s="129"/>
      <c r="P19" s="129"/>
      <c r="Q19" s="129"/>
    </row>
    <row r="21" spans="1:17" ht="18" customHeight="1" x14ac:dyDescent="0.2">
      <c r="A21" s="217" t="s">
        <v>23</v>
      </c>
      <c r="B21" s="220" t="s">
        <v>164</v>
      </c>
      <c r="C21" s="217" t="s">
        <v>163</v>
      </c>
      <c r="D21" s="217" t="s">
        <v>24</v>
      </c>
      <c r="E21" s="217" t="s">
        <v>25</v>
      </c>
      <c r="F21" s="217" t="s">
        <v>162</v>
      </c>
      <c r="G21" s="218"/>
      <c r="H21" s="218"/>
      <c r="I21" s="218"/>
      <c r="J21" s="217" t="s">
        <v>161</v>
      </c>
      <c r="K21" s="218"/>
      <c r="L21" s="218"/>
      <c r="M21" s="218"/>
      <c r="N21" s="217" t="s">
        <v>160</v>
      </c>
      <c r="O21" s="217" t="s">
        <v>159</v>
      </c>
      <c r="P21" s="217" t="s">
        <v>158</v>
      </c>
      <c r="Q21" s="217" t="s">
        <v>157</v>
      </c>
    </row>
    <row r="22" spans="1:17" ht="15.75" customHeight="1" x14ac:dyDescent="0.2">
      <c r="A22" s="218"/>
      <c r="B22" s="221"/>
      <c r="C22" s="219"/>
      <c r="D22" s="217"/>
      <c r="E22" s="218"/>
      <c r="F22" s="217" t="s">
        <v>26</v>
      </c>
      <c r="G22" s="217" t="s">
        <v>156</v>
      </c>
      <c r="H22" s="218"/>
      <c r="I22" s="218"/>
      <c r="J22" s="222" t="s">
        <v>26</v>
      </c>
      <c r="K22" s="217" t="s">
        <v>156</v>
      </c>
      <c r="L22" s="218"/>
      <c r="M22" s="218"/>
      <c r="N22" s="217"/>
      <c r="O22" s="217"/>
      <c r="P22" s="217"/>
      <c r="Q22" s="217"/>
    </row>
    <row r="23" spans="1:17" ht="15.75" customHeight="1" x14ac:dyDescent="0.2">
      <c r="A23" s="218"/>
      <c r="B23" s="221"/>
      <c r="C23" s="219"/>
      <c r="D23" s="217"/>
      <c r="E23" s="218"/>
      <c r="F23" s="218"/>
      <c r="G23" s="98" t="s">
        <v>155</v>
      </c>
      <c r="H23" s="98" t="s">
        <v>154</v>
      </c>
      <c r="I23" s="98" t="s">
        <v>153</v>
      </c>
      <c r="J23" s="223"/>
      <c r="K23" s="98" t="s">
        <v>155</v>
      </c>
      <c r="L23" s="98" t="s">
        <v>154</v>
      </c>
      <c r="M23" s="98" t="s">
        <v>153</v>
      </c>
      <c r="N23" s="217"/>
      <c r="O23" s="217"/>
      <c r="P23" s="217"/>
      <c r="Q23" s="217"/>
    </row>
    <row r="24" spans="1:17" x14ac:dyDescent="0.2">
      <c r="A24" s="6">
        <v>1</v>
      </c>
      <c r="B24" s="92">
        <v>2</v>
      </c>
      <c r="C24" s="98">
        <v>3</v>
      </c>
      <c r="D24" s="98">
        <v>4</v>
      </c>
      <c r="E24" s="6">
        <v>5</v>
      </c>
      <c r="F24" s="91">
        <v>6</v>
      </c>
      <c r="G24" s="91">
        <v>7</v>
      </c>
      <c r="H24" s="91">
        <v>8</v>
      </c>
      <c r="I24" s="91">
        <v>9</v>
      </c>
      <c r="J24" s="93">
        <v>10</v>
      </c>
      <c r="K24" s="91">
        <v>11</v>
      </c>
      <c r="L24" s="91">
        <v>12</v>
      </c>
      <c r="M24" s="91">
        <v>13</v>
      </c>
      <c r="N24" s="91">
        <v>14</v>
      </c>
      <c r="O24" s="91">
        <v>15</v>
      </c>
      <c r="P24" s="91">
        <v>16</v>
      </c>
      <c r="Q24" s="91">
        <v>17</v>
      </c>
    </row>
    <row r="25" spans="1:17" x14ac:dyDescent="0.2">
      <c r="A25" s="216" t="s">
        <v>844</v>
      </c>
      <c r="B25" s="214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</row>
    <row r="26" spans="1:17" ht="24" x14ac:dyDescent="0.2">
      <c r="A26" s="6">
        <v>1</v>
      </c>
      <c r="B26" s="103" t="s">
        <v>843</v>
      </c>
      <c r="C26" s="104" t="s">
        <v>842</v>
      </c>
      <c r="D26" s="102" t="s">
        <v>32</v>
      </c>
      <c r="E26" s="135">
        <v>0.8</v>
      </c>
      <c r="F26" s="99">
        <v>205.2</v>
      </c>
      <c r="G26" s="99">
        <v>201.98</v>
      </c>
      <c r="H26" s="99">
        <v>3.22</v>
      </c>
      <c r="I26" s="99">
        <v>1.25</v>
      </c>
      <c r="J26" s="14">
        <v>164</v>
      </c>
      <c r="K26" s="12">
        <v>162</v>
      </c>
      <c r="L26" s="12">
        <v>2</v>
      </c>
      <c r="M26" s="12">
        <v>1</v>
      </c>
      <c r="N26" s="12">
        <v>17.89</v>
      </c>
      <c r="O26" s="12">
        <v>14.31</v>
      </c>
      <c r="P26" s="12">
        <v>0.08</v>
      </c>
      <c r="Q26" s="12">
        <v>0.06</v>
      </c>
    </row>
    <row r="27" spans="1:17" x14ac:dyDescent="0.2">
      <c r="A27" s="6">
        <v>2</v>
      </c>
      <c r="B27" s="103" t="s">
        <v>841</v>
      </c>
      <c r="C27" s="104" t="s">
        <v>840</v>
      </c>
      <c r="D27" s="102" t="s">
        <v>32</v>
      </c>
      <c r="E27" s="101">
        <v>0.68</v>
      </c>
      <c r="F27" s="99">
        <v>64.180000000000007</v>
      </c>
      <c r="G27" s="99">
        <v>64.180000000000007</v>
      </c>
      <c r="H27" s="12"/>
      <c r="I27" s="12"/>
      <c r="J27" s="14">
        <v>44</v>
      </c>
      <c r="K27" s="12">
        <v>44</v>
      </c>
      <c r="L27" s="12"/>
      <c r="M27" s="12"/>
      <c r="N27" s="12">
        <v>5.84</v>
      </c>
      <c r="O27" s="12">
        <v>3.97</v>
      </c>
      <c r="P27" s="12"/>
      <c r="Q27" s="12"/>
    </row>
    <row r="28" spans="1:17" x14ac:dyDescent="0.2">
      <c r="A28" s="6">
        <v>3</v>
      </c>
      <c r="B28" s="103" t="s">
        <v>839</v>
      </c>
      <c r="C28" s="104" t="s">
        <v>838</v>
      </c>
      <c r="D28" s="102" t="s">
        <v>34</v>
      </c>
      <c r="E28" s="101">
        <v>2.5</v>
      </c>
      <c r="F28" s="99">
        <v>106.34</v>
      </c>
      <c r="G28" s="99">
        <v>105.94</v>
      </c>
      <c r="H28" s="99">
        <v>0.4</v>
      </c>
      <c r="I28" s="99">
        <v>0.16</v>
      </c>
      <c r="J28" s="14">
        <v>266</v>
      </c>
      <c r="K28" s="12">
        <v>265</v>
      </c>
      <c r="L28" s="12">
        <v>1</v>
      </c>
      <c r="M28" s="12"/>
      <c r="N28" s="12">
        <v>9.64</v>
      </c>
      <c r="O28" s="12">
        <v>24.1</v>
      </c>
      <c r="P28" s="12">
        <v>0.01</v>
      </c>
      <c r="Q28" s="12">
        <v>0.03</v>
      </c>
    </row>
    <row r="29" spans="1:17" ht="60.75" x14ac:dyDescent="0.2">
      <c r="A29" s="6">
        <v>4</v>
      </c>
      <c r="B29" s="103" t="s">
        <v>730</v>
      </c>
      <c r="C29" s="104" t="s">
        <v>837</v>
      </c>
      <c r="D29" s="102" t="s">
        <v>29</v>
      </c>
      <c r="E29" s="135">
        <v>1</v>
      </c>
      <c r="F29" s="99">
        <v>19.829999999999998</v>
      </c>
      <c r="G29" s="99">
        <v>17.48</v>
      </c>
      <c r="H29" s="99">
        <v>2.35</v>
      </c>
      <c r="I29" s="99">
        <v>0.11</v>
      </c>
      <c r="J29" s="14">
        <v>20</v>
      </c>
      <c r="K29" s="12">
        <v>18</v>
      </c>
      <c r="L29" s="12">
        <v>2</v>
      </c>
      <c r="M29" s="12"/>
      <c r="N29" s="12">
        <v>1.25</v>
      </c>
      <c r="O29" s="12">
        <v>1.25</v>
      </c>
      <c r="P29" s="12">
        <v>0.01</v>
      </c>
      <c r="Q29" s="12">
        <v>0.01</v>
      </c>
    </row>
    <row r="30" spans="1:17" ht="60.75" x14ac:dyDescent="0.2">
      <c r="A30" s="6">
        <v>5</v>
      </c>
      <c r="B30" s="103" t="s">
        <v>836</v>
      </c>
      <c r="C30" s="104" t="s">
        <v>835</v>
      </c>
      <c r="D30" s="102" t="s">
        <v>29</v>
      </c>
      <c r="E30" s="101">
        <v>3</v>
      </c>
      <c r="F30" s="99">
        <v>58.28</v>
      </c>
      <c r="G30" s="99">
        <v>19.53</v>
      </c>
      <c r="H30" s="99">
        <v>38.75</v>
      </c>
      <c r="I30" s="99">
        <v>2.2400000000000002</v>
      </c>
      <c r="J30" s="14">
        <v>175</v>
      </c>
      <c r="K30" s="12">
        <v>59</v>
      </c>
      <c r="L30" s="12">
        <v>116</v>
      </c>
      <c r="M30" s="12">
        <v>7</v>
      </c>
      <c r="N30" s="12">
        <v>1.4</v>
      </c>
      <c r="O30" s="12">
        <v>4.2</v>
      </c>
      <c r="P30" s="12">
        <v>0.12</v>
      </c>
      <c r="Q30" s="12">
        <v>0.36</v>
      </c>
    </row>
    <row r="31" spans="1:17" ht="60.75" x14ac:dyDescent="0.2">
      <c r="A31" s="6">
        <v>6</v>
      </c>
      <c r="B31" s="103" t="s">
        <v>723</v>
      </c>
      <c r="C31" s="104" t="s">
        <v>834</v>
      </c>
      <c r="D31" s="102" t="s">
        <v>29</v>
      </c>
      <c r="E31" s="135">
        <v>1</v>
      </c>
      <c r="F31" s="99">
        <v>10.69</v>
      </c>
      <c r="G31" s="99">
        <v>9.33</v>
      </c>
      <c r="H31" s="99">
        <v>1.36</v>
      </c>
      <c r="I31" s="99">
        <v>0.05</v>
      </c>
      <c r="J31" s="14">
        <v>11</v>
      </c>
      <c r="K31" s="12">
        <v>10</v>
      </c>
      <c r="L31" s="12">
        <v>1</v>
      </c>
      <c r="M31" s="12"/>
      <c r="N31" s="12">
        <v>0.7</v>
      </c>
      <c r="O31" s="12">
        <v>0.7</v>
      </c>
      <c r="P31" s="12"/>
      <c r="Q31" s="12"/>
    </row>
    <row r="32" spans="1:17" ht="48" x14ac:dyDescent="0.2">
      <c r="A32" s="6">
        <v>7</v>
      </c>
      <c r="B32" s="103" t="s">
        <v>833</v>
      </c>
      <c r="C32" s="104" t="s">
        <v>832</v>
      </c>
      <c r="D32" s="102" t="s">
        <v>831</v>
      </c>
      <c r="E32" s="101">
        <v>0.6</v>
      </c>
      <c r="F32" s="99">
        <v>729.34</v>
      </c>
      <c r="G32" s="99">
        <v>168.39</v>
      </c>
      <c r="H32" s="99">
        <v>2.31</v>
      </c>
      <c r="I32" s="12"/>
      <c r="J32" s="14">
        <v>438</v>
      </c>
      <c r="K32" s="12">
        <v>101</v>
      </c>
      <c r="L32" s="12">
        <v>1</v>
      </c>
      <c r="M32" s="12"/>
      <c r="N32" s="12">
        <v>14.63</v>
      </c>
      <c r="O32" s="12">
        <v>8.7799999999999994</v>
      </c>
      <c r="P32" s="12"/>
      <c r="Q32" s="12"/>
    </row>
    <row r="33" spans="1:17" ht="36" x14ac:dyDescent="0.2">
      <c r="A33" s="6">
        <v>8</v>
      </c>
      <c r="B33" s="103" t="s">
        <v>205</v>
      </c>
      <c r="C33" s="104" t="s">
        <v>204</v>
      </c>
      <c r="D33" s="102" t="s">
        <v>32</v>
      </c>
      <c r="E33" s="101">
        <v>0.11</v>
      </c>
      <c r="F33" s="99">
        <v>5264.08</v>
      </c>
      <c r="G33" s="99">
        <v>1256.8599999999999</v>
      </c>
      <c r="H33" s="99">
        <v>4007.22</v>
      </c>
      <c r="I33" s="99">
        <v>443.92</v>
      </c>
      <c r="J33" s="14">
        <v>579</v>
      </c>
      <c r="K33" s="12">
        <v>138</v>
      </c>
      <c r="L33" s="12">
        <v>441</v>
      </c>
      <c r="M33" s="12">
        <v>49</v>
      </c>
      <c r="N33" s="12">
        <v>97.13</v>
      </c>
      <c r="O33" s="12">
        <v>10.68</v>
      </c>
      <c r="P33" s="12">
        <v>28.42</v>
      </c>
      <c r="Q33" s="12">
        <v>3.13</v>
      </c>
    </row>
    <row r="34" spans="1:17" ht="36" x14ac:dyDescent="0.2">
      <c r="A34" s="6">
        <v>9</v>
      </c>
      <c r="B34" s="103" t="s">
        <v>830</v>
      </c>
      <c r="C34" s="104" t="s">
        <v>829</v>
      </c>
      <c r="D34" s="102" t="s">
        <v>32</v>
      </c>
      <c r="E34" s="101">
        <v>0.2</v>
      </c>
      <c r="F34" s="99">
        <v>3944.42</v>
      </c>
      <c r="G34" s="99">
        <v>967.91</v>
      </c>
      <c r="H34" s="99">
        <v>2976.51</v>
      </c>
      <c r="I34" s="99">
        <v>329.74</v>
      </c>
      <c r="J34" s="14">
        <v>789</v>
      </c>
      <c r="K34" s="12">
        <v>194</v>
      </c>
      <c r="L34" s="12">
        <v>595</v>
      </c>
      <c r="M34" s="12">
        <v>66</v>
      </c>
      <c r="N34" s="12">
        <v>74.8</v>
      </c>
      <c r="O34" s="12">
        <v>14.96</v>
      </c>
      <c r="P34" s="12">
        <v>21.11</v>
      </c>
      <c r="Q34" s="12">
        <v>4.22</v>
      </c>
    </row>
    <row r="35" spans="1:17" ht="36" x14ac:dyDescent="0.2">
      <c r="A35" s="6">
        <v>10</v>
      </c>
      <c r="B35" s="103" t="s">
        <v>828</v>
      </c>
      <c r="C35" s="104" t="s">
        <v>827</v>
      </c>
      <c r="D35" s="102" t="s">
        <v>32</v>
      </c>
      <c r="E35" s="101">
        <v>0.06</v>
      </c>
      <c r="F35" s="99">
        <v>2719.16</v>
      </c>
      <c r="G35" s="99">
        <v>657.74</v>
      </c>
      <c r="H35" s="99">
        <v>2061.42</v>
      </c>
      <c r="I35" s="99">
        <v>228.36</v>
      </c>
      <c r="J35" s="14">
        <v>163</v>
      </c>
      <c r="K35" s="12">
        <v>39</v>
      </c>
      <c r="L35" s="12">
        <v>124</v>
      </c>
      <c r="M35" s="12">
        <v>14</v>
      </c>
      <c r="N35" s="12">
        <v>50.83</v>
      </c>
      <c r="O35" s="12">
        <v>3.05</v>
      </c>
      <c r="P35" s="12">
        <v>14.62</v>
      </c>
      <c r="Q35" s="12">
        <v>0.88</v>
      </c>
    </row>
    <row r="36" spans="1:17" ht="36" x14ac:dyDescent="0.2">
      <c r="A36" s="6">
        <v>11</v>
      </c>
      <c r="B36" s="103" t="s">
        <v>826</v>
      </c>
      <c r="C36" s="104" t="s">
        <v>825</v>
      </c>
      <c r="D36" s="102" t="s">
        <v>824</v>
      </c>
      <c r="E36" s="135">
        <v>0.1</v>
      </c>
      <c r="F36" s="99">
        <v>2078.3200000000002</v>
      </c>
      <c r="G36" s="99">
        <v>857.51</v>
      </c>
      <c r="H36" s="99">
        <v>44.07</v>
      </c>
      <c r="I36" s="12"/>
      <c r="J36" s="14">
        <v>208</v>
      </c>
      <c r="K36" s="12">
        <v>86</v>
      </c>
      <c r="L36" s="12">
        <v>4</v>
      </c>
      <c r="M36" s="12"/>
      <c r="N36" s="12">
        <v>75.22</v>
      </c>
      <c r="O36" s="12">
        <v>7.52</v>
      </c>
      <c r="P36" s="12"/>
      <c r="Q36" s="12"/>
    </row>
    <row r="37" spans="1:17" ht="24" x14ac:dyDescent="0.2">
      <c r="A37" s="6">
        <v>12</v>
      </c>
      <c r="B37" s="103" t="s">
        <v>823</v>
      </c>
      <c r="C37" s="104" t="s">
        <v>822</v>
      </c>
      <c r="D37" s="102" t="s">
        <v>29</v>
      </c>
      <c r="E37" s="135">
        <v>13</v>
      </c>
      <c r="F37" s="99">
        <v>499.66</v>
      </c>
      <c r="G37" s="99">
        <v>47.48</v>
      </c>
      <c r="H37" s="99">
        <v>437.69</v>
      </c>
      <c r="I37" s="99">
        <v>50.96</v>
      </c>
      <c r="J37" s="14">
        <v>6496</v>
      </c>
      <c r="K37" s="12">
        <v>617</v>
      </c>
      <c r="L37" s="12">
        <v>5690</v>
      </c>
      <c r="M37" s="12">
        <v>662</v>
      </c>
      <c r="N37" s="12">
        <v>3.21</v>
      </c>
      <c r="O37" s="12">
        <v>41.73</v>
      </c>
      <c r="P37" s="12">
        <v>2.8</v>
      </c>
      <c r="Q37" s="12">
        <v>36.4</v>
      </c>
    </row>
    <row r="38" spans="1:17" ht="36" x14ac:dyDescent="0.2">
      <c r="A38" s="6">
        <v>13</v>
      </c>
      <c r="B38" s="103" t="s">
        <v>821</v>
      </c>
      <c r="C38" s="104" t="s">
        <v>820</v>
      </c>
      <c r="D38" s="102" t="s">
        <v>819</v>
      </c>
      <c r="E38" s="135">
        <v>13</v>
      </c>
      <c r="F38" s="99">
        <v>22.58</v>
      </c>
      <c r="G38" s="99">
        <v>6.37</v>
      </c>
      <c r="H38" s="12"/>
      <c r="I38" s="12"/>
      <c r="J38" s="14">
        <v>294</v>
      </c>
      <c r="K38" s="12">
        <v>83</v>
      </c>
      <c r="L38" s="12"/>
      <c r="M38" s="12"/>
      <c r="N38" s="12">
        <v>0.47</v>
      </c>
      <c r="O38" s="12">
        <v>6.11</v>
      </c>
      <c r="P38" s="12"/>
      <c r="Q38" s="12"/>
    </row>
    <row r="39" spans="1:17" x14ac:dyDescent="0.2">
      <c r="A39" s="216" t="s">
        <v>818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</row>
    <row r="40" spans="1:17" ht="26.25" x14ac:dyDescent="0.2">
      <c r="A40" s="6">
        <v>14</v>
      </c>
      <c r="B40" s="103" t="s">
        <v>561</v>
      </c>
      <c r="C40" s="104" t="s">
        <v>817</v>
      </c>
      <c r="D40" s="102" t="s">
        <v>30</v>
      </c>
      <c r="E40" s="135">
        <v>77</v>
      </c>
      <c r="F40" s="99" t="s">
        <v>816</v>
      </c>
      <c r="G40" s="12"/>
      <c r="H40" s="12"/>
      <c r="I40" s="12"/>
      <c r="J40" s="14">
        <v>45036</v>
      </c>
      <c r="K40" s="12"/>
      <c r="L40" s="12"/>
      <c r="M40" s="12"/>
      <c r="N40" s="12"/>
      <c r="O40" s="12"/>
      <c r="P40" s="12"/>
      <c r="Q40" s="12"/>
    </row>
    <row r="41" spans="1:17" ht="26.25" x14ac:dyDescent="0.2">
      <c r="A41" s="6">
        <v>15</v>
      </c>
      <c r="B41" s="103" t="s">
        <v>561</v>
      </c>
      <c r="C41" s="104" t="s">
        <v>815</v>
      </c>
      <c r="D41" s="102" t="s">
        <v>30</v>
      </c>
      <c r="E41" s="135">
        <v>11</v>
      </c>
      <c r="F41" s="99" t="s">
        <v>814</v>
      </c>
      <c r="G41" s="12"/>
      <c r="H41" s="12"/>
      <c r="I41" s="12"/>
      <c r="J41" s="14">
        <v>7299</v>
      </c>
      <c r="K41" s="12"/>
      <c r="L41" s="12"/>
      <c r="M41" s="12"/>
      <c r="N41" s="12"/>
      <c r="O41" s="12"/>
      <c r="P41" s="12"/>
      <c r="Q41" s="12"/>
    </row>
    <row r="42" spans="1:17" ht="36" x14ac:dyDescent="0.2">
      <c r="A42" s="6">
        <v>16</v>
      </c>
      <c r="B42" s="103" t="s">
        <v>813</v>
      </c>
      <c r="C42" s="104" t="s">
        <v>812</v>
      </c>
      <c r="D42" s="102" t="s">
        <v>32</v>
      </c>
      <c r="E42" s="101">
        <v>0.88</v>
      </c>
      <c r="F42" s="99">
        <v>4831.46</v>
      </c>
      <c r="G42" s="99">
        <v>2291.08</v>
      </c>
      <c r="H42" s="99">
        <v>2395.5500000000002</v>
      </c>
      <c r="I42" s="99">
        <v>918.65</v>
      </c>
      <c r="J42" s="14">
        <v>4252</v>
      </c>
      <c r="K42" s="12">
        <v>2016</v>
      </c>
      <c r="L42" s="12">
        <v>2108</v>
      </c>
      <c r="M42" s="12">
        <v>808</v>
      </c>
      <c r="N42" s="12">
        <v>164</v>
      </c>
      <c r="O42" s="12">
        <v>144.32</v>
      </c>
      <c r="P42" s="12">
        <v>58.55</v>
      </c>
      <c r="Q42" s="12">
        <v>51.52</v>
      </c>
    </row>
    <row r="43" spans="1:17" ht="24" x14ac:dyDescent="0.2">
      <c r="A43" s="6">
        <v>17</v>
      </c>
      <c r="B43" s="103" t="s">
        <v>561</v>
      </c>
      <c r="C43" s="104" t="s">
        <v>811</v>
      </c>
      <c r="D43" s="102" t="s">
        <v>30</v>
      </c>
      <c r="E43" s="135">
        <v>5</v>
      </c>
      <c r="F43" s="99" t="s">
        <v>810</v>
      </c>
      <c r="G43" s="12"/>
      <c r="H43" s="12"/>
      <c r="I43" s="12"/>
      <c r="J43" s="14">
        <v>681</v>
      </c>
      <c r="K43" s="12"/>
      <c r="L43" s="12"/>
      <c r="M43" s="12"/>
      <c r="N43" s="12"/>
      <c r="O43" s="12"/>
      <c r="P43" s="12"/>
      <c r="Q43" s="12"/>
    </row>
    <row r="44" spans="1:17" ht="26.25" x14ac:dyDescent="0.2">
      <c r="A44" s="6">
        <v>18</v>
      </c>
      <c r="B44" s="103" t="s">
        <v>561</v>
      </c>
      <c r="C44" s="104" t="s">
        <v>809</v>
      </c>
      <c r="D44" s="102" t="s">
        <v>30</v>
      </c>
      <c r="E44" s="135">
        <v>1</v>
      </c>
      <c r="F44" s="99" t="s">
        <v>808</v>
      </c>
      <c r="G44" s="12"/>
      <c r="H44" s="12"/>
      <c r="I44" s="12"/>
      <c r="J44" s="14">
        <v>417</v>
      </c>
      <c r="K44" s="12"/>
      <c r="L44" s="12"/>
      <c r="M44" s="12"/>
      <c r="N44" s="12"/>
      <c r="O44" s="12"/>
      <c r="P44" s="12"/>
      <c r="Q44" s="12"/>
    </row>
    <row r="45" spans="1:17" ht="36" x14ac:dyDescent="0.2">
      <c r="A45" s="6">
        <v>19</v>
      </c>
      <c r="B45" s="103" t="s">
        <v>807</v>
      </c>
      <c r="C45" s="104" t="s">
        <v>806</v>
      </c>
      <c r="D45" s="102" t="s">
        <v>32</v>
      </c>
      <c r="E45" s="101">
        <v>0.06</v>
      </c>
      <c r="F45" s="99">
        <v>5754.44</v>
      </c>
      <c r="G45" s="99">
        <v>1229.3599999999999</v>
      </c>
      <c r="H45" s="99">
        <v>1526.51</v>
      </c>
      <c r="I45" s="99">
        <v>520.21</v>
      </c>
      <c r="J45" s="14">
        <v>345</v>
      </c>
      <c r="K45" s="12">
        <v>74</v>
      </c>
      <c r="L45" s="12">
        <v>92</v>
      </c>
      <c r="M45" s="12">
        <v>31</v>
      </c>
      <c r="N45" s="12">
        <v>88</v>
      </c>
      <c r="O45" s="12">
        <v>5.28</v>
      </c>
      <c r="P45" s="12">
        <v>33.049999999999997</v>
      </c>
      <c r="Q45" s="12">
        <v>1.98</v>
      </c>
    </row>
    <row r="46" spans="1:17" x14ac:dyDescent="0.2">
      <c r="A46" s="6">
        <v>20</v>
      </c>
      <c r="B46" s="103" t="s">
        <v>805</v>
      </c>
      <c r="C46" s="104" t="s">
        <v>804</v>
      </c>
      <c r="D46" s="102" t="s">
        <v>132</v>
      </c>
      <c r="E46" s="101">
        <v>38.799999999999997</v>
      </c>
      <c r="F46" s="99">
        <v>113.9</v>
      </c>
      <c r="G46" s="12"/>
      <c r="H46" s="12"/>
      <c r="I46" s="12"/>
      <c r="J46" s="14">
        <v>4419</v>
      </c>
      <c r="K46" s="12"/>
      <c r="L46" s="12"/>
      <c r="M46" s="12"/>
      <c r="N46" s="12"/>
      <c r="O46" s="12"/>
      <c r="P46" s="12"/>
      <c r="Q46" s="12"/>
    </row>
    <row r="47" spans="1:17" ht="36" x14ac:dyDescent="0.2">
      <c r="A47" s="6">
        <v>21</v>
      </c>
      <c r="B47" s="103" t="s">
        <v>561</v>
      </c>
      <c r="C47" s="104" t="s">
        <v>803</v>
      </c>
      <c r="D47" s="102" t="s">
        <v>30</v>
      </c>
      <c r="E47" s="135">
        <v>8</v>
      </c>
      <c r="F47" s="99" t="s">
        <v>802</v>
      </c>
      <c r="G47" s="12"/>
      <c r="H47" s="12"/>
      <c r="I47" s="12"/>
      <c r="J47" s="14">
        <v>38</v>
      </c>
      <c r="K47" s="12"/>
      <c r="L47" s="12"/>
      <c r="M47" s="12"/>
      <c r="N47" s="12"/>
      <c r="O47" s="12"/>
      <c r="P47" s="12"/>
      <c r="Q47" s="12"/>
    </row>
    <row r="48" spans="1:17" ht="36" x14ac:dyDescent="0.2">
      <c r="A48" s="6">
        <v>22</v>
      </c>
      <c r="B48" s="103" t="s">
        <v>801</v>
      </c>
      <c r="C48" s="104" t="s">
        <v>800</v>
      </c>
      <c r="D48" s="102" t="s">
        <v>32</v>
      </c>
      <c r="E48" s="135">
        <v>0.08</v>
      </c>
      <c r="F48" s="99">
        <v>758.17</v>
      </c>
      <c r="G48" s="99">
        <v>551.82000000000005</v>
      </c>
      <c r="H48" s="99">
        <v>27.07</v>
      </c>
      <c r="I48" s="99">
        <v>0.55000000000000004</v>
      </c>
      <c r="J48" s="14">
        <v>61</v>
      </c>
      <c r="K48" s="12">
        <v>44</v>
      </c>
      <c r="L48" s="12">
        <v>2</v>
      </c>
      <c r="M48" s="12"/>
      <c r="N48" s="12">
        <v>39.5</v>
      </c>
      <c r="O48" s="12">
        <v>3.16</v>
      </c>
      <c r="P48" s="12">
        <v>0.03</v>
      </c>
      <c r="Q48" s="12"/>
    </row>
    <row r="49" spans="1:17" ht="36" x14ac:dyDescent="0.2">
      <c r="A49" s="6">
        <v>23</v>
      </c>
      <c r="B49" s="103" t="s">
        <v>561</v>
      </c>
      <c r="C49" s="104" t="s">
        <v>799</v>
      </c>
      <c r="D49" s="102" t="s">
        <v>30</v>
      </c>
      <c r="E49" s="135">
        <v>22</v>
      </c>
      <c r="F49" s="99" t="s">
        <v>798</v>
      </c>
      <c r="G49" s="12"/>
      <c r="H49" s="12"/>
      <c r="I49" s="12"/>
      <c r="J49" s="14">
        <v>116</v>
      </c>
      <c r="K49" s="12"/>
      <c r="L49" s="12"/>
      <c r="M49" s="12"/>
      <c r="N49" s="12"/>
      <c r="O49" s="12"/>
      <c r="P49" s="12"/>
      <c r="Q49" s="12"/>
    </row>
    <row r="50" spans="1:17" ht="36" x14ac:dyDescent="0.2">
      <c r="A50" s="6">
        <v>24</v>
      </c>
      <c r="B50" s="103" t="s">
        <v>797</v>
      </c>
      <c r="C50" s="104" t="s">
        <v>796</v>
      </c>
      <c r="D50" s="102" t="s">
        <v>32</v>
      </c>
      <c r="E50" s="135">
        <v>0.22</v>
      </c>
      <c r="F50" s="99">
        <v>801.67</v>
      </c>
      <c r="G50" s="99">
        <v>613.28</v>
      </c>
      <c r="H50" s="99">
        <v>29.99</v>
      </c>
      <c r="I50" s="99">
        <v>0.73</v>
      </c>
      <c r="J50" s="14">
        <v>176</v>
      </c>
      <c r="K50" s="12">
        <v>135</v>
      </c>
      <c r="L50" s="12">
        <v>7</v>
      </c>
      <c r="M50" s="12"/>
      <c r="N50" s="12">
        <v>43.9</v>
      </c>
      <c r="O50" s="12">
        <v>9.66</v>
      </c>
      <c r="P50" s="12">
        <v>0.04</v>
      </c>
      <c r="Q50" s="12">
        <v>0.01</v>
      </c>
    </row>
    <row r="51" spans="1:17" ht="36" x14ac:dyDescent="0.2">
      <c r="A51" s="6">
        <v>25</v>
      </c>
      <c r="B51" s="103" t="s">
        <v>561</v>
      </c>
      <c r="C51" s="104" t="s">
        <v>795</v>
      </c>
      <c r="D51" s="102" t="s">
        <v>30</v>
      </c>
      <c r="E51" s="135">
        <v>30</v>
      </c>
      <c r="F51" s="99" t="s">
        <v>794</v>
      </c>
      <c r="G51" s="12"/>
      <c r="H51" s="12"/>
      <c r="I51" s="12"/>
      <c r="J51" s="14">
        <v>343</v>
      </c>
      <c r="K51" s="12"/>
      <c r="L51" s="12"/>
      <c r="M51" s="12"/>
      <c r="N51" s="12"/>
      <c r="O51" s="12"/>
      <c r="P51" s="12"/>
      <c r="Q51" s="12"/>
    </row>
    <row r="52" spans="1:17" ht="36" x14ac:dyDescent="0.2">
      <c r="A52" s="6">
        <v>26</v>
      </c>
      <c r="B52" s="103" t="s">
        <v>561</v>
      </c>
      <c r="C52" s="104" t="s">
        <v>793</v>
      </c>
      <c r="D52" s="102" t="s">
        <v>30</v>
      </c>
      <c r="E52" s="135">
        <v>20</v>
      </c>
      <c r="F52" s="99" t="s">
        <v>792</v>
      </c>
      <c r="G52" s="12"/>
      <c r="H52" s="12"/>
      <c r="I52" s="12"/>
      <c r="J52" s="14">
        <v>18</v>
      </c>
      <c r="K52" s="12"/>
      <c r="L52" s="12"/>
      <c r="M52" s="12"/>
      <c r="N52" s="12"/>
      <c r="O52" s="12"/>
      <c r="P52" s="12"/>
      <c r="Q52" s="12"/>
    </row>
    <row r="53" spans="1:17" ht="24" x14ac:dyDescent="0.2">
      <c r="A53" s="6">
        <v>27</v>
      </c>
      <c r="B53" s="103" t="s">
        <v>660</v>
      </c>
      <c r="C53" s="104" t="s">
        <v>659</v>
      </c>
      <c r="D53" s="102" t="s">
        <v>30</v>
      </c>
      <c r="E53" s="135">
        <v>50</v>
      </c>
      <c r="F53" s="99">
        <v>16.64</v>
      </c>
      <c r="G53" s="12"/>
      <c r="H53" s="12"/>
      <c r="I53" s="12"/>
      <c r="J53" s="14">
        <v>832</v>
      </c>
      <c r="K53" s="12"/>
      <c r="L53" s="12"/>
      <c r="M53" s="12"/>
      <c r="N53" s="12"/>
      <c r="O53" s="12"/>
      <c r="P53" s="12"/>
      <c r="Q53" s="12"/>
    </row>
    <row r="54" spans="1:17" ht="24" x14ac:dyDescent="0.2">
      <c r="A54" s="6">
        <v>28</v>
      </c>
      <c r="B54" s="103" t="s">
        <v>658</v>
      </c>
      <c r="C54" s="104" t="s">
        <v>791</v>
      </c>
      <c r="D54" s="102" t="s">
        <v>29</v>
      </c>
      <c r="E54" s="135">
        <v>50</v>
      </c>
      <c r="F54" s="99">
        <v>27.06</v>
      </c>
      <c r="G54" s="99">
        <v>11.51</v>
      </c>
      <c r="H54" s="12"/>
      <c r="I54" s="12"/>
      <c r="J54" s="14">
        <v>1353</v>
      </c>
      <c r="K54" s="12">
        <v>576</v>
      </c>
      <c r="L54" s="12"/>
      <c r="M54" s="12"/>
      <c r="N54" s="12">
        <v>1</v>
      </c>
      <c r="O54" s="12">
        <v>50</v>
      </c>
      <c r="P54" s="12"/>
      <c r="Q54" s="12"/>
    </row>
    <row r="55" spans="1:17" ht="36" x14ac:dyDescent="0.2">
      <c r="A55" s="6">
        <v>29</v>
      </c>
      <c r="B55" s="103" t="s">
        <v>561</v>
      </c>
      <c r="C55" s="104" t="s">
        <v>790</v>
      </c>
      <c r="D55" s="102" t="s">
        <v>30</v>
      </c>
      <c r="E55" s="135">
        <v>30</v>
      </c>
      <c r="F55" s="99" t="s">
        <v>789</v>
      </c>
      <c r="G55" s="12"/>
      <c r="H55" s="12"/>
      <c r="I55" s="12"/>
      <c r="J55" s="14">
        <v>314</v>
      </c>
      <c r="K55" s="12"/>
      <c r="L55" s="12"/>
      <c r="M55" s="12"/>
      <c r="N55" s="12"/>
      <c r="O55" s="12"/>
      <c r="P55" s="12"/>
      <c r="Q55" s="12"/>
    </row>
    <row r="56" spans="1:17" ht="24" x14ac:dyDescent="0.2">
      <c r="A56" s="6">
        <v>30</v>
      </c>
      <c r="B56" s="103" t="s">
        <v>788</v>
      </c>
      <c r="C56" s="104" t="s">
        <v>787</v>
      </c>
      <c r="D56" s="102" t="s">
        <v>32</v>
      </c>
      <c r="E56" s="101">
        <v>0.3</v>
      </c>
      <c r="F56" s="99">
        <v>696.25</v>
      </c>
      <c r="G56" s="99">
        <v>532.26</v>
      </c>
      <c r="H56" s="99">
        <v>11.69</v>
      </c>
      <c r="I56" s="99">
        <v>0.73</v>
      </c>
      <c r="J56" s="14">
        <v>209</v>
      </c>
      <c r="K56" s="12">
        <v>160</v>
      </c>
      <c r="L56" s="12">
        <v>4</v>
      </c>
      <c r="M56" s="12"/>
      <c r="N56" s="12">
        <v>38.1</v>
      </c>
      <c r="O56" s="12">
        <v>11.43</v>
      </c>
      <c r="P56" s="12">
        <v>0.04</v>
      </c>
      <c r="Q56" s="12">
        <v>0.01</v>
      </c>
    </row>
    <row r="57" spans="1:17" ht="24" x14ac:dyDescent="0.2">
      <c r="A57" s="6">
        <v>31</v>
      </c>
      <c r="B57" s="103" t="s">
        <v>786</v>
      </c>
      <c r="C57" s="104" t="s">
        <v>785</v>
      </c>
      <c r="D57" s="102" t="s">
        <v>30</v>
      </c>
      <c r="E57" s="135">
        <v>3</v>
      </c>
      <c r="F57" s="99">
        <v>28.35</v>
      </c>
      <c r="G57" s="12"/>
      <c r="H57" s="12"/>
      <c r="I57" s="12"/>
      <c r="J57" s="14">
        <v>85</v>
      </c>
      <c r="K57" s="12"/>
      <c r="L57" s="12"/>
      <c r="M57" s="12"/>
      <c r="N57" s="12"/>
      <c r="O57" s="12"/>
      <c r="P57" s="12"/>
      <c r="Q57" s="12"/>
    </row>
    <row r="58" spans="1:17" ht="24" x14ac:dyDescent="0.2">
      <c r="A58" s="6">
        <v>32</v>
      </c>
      <c r="B58" s="103" t="s">
        <v>784</v>
      </c>
      <c r="C58" s="104" t="s">
        <v>783</v>
      </c>
      <c r="D58" s="102" t="s">
        <v>32</v>
      </c>
      <c r="E58" s="135">
        <v>0.03</v>
      </c>
      <c r="F58" s="99">
        <v>1651.95</v>
      </c>
      <c r="G58" s="99">
        <v>1063.1199999999999</v>
      </c>
      <c r="H58" s="99">
        <v>76.69</v>
      </c>
      <c r="I58" s="99">
        <v>2.1800000000000002</v>
      </c>
      <c r="J58" s="14">
        <v>50</v>
      </c>
      <c r="K58" s="12">
        <v>32</v>
      </c>
      <c r="L58" s="12">
        <v>2</v>
      </c>
      <c r="M58" s="12"/>
      <c r="N58" s="12">
        <v>76.099999999999994</v>
      </c>
      <c r="O58" s="12">
        <v>2.2799999999999998</v>
      </c>
      <c r="P58" s="12">
        <v>0.12</v>
      </c>
      <c r="Q58" s="12"/>
    </row>
    <row r="59" spans="1:17" x14ac:dyDescent="0.2">
      <c r="A59" s="216" t="s">
        <v>782</v>
      </c>
      <c r="B59" s="214"/>
      <c r="C59" s="214"/>
      <c r="D59" s="214"/>
      <c r="E59" s="214"/>
      <c r="F59" s="214"/>
      <c r="G59" s="214"/>
      <c r="H59" s="214"/>
      <c r="I59" s="214"/>
      <c r="J59" s="214"/>
      <c r="K59" s="214"/>
      <c r="L59" s="214"/>
      <c r="M59" s="214"/>
      <c r="N59" s="214"/>
      <c r="O59" s="214"/>
      <c r="P59" s="214"/>
      <c r="Q59" s="214"/>
    </row>
    <row r="60" spans="1:17" ht="63" x14ac:dyDescent="0.2">
      <c r="A60" s="6">
        <v>33</v>
      </c>
      <c r="B60" s="103" t="s">
        <v>685</v>
      </c>
      <c r="C60" s="104" t="s">
        <v>684</v>
      </c>
      <c r="D60" s="102" t="s">
        <v>34</v>
      </c>
      <c r="E60" s="101">
        <v>1.3</v>
      </c>
      <c r="F60" s="99">
        <v>419.25</v>
      </c>
      <c r="G60" s="99">
        <v>272.61</v>
      </c>
      <c r="H60" s="99">
        <v>48.52</v>
      </c>
      <c r="I60" s="99">
        <v>0.17</v>
      </c>
      <c r="J60" s="14">
        <v>545</v>
      </c>
      <c r="K60" s="12">
        <v>354</v>
      </c>
      <c r="L60" s="12">
        <v>63</v>
      </c>
      <c r="M60" s="12"/>
      <c r="N60" s="12">
        <v>20.329999999999998</v>
      </c>
      <c r="O60" s="12">
        <v>26.43</v>
      </c>
      <c r="P60" s="12">
        <v>0.01</v>
      </c>
      <c r="Q60" s="12">
        <v>0.01</v>
      </c>
    </row>
    <row r="61" spans="1:17" ht="24" x14ac:dyDescent="0.2">
      <c r="A61" s="6">
        <v>34</v>
      </c>
      <c r="B61" s="103" t="s">
        <v>561</v>
      </c>
      <c r="C61" s="104" t="s">
        <v>781</v>
      </c>
      <c r="D61" s="102" t="s">
        <v>35</v>
      </c>
      <c r="E61" s="135">
        <v>130</v>
      </c>
      <c r="F61" s="99" t="s">
        <v>780</v>
      </c>
      <c r="G61" s="12"/>
      <c r="H61" s="12"/>
      <c r="I61" s="12"/>
      <c r="J61" s="14">
        <v>6837</v>
      </c>
      <c r="K61" s="12"/>
      <c r="L61" s="12"/>
      <c r="M61" s="12"/>
      <c r="N61" s="12"/>
      <c r="O61" s="12"/>
      <c r="P61" s="12"/>
      <c r="Q61" s="12"/>
    </row>
    <row r="62" spans="1:17" ht="24" x14ac:dyDescent="0.2">
      <c r="A62" s="6">
        <v>35</v>
      </c>
      <c r="B62" s="103" t="s">
        <v>561</v>
      </c>
      <c r="C62" s="104" t="s">
        <v>779</v>
      </c>
      <c r="D62" s="102" t="s">
        <v>35</v>
      </c>
      <c r="E62" s="101">
        <v>160</v>
      </c>
      <c r="F62" s="99" t="s">
        <v>778</v>
      </c>
      <c r="G62" s="12"/>
      <c r="H62" s="12"/>
      <c r="I62" s="12"/>
      <c r="J62" s="14">
        <v>2731</v>
      </c>
      <c r="K62" s="12"/>
      <c r="L62" s="12"/>
      <c r="M62" s="12"/>
      <c r="N62" s="12"/>
      <c r="O62" s="12"/>
      <c r="P62" s="12"/>
      <c r="Q62" s="12"/>
    </row>
    <row r="63" spans="1:17" ht="24" x14ac:dyDescent="0.2">
      <c r="A63" s="6">
        <v>36</v>
      </c>
      <c r="B63" s="103" t="s">
        <v>561</v>
      </c>
      <c r="C63" s="104" t="s">
        <v>777</v>
      </c>
      <c r="D63" s="102" t="s">
        <v>33</v>
      </c>
      <c r="E63" s="135">
        <v>80</v>
      </c>
      <c r="F63" s="99" t="s">
        <v>776</v>
      </c>
      <c r="G63" s="12"/>
      <c r="H63" s="12"/>
      <c r="I63" s="12"/>
      <c r="J63" s="14">
        <v>378</v>
      </c>
      <c r="K63" s="12"/>
      <c r="L63" s="12"/>
      <c r="M63" s="12"/>
      <c r="N63" s="12"/>
      <c r="O63" s="12"/>
      <c r="P63" s="12"/>
      <c r="Q63" s="12"/>
    </row>
    <row r="64" spans="1:17" ht="24" x14ac:dyDescent="0.2">
      <c r="A64" s="6">
        <v>37</v>
      </c>
      <c r="B64" s="103" t="s">
        <v>561</v>
      </c>
      <c r="C64" s="104" t="s">
        <v>775</v>
      </c>
      <c r="D64" s="102" t="s">
        <v>33</v>
      </c>
      <c r="E64" s="135">
        <v>80</v>
      </c>
      <c r="F64" s="99" t="s">
        <v>774</v>
      </c>
      <c r="G64" s="12"/>
      <c r="H64" s="12"/>
      <c r="I64" s="12"/>
      <c r="J64" s="14">
        <v>646</v>
      </c>
      <c r="K64" s="12"/>
      <c r="L64" s="12"/>
      <c r="M64" s="12"/>
      <c r="N64" s="12"/>
      <c r="O64" s="12"/>
      <c r="P64" s="12"/>
      <c r="Q64" s="12"/>
    </row>
    <row r="65" spans="1:17" ht="24" x14ac:dyDescent="0.2">
      <c r="A65" s="6">
        <v>38</v>
      </c>
      <c r="B65" s="103" t="s">
        <v>561</v>
      </c>
      <c r="C65" s="104" t="s">
        <v>773</v>
      </c>
      <c r="D65" s="102" t="s">
        <v>33</v>
      </c>
      <c r="E65" s="135">
        <v>22</v>
      </c>
      <c r="F65" s="99" t="s">
        <v>772</v>
      </c>
      <c r="G65" s="12"/>
      <c r="H65" s="12"/>
      <c r="I65" s="12"/>
      <c r="J65" s="14">
        <v>915</v>
      </c>
      <c r="K65" s="12"/>
      <c r="L65" s="12"/>
      <c r="M65" s="12"/>
      <c r="N65" s="12"/>
      <c r="O65" s="12"/>
      <c r="P65" s="12"/>
      <c r="Q65" s="12"/>
    </row>
    <row r="66" spans="1:17" ht="24" x14ac:dyDescent="0.2">
      <c r="A66" s="6">
        <v>39</v>
      </c>
      <c r="B66" s="103" t="s">
        <v>561</v>
      </c>
      <c r="C66" s="104" t="s">
        <v>771</v>
      </c>
      <c r="D66" s="102" t="s">
        <v>33</v>
      </c>
      <c r="E66" s="135">
        <v>16</v>
      </c>
      <c r="F66" s="99" t="s">
        <v>770</v>
      </c>
      <c r="G66" s="12"/>
      <c r="H66" s="12"/>
      <c r="I66" s="12"/>
      <c r="J66" s="14">
        <v>997</v>
      </c>
      <c r="K66" s="12"/>
      <c r="L66" s="12"/>
      <c r="M66" s="12"/>
      <c r="N66" s="12"/>
      <c r="O66" s="12"/>
      <c r="P66" s="12"/>
      <c r="Q66" s="12"/>
    </row>
    <row r="67" spans="1:17" ht="24" x14ac:dyDescent="0.2">
      <c r="A67" s="6">
        <v>40</v>
      </c>
      <c r="B67" s="103" t="s">
        <v>561</v>
      </c>
      <c r="C67" s="104" t="s">
        <v>769</v>
      </c>
      <c r="D67" s="102" t="s">
        <v>33</v>
      </c>
      <c r="E67" s="135">
        <v>130</v>
      </c>
      <c r="F67" s="99" t="s">
        <v>768</v>
      </c>
      <c r="G67" s="12"/>
      <c r="H67" s="12"/>
      <c r="I67" s="12"/>
      <c r="J67" s="14">
        <v>892</v>
      </c>
      <c r="K67" s="12"/>
      <c r="L67" s="12"/>
      <c r="M67" s="12"/>
      <c r="N67" s="12"/>
      <c r="O67" s="12"/>
      <c r="P67" s="12"/>
      <c r="Q67" s="12"/>
    </row>
    <row r="68" spans="1:17" ht="24" x14ac:dyDescent="0.2">
      <c r="A68" s="6">
        <v>41</v>
      </c>
      <c r="B68" s="103" t="s">
        <v>561</v>
      </c>
      <c r="C68" s="104" t="s">
        <v>767</v>
      </c>
      <c r="D68" s="102" t="s">
        <v>33</v>
      </c>
      <c r="E68" s="135">
        <v>40</v>
      </c>
      <c r="F68" s="99" t="s">
        <v>766</v>
      </c>
      <c r="G68" s="12"/>
      <c r="H68" s="12"/>
      <c r="I68" s="12"/>
      <c r="J68" s="14">
        <v>671</v>
      </c>
      <c r="K68" s="12"/>
      <c r="L68" s="12"/>
      <c r="M68" s="12"/>
      <c r="N68" s="12"/>
      <c r="O68" s="12"/>
      <c r="P68" s="12"/>
      <c r="Q68" s="12"/>
    </row>
    <row r="69" spans="1:17" ht="24" x14ac:dyDescent="0.2">
      <c r="A69" s="6">
        <v>42</v>
      </c>
      <c r="B69" s="103" t="s">
        <v>561</v>
      </c>
      <c r="C69" s="104" t="s">
        <v>765</v>
      </c>
      <c r="D69" s="102" t="s">
        <v>33</v>
      </c>
      <c r="E69" s="135">
        <v>4</v>
      </c>
      <c r="F69" s="99" t="s">
        <v>764</v>
      </c>
      <c r="G69" s="12"/>
      <c r="H69" s="12"/>
      <c r="I69" s="12"/>
      <c r="J69" s="14">
        <v>330</v>
      </c>
      <c r="K69" s="12"/>
      <c r="L69" s="12"/>
      <c r="M69" s="12"/>
      <c r="N69" s="12"/>
      <c r="O69" s="12"/>
      <c r="P69" s="12"/>
      <c r="Q69" s="12"/>
    </row>
    <row r="70" spans="1:17" x14ac:dyDescent="0.2">
      <c r="A70" s="227" t="s">
        <v>763</v>
      </c>
      <c r="B70" s="228"/>
      <c r="C70" s="228"/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</row>
    <row r="71" spans="1:17" ht="36" x14ac:dyDescent="0.2">
      <c r="A71" s="6">
        <v>43</v>
      </c>
      <c r="B71" s="103" t="s">
        <v>561</v>
      </c>
      <c r="C71" s="104" t="s">
        <v>762</v>
      </c>
      <c r="D71" s="102" t="s">
        <v>33</v>
      </c>
      <c r="E71" s="135">
        <v>20</v>
      </c>
      <c r="F71" s="99" t="s">
        <v>761</v>
      </c>
      <c r="G71" s="12"/>
      <c r="H71" s="12"/>
      <c r="I71" s="12"/>
      <c r="J71" s="14">
        <v>3390</v>
      </c>
      <c r="K71" s="12"/>
      <c r="L71" s="12"/>
      <c r="M71" s="12"/>
      <c r="N71" s="12"/>
      <c r="O71" s="12"/>
      <c r="P71" s="12"/>
      <c r="Q71" s="12"/>
    </row>
    <row r="72" spans="1:17" ht="24" x14ac:dyDescent="0.2">
      <c r="A72" s="6">
        <v>44</v>
      </c>
      <c r="B72" s="103" t="s">
        <v>760</v>
      </c>
      <c r="C72" s="104" t="s">
        <v>759</v>
      </c>
      <c r="D72" s="102" t="s">
        <v>32</v>
      </c>
      <c r="E72" s="101">
        <v>0.2</v>
      </c>
      <c r="F72" s="99">
        <v>1151.02</v>
      </c>
      <c r="G72" s="99">
        <v>969.52</v>
      </c>
      <c r="H72" s="99">
        <v>20.46</v>
      </c>
      <c r="I72" s="99">
        <v>1.27</v>
      </c>
      <c r="J72" s="14">
        <v>230</v>
      </c>
      <c r="K72" s="12">
        <v>194</v>
      </c>
      <c r="L72" s="12">
        <v>4</v>
      </c>
      <c r="M72" s="12"/>
      <c r="N72" s="12">
        <v>69.400000000000006</v>
      </c>
      <c r="O72" s="12">
        <v>13.88</v>
      </c>
      <c r="P72" s="12">
        <v>7.0000000000000007E-2</v>
      </c>
      <c r="Q72" s="12">
        <v>0.01</v>
      </c>
    </row>
    <row r="73" spans="1:17" ht="24" x14ac:dyDescent="0.2">
      <c r="A73" s="6">
        <v>45</v>
      </c>
      <c r="B73" s="103" t="s">
        <v>561</v>
      </c>
      <c r="C73" s="104" t="s">
        <v>758</v>
      </c>
      <c r="D73" s="102" t="s">
        <v>33</v>
      </c>
      <c r="E73" s="135">
        <v>20</v>
      </c>
      <c r="F73" s="99" t="s">
        <v>757</v>
      </c>
      <c r="G73" s="12"/>
      <c r="H73" s="12"/>
      <c r="I73" s="12"/>
      <c r="J73" s="14">
        <v>750</v>
      </c>
      <c r="K73" s="12"/>
      <c r="L73" s="12"/>
      <c r="M73" s="12"/>
      <c r="N73" s="12"/>
      <c r="O73" s="12"/>
      <c r="P73" s="12"/>
      <c r="Q73" s="12"/>
    </row>
    <row r="74" spans="1:17" ht="24" x14ac:dyDescent="0.2">
      <c r="A74" s="6">
        <v>46</v>
      </c>
      <c r="B74" s="103" t="s">
        <v>688</v>
      </c>
      <c r="C74" s="104" t="s">
        <v>687</v>
      </c>
      <c r="D74" s="102" t="s">
        <v>32</v>
      </c>
      <c r="E74" s="135">
        <v>0.2</v>
      </c>
      <c r="F74" s="99">
        <v>82.85</v>
      </c>
      <c r="G74" s="99">
        <v>78.98</v>
      </c>
      <c r="H74" s="12"/>
      <c r="I74" s="12"/>
      <c r="J74" s="14">
        <v>17</v>
      </c>
      <c r="K74" s="12">
        <v>16</v>
      </c>
      <c r="L74" s="12"/>
      <c r="M74" s="12"/>
      <c r="N74" s="12">
        <v>6.18</v>
      </c>
      <c r="O74" s="12">
        <v>1.24</v>
      </c>
      <c r="P74" s="12"/>
      <c r="Q74" s="12"/>
    </row>
    <row r="75" spans="1:17" ht="24" x14ac:dyDescent="0.2">
      <c r="A75" s="6">
        <v>47</v>
      </c>
      <c r="B75" s="103" t="s">
        <v>561</v>
      </c>
      <c r="C75" s="104" t="s">
        <v>756</v>
      </c>
      <c r="D75" s="102" t="s">
        <v>33</v>
      </c>
      <c r="E75" s="135">
        <v>20</v>
      </c>
      <c r="F75" s="99" t="s">
        <v>755</v>
      </c>
      <c r="G75" s="12"/>
      <c r="H75" s="12"/>
      <c r="I75" s="12"/>
      <c r="J75" s="14">
        <v>701</v>
      </c>
      <c r="K75" s="12"/>
      <c r="L75" s="12"/>
      <c r="M75" s="12"/>
      <c r="N75" s="12"/>
      <c r="O75" s="12"/>
      <c r="P75" s="12"/>
      <c r="Q75" s="12"/>
    </row>
    <row r="76" spans="1:17" ht="24" x14ac:dyDescent="0.2">
      <c r="A76" s="6">
        <v>48</v>
      </c>
      <c r="B76" s="103" t="s">
        <v>561</v>
      </c>
      <c r="C76" s="104" t="s">
        <v>754</v>
      </c>
      <c r="D76" s="102" t="s">
        <v>33</v>
      </c>
      <c r="E76" s="135">
        <v>14</v>
      </c>
      <c r="F76" s="99" t="s">
        <v>753</v>
      </c>
      <c r="G76" s="12"/>
      <c r="H76" s="12"/>
      <c r="I76" s="12"/>
      <c r="J76" s="14">
        <v>896</v>
      </c>
      <c r="K76" s="12"/>
      <c r="L76" s="12"/>
      <c r="M76" s="12"/>
      <c r="N76" s="12"/>
      <c r="O76" s="12"/>
      <c r="P76" s="12"/>
      <c r="Q76" s="12"/>
    </row>
    <row r="77" spans="1:17" ht="24" x14ac:dyDescent="0.2">
      <c r="A77" s="6">
        <v>49</v>
      </c>
      <c r="B77" s="103" t="s">
        <v>694</v>
      </c>
      <c r="C77" s="104" t="s">
        <v>693</v>
      </c>
      <c r="D77" s="102" t="s">
        <v>32</v>
      </c>
      <c r="E77" s="101">
        <v>0.34</v>
      </c>
      <c r="F77" s="99">
        <v>813.8</v>
      </c>
      <c r="G77" s="99">
        <v>603.5</v>
      </c>
      <c r="H77" s="99">
        <v>29.99</v>
      </c>
      <c r="I77" s="99">
        <v>0.73</v>
      </c>
      <c r="J77" s="14">
        <v>277</v>
      </c>
      <c r="K77" s="12">
        <v>205</v>
      </c>
      <c r="L77" s="12">
        <v>10</v>
      </c>
      <c r="M77" s="12"/>
      <c r="N77" s="12">
        <v>43.2</v>
      </c>
      <c r="O77" s="12">
        <v>14.69</v>
      </c>
      <c r="P77" s="12">
        <v>0.04</v>
      </c>
      <c r="Q77" s="12">
        <v>0.01</v>
      </c>
    </row>
    <row r="78" spans="1:17" ht="24" x14ac:dyDescent="0.2">
      <c r="A78" s="6">
        <v>50</v>
      </c>
      <c r="B78" s="103" t="s">
        <v>561</v>
      </c>
      <c r="C78" s="104" t="s">
        <v>752</v>
      </c>
      <c r="D78" s="102" t="s">
        <v>33</v>
      </c>
      <c r="E78" s="135">
        <v>20</v>
      </c>
      <c r="F78" s="99" t="s">
        <v>751</v>
      </c>
      <c r="G78" s="12"/>
      <c r="H78" s="12"/>
      <c r="I78" s="12"/>
      <c r="J78" s="14">
        <v>884</v>
      </c>
      <c r="K78" s="12"/>
      <c r="L78" s="12"/>
      <c r="M78" s="12"/>
      <c r="N78" s="12"/>
      <c r="O78" s="12"/>
      <c r="P78" s="12"/>
      <c r="Q78" s="12"/>
    </row>
    <row r="79" spans="1:17" ht="24" x14ac:dyDescent="0.2">
      <c r="A79" s="6">
        <v>51</v>
      </c>
      <c r="B79" s="103" t="s">
        <v>561</v>
      </c>
      <c r="C79" s="104" t="s">
        <v>750</v>
      </c>
      <c r="D79" s="102" t="s">
        <v>33</v>
      </c>
      <c r="E79" s="135">
        <v>14</v>
      </c>
      <c r="F79" s="99" t="s">
        <v>749</v>
      </c>
      <c r="G79" s="12"/>
      <c r="H79" s="12"/>
      <c r="I79" s="12"/>
      <c r="J79" s="14">
        <v>230</v>
      </c>
      <c r="K79" s="12"/>
      <c r="L79" s="12"/>
      <c r="M79" s="12"/>
      <c r="N79" s="12"/>
      <c r="O79" s="12"/>
      <c r="P79" s="12"/>
      <c r="Q79" s="12"/>
    </row>
    <row r="80" spans="1:17" ht="24" x14ac:dyDescent="0.2">
      <c r="A80" s="6">
        <v>52</v>
      </c>
      <c r="B80" s="103" t="s">
        <v>688</v>
      </c>
      <c r="C80" s="104" t="s">
        <v>687</v>
      </c>
      <c r="D80" s="102" t="s">
        <v>32</v>
      </c>
      <c r="E80" s="101">
        <v>0.34</v>
      </c>
      <c r="F80" s="99">
        <v>82.85</v>
      </c>
      <c r="G80" s="99">
        <v>78.98</v>
      </c>
      <c r="H80" s="12"/>
      <c r="I80" s="12"/>
      <c r="J80" s="14">
        <v>28</v>
      </c>
      <c r="K80" s="12">
        <v>27</v>
      </c>
      <c r="L80" s="12"/>
      <c r="M80" s="12"/>
      <c r="N80" s="12">
        <v>6.18</v>
      </c>
      <c r="O80" s="12">
        <v>2.1</v>
      </c>
      <c r="P80" s="12"/>
      <c r="Q80" s="12"/>
    </row>
    <row r="81" spans="1:17" x14ac:dyDescent="0.2">
      <c r="A81" s="216" t="s">
        <v>748</v>
      </c>
      <c r="B81" s="214"/>
      <c r="C81" s="214"/>
      <c r="D81" s="214"/>
      <c r="E81" s="214"/>
      <c r="F81" s="214"/>
      <c r="G81" s="214"/>
      <c r="H81" s="214"/>
      <c r="I81" s="214"/>
      <c r="J81" s="214"/>
      <c r="K81" s="214"/>
      <c r="L81" s="214"/>
      <c r="M81" s="214"/>
      <c r="N81" s="214"/>
      <c r="O81" s="214"/>
      <c r="P81" s="214"/>
      <c r="Q81" s="214"/>
    </row>
    <row r="82" spans="1:17" x14ac:dyDescent="0.2">
      <c r="A82" s="227" t="s">
        <v>747</v>
      </c>
      <c r="B82" s="228"/>
      <c r="C82" s="228"/>
      <c r="D82" s="228"/>
      <c r="E82" s="228"/>
      <c r="F82" s="228"/>
      <c r="G82" s="228"/>
      <c r="H82" s="228"/>
      <c r="I82" s="228"/>
      <c r="J82" s="228"/>
      <c r="K82" s="228"/>
      <c r="L82" s="228"/>
      <c r="M82" s="228"/>
      <c r="N82" s="228"/>
      <c r="O82" s="228"/>
      <c r="P82" s="228"/>
      <c r="Q82" s="228"/>
    </row>
    <row r="83" spans="1:17" ht="26.25" x14ac:dyDescent="0.2">
      <c r="A83" s="6">
        <v>53</v>
      </c>
      <c r="B83" s="103" t="s">
        <v>561</v>
      </c>
      <c r="C83" s="104" t="s">
        <v>746</v>
      </c>
      <c r="D83" s="102" t="s">
        <v>30</v>
      </c>
      <c r="E83" s="135">
        <v>1</v>
      </c>
      <c r="F83" s="99" t="s">
        <v>745</v>
      </c>
      <c r="G83" s="12"/>
      <c r="H83" s="12"/>
      <c r="I83" s="12"/>
      <c r="J83" s="14">
        <v>753</v>
      </c>
      <c r="K83" s="12"/>
      <c r="L83" s="12"/>
      <c r="M83" s="12"/>
      <c r="N83" s="12"/>
      <c r="O83" s="12"/>
      <c r="P83" s="12"/>
      <c r="Q83" s="12"/>
    </row>
    <row r="84" spans="1:17" ht="36" x14ac:dyDescent="0.2">
      <c r="A84" s="6">
        <v>54</v>
      </c>
      <c r="B84" s="103" t="s">
        <v>730</v>
      </c>
      <c r="C84" s="104" t="s">
        <v>729</v>
      </c>
      <c r="D84" s="102" t="s">
        <v>29</v>
      </c>
      <c r="E84" s="135">
        <v>1</v>
      </c>
      <c r="F84" s="99">
        <v>128.26</v>
      </c>
      <c r="G84" s="99">
        <v>58.25</v>
      </c>
      <c r="H84" s="99">
        <v>7.85</v>
      </c>
      <c r="I84" s="99">
        <v>0.36</v>
      </c>
      <c r="J84" s="14">
        <v>128</v>
      </c>
      <c r="K84" s="12">
        <v>58</v>
      </c>
      <c r="L84" s="12">
        <v>8</v>
      </c>
      <c r="M84" s="12"/>
      <c r="N84" s="12">
        <v>4.17</v>
      </c>
      <c r="O84" s="12">
        <v>4.17</v>
      </c>
      <c r="P84" s="12">
        <v>0.02</v>
      </c>
      <c r="Q84" s="12">
        <v>0.02</v>
      </c>
    </row>
    <row r="85" spans="1:17" ht="24" x14ac:dyDescent="0.2">
      <c r="A85" s="6">
        <v>55</v>
      </c>
      <c r="B85" s="103" t="s">
        <v>561</v>
      </c>
      <c r="C85" s="104" t="s">
        <v>744</v>
      </c>
      <c r="D85" s="102" t="s">
        <v>33</v>
      </c>
      <c r="E85" s="135">
        <v>2</v>
      </c>
      <c r="F85" s="99" t="s">
        <v>724</v>
      </c>
      <c r="G85" s="12"/>
      <c r="H85" s="12"/>
      <c r="I85" s="12"/>
      <c r="J85" s="14">
        <v>1583</v>
      </c>
      <c r="K85" s="12"/>
      <c r="L85" s="12"/>
      <c r="M85" s="12"/>
      <c r="N85" s="12"/>
      <c r="O85" s="12"/>
      <c r="P85" s="12"/>
      <c r="Q85" s="12"/>
    </row>
    <row r="86" spans="1:17" ht="26.25" x14ac:dyDescent="0.2">
      <c r="A86" s="6">
        <v>56</v>
      </c>
      <c r="B86" s="103" t="s">
        <v>561</v>
      </c>
      <c r="C86" s="104" t="s">
        <v>743</v>
      </c>
      <c r="D86" s="102" t="s">
        <v>33</v>
      </c>
      <c r="E86" s="135">
        <v>3</v>
      </c>
      <c r="F86" s="99" t="s">
        <v>742</v>
      </c>
      <c r="G86" s="12"/>
      <c r="H86" s="12"/>
      <c r="I86" s="12"/>
      <c r="J86" s="14">
        <v>1941</v>
      </c>
      <c r="K86" s="12"/>
      <c r="L86" s="12"/>
      <c r="M86" s="12"/>
      <c r="N86" s="12"/>
      <c r="O86" s="12"/>
      <c r="P86" s="12"/>
      <c r="Q86" s="12"/>
    </row>
    <row r="87" spans="1:17" ht="26.25" x14ac:dyDescent="0.2">
      <c r="A87" s="6">
        <v>57</v>
      </c>
      <c r="B87" s="103" t="s">
        <v>561</v>
      </c>
      <c r="C87" s="104" t="s">
        <v>741</v>
      </c>
      <c r="D87" s="102" t="s">
        <v>33</v>
      </c>
      <c r="E87" s="135">
        <v>2</v>
      </c>
      <c r="F87" s="99" t="s">
        <v>740</v>
      </c>
      <c r="G87" s="12"/>
      <c r="H87" s="12"/>
      <c r="I87" s="12"/>
      <c r="J87" s="14">
        <v>2216</v>
      </c>
      <c r="K87" s="12"/>
      <c r="L87" s="12"/>
      <c r="M87" s="12"/>
      <c r="N87" s="12"/>
      <c r="O87" s="12"/>
      <c r="P87" s="12"/>
      <c r="Q87" s="12"/>
    </row>
    <row r="88" spans="1:17" ht="24" x14ac:dyDescent="0.2">
      <c r="A88" s="6">
        <v>58</v>
      </c>
      <c r="B88" s="103" t="s">
        <v>723</v>
      </c>
      <c r="C88" s="104" t="s">
        <v>722</v>
      </c>
      <c r="D88" s="102" t="s">
        <v>29</v>
      </c>
      <c r="E88" s="101">
        <v>7</v>
      </c>
      <c r="F88" s="99">
        <v>215.9</v>
      </c>
      <c r="G88" s="99">
        <v>31.09</v>
      </c>
      <c r="H88" s="99">
        <v>4.53</v>
      </c>
      <c r="I88" s="99">
        <v>0.18</v>
      </c>
      <c r="J88" s="14">
        <v>1511</v>
      </c>
      <c r="K88" s="12">
        <v>218</v>
      </c>
      <c r="L88" s="12">
        <v>32</v>
      </c>
      <c r="M88" s="12">
        <v>1</v>
      </c>
      <c r="N88" s="12">
        <v>2.3199999999999998</v>
      </c>
      <c r="O88" s="12">
        <v>16.239999999999998</v>
      </c>
      <c r="P88" s="12">
        <v>0.01</v>
      </c>
      <c r="Q88" s="12">
        <v>7.0000000000000007E-2</v>
      </c>
    </row>
    <row r="89" spans="1:17" ht="24" x14ac:dyDescent="0.2">
      <c r="A89" s="6">
        <v>59</v>
      </c>
      <c r="B89" s="103" t="s">
        <v>561</v>
      </c>
      <c r="C89" s="104" t="s">
        <v>739</v>
      </c>
      <c r="D89" s="102" t="s">
        <v>33</v>
      </c>
      <c r="E89" s="135">
        <v>7</v>
      </c>
      <c r="F89" s="99" t="s">
        <v>737</v>
      </c>
      <c r="G89" s="12"/>
      <c r="H89" s="12"/>
      <c r="I89" s="12"/>
      <c r="J89" s="14">
        <v>831</v>
      </c>
      <c r="K89" s="12"/>
      <c r="L89" s="12"/>
      <c r="M89" s="12"/>
      <c r="N89" s="12"/>
      <c r="O89" s="12"/>
      <c r="P89" s="12"/>
      <c r="Q89" s="12"/>
    </row>
    <row r="90" spans="1:17" ht="24" x14ac:dyDescent="0.2">
      <c r="A90" s="6">
        <v>60</v>
      </c>
      <c r="B90" s="103" t="s">
        <v>561</v>
      </c>
      <c r="C90" s="104" t="s">
        <v>738</v>
      </c>
      <c r="D90" s="102" t="s">
        <v>33</v>
      </c>
      <c r="E90" s="135">
        <v>22</v>
      </c>
      <c r="F90" s="99" t="s">
        <v>737</v>
      </c>
      <c r="G90" s="12"/>
      <c r="H90" s="12"/>
      <c r="I90" s="12"/>
      <c r="J90" s="14">
        <v>2612</v>
      </c>
      <c r="K90" s="12"/>
      <c r="L90" s="12"/>
      <c r="M90" s="12"/>
      <c r="N90" s="12"/>
      <c r="O90" s="12"/>
      <c r="P90" s="12"/>
      <c r="Q90" s="12"/>
    </row>
    <row r="91" spans="1:17" ht="24" x14ac:dyDescent="0.2">
      <c r="A91" s="6">
        <v>61</v>
      </c>
      <c r="B91" s="103" t="s">
        <v>569</v>
      </c>
      <c r="C91" s="104" t="s">
        <v>736</v>
      </c>
      <c r="D91" s="102" t="s">
        <v>29</v>
      </c>
      <c r="E91" s="101">
        <v>29</v>
      </c>
      <c r="F91" s="99">
        <v>174.77</v>
      </c>
      <c r="G91" s="99">
        <v>20.9</v>
      </c>
      <c r="H91" s="99">
        <v>1.28</v>
      </c>
      <c r="I91" s="12"/>
      <c r="J91" s="14">
        <v>5068</v>
      </c>
      <c r="K91" s="12">
        <v>606</v>
      </c>
      <c r="L91" s="12">
        <v>37</v>
      </c>
      <c r="M91" s="12"/>
      <c r="N91" s="12">
        <v>1.56</v>
      </c>
      <c r="O91" s="12">
        <v>45.24</v>
      </c>
      <c r="P91" s="12"/>
      <c r="Q91" s="12"/>
    </row>
    <row r="92" spans="1:17" ht="24" x14ac:dyDescent="0.2">
      <c r="A92" s="6">
        <v>62</v>
      </c>
      <c r="B92" s="103" t="s">
        <v>561</v>
      </c>
      <c r="C92" s="104" t="s">
        <v>721</v>
      </c>
      <c r="D92" s="102" t="s">
        <v>33</v>
      </c>
      <c r="E92" s="135">
        <v>8</v>
      </c>
      <c r="F92" s="99" t="s">
        <v>720</v>
      </c>
      <c r="G92" s="12"/>
      <c r="H92" s="12"/>
      <c r="I92" s="12"/>
      <c r="J92" s="14">
        <v>299</v>
      </c>
      <c r="K92" s="12"/>
      <c r="L92" s="12"/>
      <c r="M92" s="12"/>
      <c r="N92" s="12"/>
      <c r="O92" s="12"/>
      <c r="P92" s="12"/>
      <c r="Q92" s="12"/>
    </row>
    <row r="93" spans="1:17" ht="24" x14ac:dyDescent="0.2">
      <c r="A93" s="6">
        <v>63</v>
      </c>
      <c r="B93" s="103" t="s">
        <v>561</v>
      </c>
      <c r="C93" s="104" t="s">
        <v>719</v>
      </c>
      <c r="D93" s="102" t="s">
        <v>33</v>
      </c>
      <c r="E93" s="135">
        <v>16</v>
      </c>
      <c r="F93" s="99" t="s">
        <v>718</v>
      </c>
      <c r="G93" s="12"/>
      <c r="H93" s="12"/>
      <c r="I93" s="12"/>
      <c r="J93" s="14">
        <v>34</v>
      </c>
      <c r="K93" s="12"/>
      <c r="L93" s="12"/>
      <c r="M93" s="12"/>
      <c r="N93" s="12"/>
      <c r="O93" s="12"/>
      <c r="P93" s="12"/>
      <c r="Q93" s="12"/>
    </row>
    <row r="94" spans="1:17" ht="24" x14ac:dyDescent="0.2">
      <c r="A94" s="6">
        <v>64</v>
      </c>
      <c r="B94" s="103" t="s">
        <v>561</v>
      </c>
      <c r="C94" s="104" t="s">
        <v>717</v>
      </c>
      <c r="D94" s="102" t="s">
        <v>33</v>
      </c>
      <c r="E94" s="135">
        <v>2</v>
      </c>
      <c r="F94" s="99" t="s">
        <v>716</v>
      </c>
      <c r="G94" s="12"/>
      <c r="H94" s="12"/>
      <c r="I94" s="12"/>
      <c r="J94" s="14">
        <v>495</v>
      </c>
      <c r="K94" s="12"/>
      <c r="L94" s="12"/>
      <c r="M94" s="12"/>
      <c r="N94" s="12"/>
      <c r="O94" s="12"/>
      <c r="P94" s="12"/>
      <c r="Q94" s="12"/>
    </row>
    <row r="95" spans="1:17" ht="24" x14ac:dyDescent="0.2">
      <c r="A95" s="6">
        <v>65</v>
      </c>
      <c r="B95" s="103" t="s">
        <v>561</v>
      </c>
      <c r="C95" s="104" t="s">
        <v>735</v>
      </c>
      <c r="D95" s="102" t="s">
        <v>33</v>
      </c>
      <c r="E95" s="135">
        <v>2</v>
      </c>
      <c r="F95" s="99" t="s">
        <v>734</v>
      </c>
      <c r="G95" s="12"/>
      <c r="H95" s="12"/>
      <c r="I95" s="12"/>
      <c r="J95" s="14">
        <v>122</v>
      </c>
      <c r="K95" s="12"/>
      <c r="L95" s="12"/>
      <c r="M95" s="12"/>
      <c r="N95" s="12"/>
      <c r="O95" s="12"/>
      <c r="P95" s="12"/>
      <c r="Q95" s="12"/>
    </row>
    <row r="96" spans="1:17" ht="24" x14ac:dyDescent="0.2">
      <c r="A96" s="6">
        <v>66</v>
      </c>
      <c r="B96" s="103" t="s">
        <v>561</v>
      </c>
      <c r="C96" s="104" t="s">
        <v>715</v>
      </c>
      <c r="D96" s="102" t="s">
        <v>33</v>
      </c>
      <c r="E96" s="135">
        <v>14</v>
      </c>
      <c r="F96" s="99" t="s">
        <v>714</v>
      </c>
      <c r="G96" s="12"/>
      <c r="H96" s="12"/>
      <c r="I96" s="12"/>
      <c r="J96" s="14">
        <v>16</v>
      </c>
      <c r="K96" s="12"/>
      <c r="L96" s="12"/>
      <c r="M96" s="12"/>
      <c r="N96" s="12"/>
      <c r="O96" s="12"/>
      <c r="P96" s="12"/>
      <c r="Q96" s="12"/>
    </row>
    <row r="97" spans="1:17" ht="36" x14ac:dyDescent="0.2">
      <c r="A97" s="6">
        <v>67</v>
      </c>
      <c r="B97" s="103" t="s">
        <v>586</v>
      </c>
      <c r="C97" s="104" t="s">
        <v>713</v>
      </c>
      <c r="D97" s="102" t="s">
        <v>29</v>
      </c>
      <c r="E97" s="101">
        <v>41</v>
      </c>
      <c r="F97" s="99">
        <v>8.41</v>
      </c>
      <c r="G97" s="99">
        <v>7.26</v>
      </c>
      <c r="H97" s="12"/>
      <c r="I97" s="12"/>
      <c r="J97" s="14">
        <v>345</v>
      </c>
      <c r="K97" s="12">
        <v>298</v>
      </c>
      <c r="L97" s="12"/>
      <c r="M97" s="12"/>
      <c r="N97" s="12">
        <v>0.52</v>
      </c>
      <c r="O97" s="12">
        <v>21.32</v>
      </c>
      <c r="P97" s="12"/>
      <c r="Q97" s="12"/>
    </row>
    <row r="98" spans="1:17" x14ac:dyDescent="0.2">
      <c r="A98" s="227" t="s">
        <v>733</v>
      </c>
      <c r="B98" s="228"/>
      <c r="C98" s="228"/>
      <c r="D98" s="228"/>
      <c r="E98" s="228"/>
      <c r="F98" s="228"/>
      <c r="G98" s="228"/>
      <c r="H98" s="228"/>
      <c r="I98" s="228"/>
      <c r="J98" s="228"/>
      <c r="K98" s="228"/>
      <c r="L98" s="228"/>
      <c r="M98" s="228"/>
      <c r="N98" s="228"/>
      <c r="O98" s="228"/>
      <c r="P98" s="228"/>
      <c r="Q98" s="228"/>
    </row>
    <row r="99" spans="1:17" ht="26.25" x14ac:dyDescent="0.2">
      <c r="A99" s="6">
        <v>68</v>
      </c>
      <c r="B99" s="103" t="s">
        <v>561</v>
      </c>
      <c r="C99" s="104" t="s">
        <v>732</v>
      </c>
      <c r="D99" s="102" t="s">
        <v>30</v>
      </c>
      <c r="E99" s="135">
        <v>1</v>
      </c>
      <c r="F99" s="99" t="s">
        <v>731</v>
      </c>
      <c r="G99" s="12"/>
      <c r="H99" s="12"/>
      <c r="I99" s="12"/>
      <c r="J99" s="14">
        <v>493</v>
      </c>
      <c r="K99" s="12"/>
      <c r="L99" s="12"/>
      <c r="M99" s="12"/>
      <c r="N99" s="12"/>
      <c r="O99" s="12"/>
      <c r="P99" s="12"/>
      <c r="Q99" s="12"/>
    </row>
    <row r="100" spans="1:17" ht="36" x14ac:dyDescent="0.2">
      <c r="A100" s="6">
        <v>69</v>
      </c>
      <c r="B100" s="103" t="s">
        <v>730</v>
      </c>
      <c r="C100" s="104" t="s">
        <v>729</v>
      </c>
      <c r="D100" s="102" t="s">
        <v>29</v>
      </c>
      <c r="E100" s="135">
        <v>1</v>
      </c>
      <c r="F100" s="99">
        <v>128.26</v>
      </c>
      <c r="G100" s="99">
        <v>58.25</v>
      </c>
      <c r="H100" s="99">
        <v>7.85</v>
      </c>
      <c r="I100" s="99">
        <v>0.36</v>
      </c>
      <c r="J100" s="14">
        <v>128</v>
      </c>
      <c r="K100" s="12">
        <v>58</v>
      </c>
      <c r="L100" s="12">
        <v>8</v>
      </c>
      <c r="M100" s="12"/>
      <c r="N100" s="12">
        <v>4.17</v>
      </c>
      <c r="O100" s="12">
        <v>4.17</v>
      </c>
      <c r="P100" s="12">
        <v>0.02</v>
      </c>
      <c r="Q100" s="12">
        <v>0.02</v>
      </c>
    </row>
    <row r="101" spans="1:17" ht="24" x14ac:dyDescent="0.2">
      <c r="A101" s="6">
        <v>70</v>
      </c>
      <c r="B101" s="103" t="s">
        <v>561</v>
      </c>
      <c r="C101" s="104" t="s">
        <v>728</v>
      </c>
      <c r="D101" s="102" t="s">
        <v>33</v>
      </c>
      <c r="E101" s="135">
        <v>1</v>
      </c>
      <c r="F101" s="99" t="s">
        <v>724</v>
      </c>
      <c r="G101" s="12"/>
      <c r="H101" s="12"/>
      <c r="I101" s="12"/>
      <c r="J101" s="14">
        <v>792</v>
      </c>
      <c r="K101" s="12"/>
      <c r="L101" s="12"/>
      <c r="M101" s="12"/>
      <c r="N101" s="12"/>
      <c r="O101" s="12"/>
      <c r="P101" s="12"/>
      <c r="Q101" s="12"/>
    </row>
    <row r="102" spans="1:17" ht="24" x14ac:dyDescent="0.2">
      <c r="A102" s="6">
        <v>71</v>
      </c>
      <c r="B102" s="103" t="s">
        <v>727</v>
      </c>
      <c r="C102" s="104" t="s">
        <v>726</v>
      </c>
      <c r="D102" s="102" t="s">
        <v>29</v>
      </c>
      <c r="E102" s="135">
        <v>1</v>
      </c>
      <c r="F102" s="99">
        <v>243.6</v>
      </c>
      <c r="G102" s="99">
        <v>40.270000000000003</v>
      </c>
      <c r="H102" s="99">
        <v>4.58</v>
      </c>
      <c r="I102" s="99">
        <v>0.18</v>
      </c>
      <c r="J102" s="14">
        <v>244</v>
      </c>
      <c r="K102" s="12">
        <v>40</v>
      </c>
      <c r="L102" s="12">
        <v>5</v>
      </c>
      <c r="M102" s="12"/>
      <c r="N102" s="12">
        <v>2.76</v>
      </c>
      <c r="O102" s="12">
        <v>2.76</v>
      </c>
      <c r="P102" s="12">
        <v>0.01</v>
      </c>
      <c r="Q102" s="12">
        <v>0.01</v>
      </c>
    </row>
    <row r="103" spans="1:17" ht="24" x14ac:dyDescent="0.2">
      <c r="A103" s="6">
        <v>72</v>
      </c>
      <c r="B103" s="103" t="s">
        <v>561</v>
      </c>
      <c r="C103" s="104" t="s">
        <v>725</v>
      </c>
      <c r="D103" s="102" t="s">
        <v>33</v>
      </c>
      <c r="E103" s="135">
        <v>4</v>
      </c>
      <c r="F103" s="99" t="s">
        <v>724</v>
      </c>
      <c r="G103" s="12"/>
      <c r="H103" s="12"/>
      <c r="I103" s="12"/>
      <c r="J103" s="14">
        <v>3166</v>
      </c>
      <c r="K103" s="12"/>
      <c r="L103" s="12"/>
      <c r="M103" s="12"/>
      <c r="N103" s="12"/>
      <c r="O103" s="12"/>
      <c r="P103" s="12"/>
      <c r="Q103" s="12"/>
    </row>
    <row r="104" spans="1:17" ht="24" x14ac:dyDescent="0.2">
      <c r="A104" s="6">
        <v>73</v>
      </c>
      <c r="B104" s="103" t="s">
        <v>723</v>
      </c>
      <c r="C104" s="104" t="s">
        <v>722</v>
      </c>
      <c r="D104" s="102" t="s">
        <v>29</v>
      </c>
      <c r="E104" s="135">
        <v>4</v>
      </c>
      <c r="F104" s="99">
        <v>215.9</v>
      </c>
      <c r="G104" s="99">
        <v>31.09</v>
      </c>
      <c r="H104" s="99">
        <v>4.53</v>
      </c>
      <c r="I104" s="99">
        <v>0.18</v>
      </c>
      <c r="J104" s="14">
        <v>864</v>
      </c>
      <c r="K104" s="12">
        <v>124</v>
      </c>
      <c r="L104" s="12">
        <v>18</v>
      </c>
      <c r="M104" s="12">
        <v>1</v>
      </c>
      <c r="N104" s="12">
        <v>2.3199999999999998</v>
      </c>
      <c r="O104" s="12">
        <v>9.2799999999999994</v>
      </c>
      <c r="P104" s="12">
        <v>0.01</v>
      </c>
      <c r="Q104" s="12">
        <v>0.04</v>
      </c>
    </row>
    <row r="105" spans="1:17" ht="24" x14ac:dyDescent="0.2">
      <c r="A105" s="6">
        <v>74</v>
      </c>
      <c r="B105" s="103" t="s">
        <v>561</v>
      </c>
      <c r="C105" s="104" t="s">
        <v>721</v>
      </c>
      <c r="D105" s="102" t="s">
        <v>33</v>
      </c>
      <c r="E105" s="135">
        <v>4</v>
      </c>
      <c r="F105" s="99" t="s">
        <v>720</v>
      </c>
      <c r="G105" s="12"/>
      <c r="H105" s="12"/>
      <c r="I105" s="12"/>
      <c r="J105" s="14">
        <v>149</v>
      </c>
      <c r="K105" s="12"/>
      <c r="L105" s="12"/>
      <c r="M105" s="12"/>
      <c r="N105" s="12"/>
      <c r="O105" s="12"/>
      <c r="P105" s="12"/>
      <c r="Q105" s="12"/>
    </row>
    <row r="106" spans="1:17" ht="24" x14ac:dyDescent="0.2">
      <c r="A106" s="6">
        <v>75</v>
      </c>
      <c r="B106" s="103" t="s">
        <v>561</v>
      </c>
      <c r="C106" s="104" t="s">
        <v>719</v>
      </c>
      <c r="D106" s="102" t="s">
        <v>33</v>
      </c>
      <c r="E106" s="135">
        <v>8</v>
      </c>
      <c r="F106" s="99" t="s">
        <v>718</v>
      </c>
      <c r="G106" s="12"/>
      <c r="H106" s="12"/>
      <c r="I106" s="12"/>
      <c r="J106" s="14">
        <v>17</v>
      </c>
      <c r="K106" s="12"/>
      <c r="L106" s="12"/>
      <c r="M106" s="12"/>
      <c r="N106" s="12"/>
      <c r="O106" s="12"/>
      <c r="P106" s="12"/>
      <c r="Q106" s="12"/>
    </row>
    <row r="107" spans="1:17" ht="24" x14ac:dyDescent="0.2">
      <c r="A107" s="6">
        <v>76</v>
      </c>
      <c r="B107" s="103" t="s">
        <v>561</v>
      </c>
      <c r="C107" s="104" t="s">
        <v>717</v>
      </c>
      <c r="D107" s="102" t="s">
        <v>33</v>
      </c>
      <c r="E107" s="135">
        <v>3</v>
      </c>
      <c r="F107" s="99" t="s">
        <v>716</v>
      </c>
      <c r="G107" s="12"/>
      <c r="H107" s="12"/>
      <c r="I107" s="12"/>
      <c r="J107" s="14">
        <v>743</v>
      </c>
      <c r="K107" s="12"/>
      <c r="L107" s="12"/>
      <c r="M107" s="12"/>
      <c r="N107" s="12"/>
      <c r="O107" s="12"/>
      <c r="P107" s="12"/>
      <c r="Q107" s="12"/>
    </row>
    <row r="108" spans="1:17" ht="24" x14ac:dyDescent="0.2">
      <c r="A108" s="6">
        <v>77</v>
      </c>
      <c r="B108" s="103" t="s">
        <v>561</v>
      </c>
      <c r="C108" s="104" t="s">
        <v>715</v>
      </c>
      <c r="D108" s="102" t="s">
        <v>33</v>
      </c>
      <c r="E108" s="135">
        <v>10</v>
      </c>
      <c r="F108" s="99" t="s">
        <v>714</v>
      </c>
      <c r="G108" s="12"/>
      <c r="H108" s="12"/>
      <c r="I108" s="12"/>
      <c r="J108" s="14">
        <v>12</v>
      </c>
      <c r="K108" s="12"/>
      <c r="L108" s="12"/>
      <c r="M108" s="12"/>
      <c r="N108" s="12"/>
      <c r="O108" s="12"/>
      <c r="P108" s="12"/>
      <c r="Q108" s="12"/>
    </row>
    <row r="109" spans="1:17" ht="36" x14ac:dyDescent="0.2">
      <c r="A109" s="6">
        <v>78</v>
      </c>
      <c r="B109" s="103" t="s">
        <v>586</v>
      </c>
      <c r="C109" s="104" t="s">
        <v>713</v>
      </c>
      <c r="D109" s="102" t="s">
        <v>29</v>
      </c>
      <c r="E109" s="101">
        <v>25</v>
      </c>
      <c r="F109" s="99">
        <v>8.41</v>
      </c>
      <c r="G109" s="99">
        <v>7.26</v>
      </c>
      <c r="H109" s="12"/>
      <c r="I109" s="12"/>
      <c r="J109" s="14">
        <v>210</v>
      </c>
      <c r="K109" s="12">
        <v>182</v>
      </c>
      <c r="L109" s="12"/>
      <c r="M109" s="12"/>
      <c r="N109" s="12">
        <v>0.52</v>
      </c>
      <c r="O109" s="12">
        <v>13</v>
      </c>
      <c r="P109" s="12"/>
      <c r="Q109" s="12"/>
    </row>
    <row r="110" spans="1:17" x14ac:dyDescent="0.2">
      <c r="A110" s="216" t="s">
        <v>712</v>
      </c>
      <c r="B110" s="214"/>
      <c r="C110" s="214"/>
      <c r="D110" s="214"/>
      <c r="E110" s="214"/>
      <c r="F110" s="214"/>
      <c r="G110" s="214"/>
      <c r="H110" s="214"/>
      <c r="I110" s="214"/>
      <c r="J110" s="214"/>
      <c r="K110" s="214"/>
      <c r="L110" s="214"/>
      <c r="M110" s="214"/>
      <c r="N110" s="214"/>
      <c r="O110" s="214"/>
      <c r="P110" s="214"/>
      <c r="Q110" s="214"/>
    </row>
    <row r="111" spans="1:17" ht="63" x14ac:dyDescent="0.2">
      <c r="A111" s="6">
        <v>79</v>
      </c>
      <c r="B111" s="103" t="s">
        <v>581</v>
      </c>
      <c r="C111" s="104" t="s">
        <v>711</v>
      </c>
      <c r="D111" s="102" t="s">
        <v>34</v>
      </c>
      <c r="E111" s="101">
        <v>3.5</v>
      </c>
      <c r="F111" s="99">
        <v>311.39999999999998</v>
      </c>
      <c r="G111" s="99">
        <v>218.44</v>
      </c>
      <c r="H111" s="99">
        <v>38.75</v>
      </c>
      <c r="I111" s="99">
        <v>0.17</v>
      </c>
      <c r="J111" s="14">
        <v>1090</v>
      </c>
      <c r="K111" s="12">
        <v>765</v>
      </c>
      <c r="L111" s="12">
        <v>136</v>
      </c>
      <c r="M111" s="12">
        <v>1</v>
      </c>
      <c r="N111" s="12">
        <v>16.29</v>
      </c>
      <c r="O111" s="12">
        <v>57.02</v>
      </c>
      <c r="P111" s="12">
        <v>0.01</v>
      </c>
      <c r="Q111" s="12">
        <v>0.04</v>
      </c>
    </row>
    <row r="112" spans="1:17" ht="24" x14ac:dyDescent="0.2">
      <c r="A112" s="6">
        <v>80</v>
      </c>
      <c r="B112" s="103" t="s">
        <v>561</v>
      </c>
      <c r="C112" s="104" t="s">
        <v>710</v>
      </c>
      <c r="D112" s="102" t="s">
        <v>35</v>
      </c>
      <c r="E112" s="135">
        <v>350</v>
      </c>
      <c r="F112" s="99" t="s">
        <v>709</v>
      </c>
      <c r="G112" s="12"/>
      <c r="H112" s="12"/>
      <c r="I112" s="12"/>
      <c r="J112" s="14">
        <v>1967</v>
      </c>
      <c r="K112" s="12"/>
      <c r="L112" s="12"/>
      <c r="M112" s="12"/>
      <c r="N112" s="12"/>
      <c r="O112" s="12"/>
      <c r="P112" s="12"/>
      <c r="Q112" s="12"/>
    </row>
    <row r="113" spans="1:17" ht="24" x14ac:dyDescent="0.2">
      <c r="A113" s="6">
        <v>81</v>
      </c>
      <c r="B113" s="103" t="s">
        <v>561</v>
      </c>
      <c r="C113" s="104" t="s">
        <v>708</v>
      </c>
      <c r="D113" s="102" t="s">
        <v>33</v>
      </c>
      <c r="E113" s="135">
        <v>6</v>
      </c>
      <c r="F113" s="99" t="s">
        <v>704</v>
      </c>
      <c r="G113" s="12"/>
      <c r="H113" s="12"/>
      <c r="I113" s="12"/>
      <c r="J113" s="14">
        <v>12</v>
      </c>
      <c r="K113" s="12"/>
      <c r="L113" s="12"/>
      <c r="M113" s="12"/>
      <c r="N113" s="12"/>
      <c r="O113" s="12"/>
      <c r="P113" s="12"/>
      <c r="Q113" s="12"/>
    </row>
    <row r="114" spans="1:17" ht="24" x14ac:dyDescent="0.2">
      <c r="A114" s="6">
        <v>82</v>
      </c>
      <c r="B114" s="103" t="s">
        <v>561</v>
      </c>
      <c r="C114" s="104" t="s">
        <v>707</v>
      </c>
      <c r="D114" s="102" t="s">
        <v>33</v>
      </c>
      <c r="E114" s="135">
        <v>15</v>
      </c>
      <c r="F114" s="99" t="s">
        <v>704</v>
      </c>
      <c r="G114" s="12"/>
      <c r="H114" s="12"/>
      <c r="I114" s="12"/>
      <c r="J114" s="14">
        <v>29</v>
      </c>
      <c r="K114" s="12"/>
      <c r="L114" s="12"/>
      <c r="M114" s="12"/>
      <c r="N114" s="12"/>
      <c r="O114" s="12"/>
      <c r="P114" s="12"/>
      <c r="Q114" s="12"/>
    </row>
    <row r="115" spans="1:17" ht="24" x14ac:dyDescent="0.2">
      <c r="A115" s="6">
        <v>83</v>
      </c>
      <c r="B115" s="103" t="s">
        <v>561</v>
      </c>
      <c r="C115" s="104" t="s">
        <v>706</v>
      </c>
      <c r="D115" s="102" t="s">
        <v>33</v>
      </c>
      <c r="E115" s="135">
        <v>6</v>
      </c>
      <c r="F115" s="99" t="s">
        <v>704</v>
      </c>
      <c r="G115" s="12"/>
      <c r="H115" s="12"/>
      <c r="I115" s="12"/>
      <c r="J115" s="14">
        <v>12</v>
      </c>
      <c r="K115" s="12"/>
      <c r="L115" s="12"/>
      <c r="M115" s="12"/>
      <c r="N115" s="12"/>
      <c r="O115" s="12"/>
      <c r="P115" s="12"/>
      <c r="Q115" s="12"/>
    </row>
    <row r="116" spans="1:17" ht="24" x14ac:dyDescent="0.2">
      <c r="A116" s="6">
        <v>84</v>
      </c>
      <c r="B116" s="103" t="s">
        <v>561</v>
      </c>
      <c r="C116" s="104" t="s">
        <v>705</v>
      </c>
      <c r="D116" s="102" t="s">
        <v>33</v>
      </c>
      <c r="E116" s="135">
        <v>18</v>
      </c>
      <c r="F116" s="99" t="s">
        <v>704</v>
      </c>
      <c r="G116" s="12"/>
      <c r="H116" s="12"/>
      <c r="I116" s="12"/>
      <c r="J116" s="14">
        <v>35</v>
      </c>
      <c r="K116" s="12"/>
      <c r="L116" s="12"/>
      <c r="M116" s="12"/>
      <c r="N116" s="12"/>
      <c r="O116" s="12"/>
      <c r="P116" s="12"/>
      <c r="Q116" s="12"/>
    </row>
    <row r="117" spans="1:17" ht="24" x14ac:dyDescent="0.2">
      <c r="A117" s="6">
        <v>85</v>
      </c>
      <c r="B117" s="103" t="s">
        <v>561</v>
      </c>
      <c r="C117" s="104" t="s">
        <v>703</v>
      </c>
      <c r="D117" s="102" t="s">
        <v>33</v>
      </c>
      <c r="E117" s="135">
        <v>175</v>
      </c>
      <c r="F117" s="99" t="s">
        <v>701</v>
      </c>
      <c r="G117" s="12"/>
      <c r="H117" s="12"/>
      <c r="I117" s="12"/>
      <c r="J117" s="14">
        <v>273</v>
      </c>
      <c r="K117" s="12"/>
      <c r="L117" s="12"/>
      <c r="M117" s="12"/>
      <c r="N117" s="12"/>
      <c r="O117" s="12"/>
      <c r="P117" s="12"/>
      <c r="Q117" s="12"/>
    </row>
    <row r="118" spans="1:17" ht="24" x14ac:dyDescent="0.2">
      <c r="A118" s="6">
        <v>86</v>
      </c>
      <c r="B118" s="103" t="s">
        <v>561</v>
      </c>
      <c r="C118" s="104" t="s">
        <v>702</v>
      </c>
      <c r="D118" s="102" t="s">
        <v>33</v>
      </c>
      <c r="E118" s="135">
        <v>30</v>
      </c>
      <c r="F118" s="99" t="s">
        <v>701</v>
      </c>
      <c r="G118" s="12"/>
      <c r="H118" s="12"/>
      <c r="I118" s="12"/>
      <c r="J118" s="14">
        <v>47</v>
      </c>
      <c r="K118" s="12"/>
      <c r="L118" s="12"/>
      <c r="M118" s="12"/>
      <c r="N118" s="12"/>
      <c r="O118" s="12"/>
      <c r="P118" s="12"/>
      <c r="Q118" s="12"/>
    </row>
    <row r="119" spans="1:17" ht="36" x14ac:dyDescent="0.2">
      <c r="A119" s="6">
        <v>87</v>
      </c>
      <c r="B119" s="103" t="s">
        <v>561</v>
      </c>
      <c r="C119" s="104" t="s">
        <v>700</v>
      </c>
      <c r="D119" s="102" t="s">
        <v>33</v>
      </c>
      <c r="E119" s="135">
        <v>10</v>
      </c>
      <c r="F119" s="99" t="s">
        <v>699</v>
      </c>
      <c r="G119" s="12"/>
      <c r="H119" s="12"/>
      <c r="I119" s="12"/>
      <c r="J119" s="14">
        <v>52</v>
      </c>
      <c r="K119" s="12"/>
      <c r="L119" s="12"/>
      <c r="M119" s="12"/>
      <c r="N119" s="12"/>
      <c r="O119" s="12"/>
      <c r="P119" s="12"/>
      <c r="Q119" s="12"/>
    </row>
    <row r="120" spans="1:17" ht="24" x14ac:dyDescent="0.2">
      <c r="A120" s="6">
        <v>88</v>
      </c>
      <c r="B120" s="103" t="s">
        <v>561</v>
      </c>
      <c r="C120" s="104" t="s">
        <v>698</v>
      </c>
      <c r="D120" s="102" t="s">
        <v>33</v>
      </c>
      <c r="E120" s="135">
        <v>50</v>
      </c>
      <c r="F120" s="99" t="s">
        <v>697</v>
      </c>
      <c r="G120" s="12"/>
      <c r="H120" s="12"/>
      <c r="I120" s="12"/>
      <c r="J120" s="14">
        <v>321</v>
      </c>
      <c r="K120" s="12"/>
      <c r="L120" s="12"/>
      <c r="M120" s="12"/>
      <c r="N120" s="12"/>
      <c r="O120" s="12"/>
      <c r="P120" s="12"/>
      <c r="Q120" s="12"/>
    </row>
    <row r="121" spans="1:17" ht="26.25" x14ac:dyDescent="0.2">
      <c r="A121" s="6">
        <v>89</v>
      </c>
      <c r="B121" s="103" t="s">
        <v>561</v>
      </c>
      <c r="C121" s="104" t="s">
        <v>696</v>
      </c>
      <c r="D121" s="102" t="s">
        <v>33</v>
      </c>
      <c r="E121" s="135">
        <v>1</v>
      </c>
      <c r="F121" s="99" t="s">
        <v>695</v>
      </c>
      <c r="G121" s="12"/>
      <c r="H121" s="12"/>
      <c r="I121" s="12"/>
      <c r="J121" s="14">
        <v>22</v>
      </c>
      <c r="K121" s="12"/>
      <c r="L121" s="12"/>
      <c r="M121" s="12"/>
      <c r="N121" s="12"/>
      <c r="O121" s="12"/>
      <c r="P121" s="12"/>
      <c r="Q121" s="12"/>
    </row>
    <row r="122" spans="1:17" ht="24" x14ac:dyDescent="0.2">
      <c r="A122" s="6">
        <v>90</v>
      </c>
      <c r="B122" s="103" t="s">
        <v>694</v>
      </c>
      <c r="C122" s="104" t="s">
        <v>693</v>
      </c>
      <c r="D122" s="102" t="s">
        <v>32</v>
      </c>
      <c r="E122" s="101">
        <v>0.01</v>
      </c>
      <c r="F122" s="99">
        <v>813.8</v>
      </c>
      <c r="G122" s="99">
        <v>603.5</v>
      </c>
      <c r="H122" s="99">
        <v>29.99</v>
      </c>
      <c r="I122" s="99">
        <v>0.73</v>
      </c>
      <c r="J122" s="14">
        <v>8</v>
      </c>
      <c r="K122" s="12">
        <v>6</v>
      </c>
      <c r="L122" s="12"/>
      <c r="M122" s="12"/>
      <c r="N122" s="12">
        <v>43.2</v>
      </c>
      <c r="O122" s="12">
        <v>0.43</v>
      </c>
      <c r="P122" s="12">
        <v>0.04</v>
      </c>
      <c r="Q122" s="12"/>
    </row>
    <row r="123" spans="1:17" ht="26.25" x14ac:dyDescent="0.2">
      <c r="A123" s="6">
        <v>91</v>
      </c>
      <c r="B123" s="103" t="s">
        <v>561</v>
      </c>
      <c r="C123" s="104" t="s">
        <v>692</v>
      </c>
      <c r="D123" s="102" t="s">
        <v>33</v>
      </c>
      <c r="E123" s="135">
        <v>1</v>
      </c>
      <c r="F123" s="99" t="s">
        <v>691</v>
      </c>
      <c r="G123" s="12"/>
      <c r="H123" s="12"/>
      <c r="I123" s="12"/>
      <c r="J123" s="14">
        <v>38</v>
      </c>
      <c r="K123" s="12"/>
      <c r="L123" s="12"/>
      <c r="M123" s="12"/>
      <c r="N123" s="12"/>
      <c r="O123" s="12"/>
      <c r="P123" s="12"/>
      <c r="Q123" s="12"/>
    </row>
    <row r="124" spans="1:17" ht="24" x14ac:dyDescent="0.2">
      <c r="A124" s="6">
        <v>92</v>
      </c>
      <c r="B124" s="103" t="s">
        <v>561</v>
      </c>
      <c r="C124" s="104" t="s">
        <v>690</v>
      </c>
      <c r="D124" s="102" t="s">
        <v>33</v>
      </c>
      <c r="E124" s="135">
        <v>1</v>
      </c>
      <c r="F124" s="99" t="s">
        <v>689</v>
      </c>
      <c r="G124" s="12"/>
      <c r="H124" s="12"/>
      <c r="I124" s="12"/>
      <c r="J124" s="14">
        <v>7</v>
      </c>
      <c r="K124" s="12"/>
      <c r="L124" s="12"/>
      <c r="M124" s="12"/>
      <c r="N124" s="12"/>
      <c r="O124" s="12"/>
      <c r="P124" s="12"/>
      <c r="Q124" s="12"/>
    </row>
    <row r="125" spans="1:17" ht="24" x14ac:dyDescent="0.2">
      <c r="A125" s="6">
        <v>93</v>
      </c>
      <c r="B125" s="103" t="s">
        <v>688</v>
      </c>
      <c r="C125" s="104" t="s">
        <v>687</v>
      </c>
      <c r="D125" s="102" t="s">
        <v>32</v>
      </c>
      <c r="E125" s="135">
        <v>0.02</v>
      </c>
      <c r="F125" s="99">
        <v>82.85</v>
      </c>
      <c r="G125" s="99">
        <v>78.98</v>
      </c>
      <c r="H125" s="12"/>
      <c r="I125" s="12"/>
      <c r="J125" s="14">
        <v>2</v>
      </c>
      <c r="K125" s="12">
        <v>2</v>
      </c>
      <c r="L125" s="12"/>
      <c r="M125" s="12"/>
      <c r="N125" s="12">
        <v>6.18</v>
      </c>
      <c r="O125" s="12">
        <v>0.12</v>
      </c>
      <c r="P125" s="12"/>
      <c r="Q125" s="12"/>
    </row>
    <row r="126" spans="1:17" x14ac:dyDescent="0.2">
      <c r="A126" s="216" t="s">
        <v>686</v>
      </c>
      <c r="B126" s="214"/>
      <c r="C126" s="214"/>
      <c r="D126" s="214"/>
      <c r="E126" s="214"/>
      <c r="F126" s="214"/>
      <c r="G126" s="214"/>
      <c r="H126" s="214"/>
      <c r="I126" s="214"/>
      <c r="J126" s="214"/>
      <c r="K126" s="214"/>
      <c r="L126" s="214"/>
      <c r="M126" s="214"/>
      <c r="N126" s="214"/>
      <c r="O126" s="214"/>
      <c r="P126" s="214"/>
      <c r="Q126" s="214"/>
    </row>
    <row r="127" spans="1:17" ht="63" x14ac:dyDescent="0.2">
      <c r="A127" s="6">
        <v>94</v>
      </c>
      <c r="B127" s="103" t="s">
        <v>685</v>
      </c>
      <c r="C127" s="104" t="s">
        <v>684</v>
      </c>
      <c r="D127" s="102" t="s">
        <v>34</v>
      </c>
      <c r="E127" s="101">
        <v>2.4</v>
      </c>
      <c r="F127" s="99">
        <v>419.25</v>
      </c>
      <c r="G127" s="99">
        <v>272.61</v>
      </c>
      <c r="H127" s="99">
        <v>48.52</v>
      </c>
      <c r="I127" s="99">
        <v>0.17</v>
      </c>
      <c r="J127" s="14">
        <v>1006</v>
      </c>
      <c r="K127" s="12">
        <v>654</v>
      </c>
      <c r="L127" s="12">
        <v>116</v>
      </c>
      <c r="M127" s="12"/>
      <c r="N127" s="12">
        <v>20.329999999999998</v>
      </c>
      <c r="O127" s="12">
        <v>48.79</v>
      </c>
      <c r="P127" s="12">
        <v>0.01</v>
      </c>
      <c r="Q127" s="12">
        <v>0.02</v>
      </c>
    </row>
    <row r="128" spans="1:17" ht="26.25" x14ac:dyDescent="0.2">
      <c r="A128" s="6">
        <v>95</v>
      </c>
      <c r="B128" s="103" t="s">
        <v>561</v>
      </c>
      <c r="C128" s="104" t="s">
        <v>683</v>
      </c>
      <c r="D128" s="102" t="s">
        <v>35</v>
      </c>
      <c r="E128" s="101">
        <v>240</v>
      </c>
      <c r="F128" s="99" t="s">
        <v>675</v>
      </c>
      <c r="G128" s="12"/>
      <c r="H128" s="12"/>
      <c r="I128" s="12"/>
      <c r="J128" s="14">
        <v>17023</v>
      </c>
      <c r="K128" s="12"/>
      <c r="L128" s="12"/>
      <c r="M128" s="12"/>
      <c r="N128" s="12"/>
      <c r="O128" s="12"/>
      <c r="P128" s="12"/>
      <c r="Q128" s="12"/>
    </row>
    <row r="129" spans="1:17" ht="36" x14ac:dyDescent="0.2">
      <c r="A129" s="6">
        <v>96</v>
      </c>
      <c r="B129" s="103" t="s">
        <v>561</v>
      </c>
      <c r="C129" s="104" t="s">
        <v>682</v>
      </c>
      <c r="D129" s="102" t="s">
        <v>35</v>
      </c>
      <c r="E129" s="135">
        <v>240</v>
      </c>
      <c r="F129" s="99" t="s">
        <v>681</v>
      </c>
      <c r="G129" s="12"/>
      <c r="H129" s="12"/>
      <c r="I129" s="12"/>
      <c r="J129" s="14">
        <v>2124</v>
      </c>
      <c r="K129" s="12"/>
      <c r="L129" s="12"/>
      <c r="M129" s="12"/>
      <c r="N129" s="12"/>
      <c r="O129" s="12"/>
      <c r="P129" s="12"/>
      <c r="Q129" s="12"/>
    </row>
    <row r="130" spans="1:17" ht="24" x14ac:dyDescent="0.2">
      <c r="A130" s="6">
        <v>97</v>
      </c>
      <c r="B130" s="103" t="s">
        <v>561</v>
      </c>
      <c r="C130" s="104" t="s">
        <v>680</v>
      </c>
      <c r="D130" s="102" t="s">
        <v>30</v>
      </c>
      <c r="E130" s="135">
        <v>120</v>
      </c>
      <c r="F130" s="99" t="s">
        <v>679</v>
      </c>
      <c r="G130" s="12"/>
      <c r="H130" s="12"/>
      <c r="I130" s="12"/>
      <c r="J130" s="14">
        <v>1118</v>
      </c>
      <c r="K130" s="12"/>
      <c r="L130" s="12"/>
      <c r="M130" s="12"/>
      <c r="N130" s="12"/>
      <c r="O130" s="12"/>
      <c r="P130" s="12"/>
      <c r="Q130" s="12"/>
    </row>
    <row r="131" spans="1:17" ht="26.25" x14ac:dyDescent="0.2">
      <c r="A131" s="6">
        <v>98</v>
      </c>
      <c r="B131" s="103" t="s">
        <v>561</v>
      </c>
      <c r="C131" s="104" t="s">
        <v>678</v>
      </c>
      <c r="D131" s="102" t="s">
        <v>30</v>
      </c>
      <c r="E131" s="135">
        <v>6</v>
      </c>
      <c r="F131" s="99" t="s">
        <v>677</v>
      </c>
      <c r="G131" s="12"/>
      <c r="H131" s="12"/>
      <c r="I131" s="12"/>
      <c r="J131" s="14">
        <v>123</v>
      </c>
      <c r="K131" s="12"/>
      <c r="L131" s="12"/>
      <c r="M131" s="12"/>
      <c r="N131" s="12"/>
      <c r="O131" s="12"/>
      <c r="P131" s="12"/>
      <c r="Q131" s="12"/>
    </row>
    <row r="132" spans="1:17" ht="26.25" x14ac:dyDescent="0.2">
      <c r="A132" s="6">
        <v>99</v>
      </c>
      <c r="B132" s="103" t="s">
        <v>561</v>
      </c>
      <c r="C132" s="104" t="s">
        <v>676</v>
      </c>
      <c r="D132" s="102" t="s">
        <v>30</v>
      </c>
      <c r="E132" s="135">
        <v>20</v>
      </c>
      <c r="F132" s="99" t="s">
        <v>675</v>
      </c>
      <c r="G132" s="12"/>
      <c r="H132" s="12"/>
      <c r="I132" s="12"/>
      <c r="J132" s="14">
        <v>1419</v>
      </c>
      <c r="K132" s="12"/>
      <c r="L132" s="12"/>
      <c r="M132" s="12"/>
      <c r="N132" s="12"/>
      <c r="O132" s="12"/>
      <c r="P132" s="12"/>
      <c r="Q132" s="12"/>
    </row>
    <row r="133" spans="1:17" ht="26.25" x14ac:dyDescent="0.2">
      <c r="A133" s="6">
        <v>100</v>
      </c>
      <c r="B133" s="103" t="s">
        <v>561</v>
      </c>
      <c r="C133" s="104" t="s">
        <v>674</v>
      </c>
      <c r="D133" s="102" t="s">
        <v>30</v>
      </c>
      <c r="E133" s="135">
        <v>6</v>
      </c>
      <c r="F133" s="99" t="s">
        <v>673</v>
      </c>
      <c r="G133" s="12"/>
      <c r="H133" s="12"/>
      <c r="I133" s="12"/>
      <c r="J133" s="14">
        <v>716</v>
      </c>
      <c r="K133" s="12"/>
      <c r="L133" s="12"/>
      <c r="M133" s="12"/>
      <c r="N133" s="12"/>
      <c r="O133" s="12"/>
      <c r="P133" s="12"/>
      <c r="Q133" s="12"/>
    </row>
    <row r="134" spans="1:17" ht="26.25" x14ac:dyDescent="0.2">
      <c r="A134" s="6">
        <v>101</v>
      </c>
      <c r="B134" s="103" t="s">
        <v>561</v>
      </c>
      <c r="C134" s="104" t="s">
        <v>672</v>
      </c>
      <c r="D134" s="102" t="s">
        <v>30</v>
      </c>
      <c r="E134" s="135">
        <v>6</v>
      </c>
      <c r="F134" s="99" t="s">
        <v>671</v>
      </c>
      <c r="G134" s="12"/>
      <c r="H134" s="12"/>
      <c r="I134" s="12"/>
      <c r="J134" s="14">
        <v>1012</v>
      </c>
      <c r="K134" s="12"/>
      <c r="L134" s="12"/>
      <c r="M134" s="12"/>
      <c r="N134" s="12"/>
      <c r="O134" s="12"/>
      <c r="P134" s="12"/>
      <c r="Q134" s="12"/>
    </row>
    <row r="135" spans="1:17" ht="26.25" x14ac:dyDescent="0.2">
      <c r="A135" s="6">
        <v>102</v>
      </c>
      <c r="B135" s="103" t="s">
        <v>561</v>
      </c>
      <c r="C135" s="104" t="s">
        <v>670</v>
      </c>
      <c r="D135" s="102" t="s">
        <v>30</v>
      </c>
      <c r="E135" s="135">
        <v>16</v>
      </c>
      <c r="F135" s="99" t="s">
        <v>669</v>
      </c>
      <c r="G135" s="12"/>
      <c r="H135" s="12"/>
      <c r="I135" s="12"/>
      <c r="J135" s="14">
        <v>1586</v>
      </c>
      <c r="K135" s="12"/>
      <c r="L135" s="12"/>
      <c r="M135" s="12"/>
      <c r="N135" s="12"/>
      <c r="O135" s="12"/>
      <c r="P135" s="12"/>
      <c r="Q135" s="12"/>
    </row>
    <row r="136" spans="1:17" ht="26.25" x14ac:dyDescent="0.2">
      <c r="A136" s="6">
        <v>103</v>
      </c>
      <c r="B136" s="103" t="s">
        <v>561</v>
      </c>
      <c r="C136" s="104" t="s">
        <v>668</v>
      </c>
      <c r="D136" s="102" t="s">
        <v>30</v>
      </c>
      <c r="E136" s="135">
        <v>20</v>
      </c>
      <c r="F136" s="99" t="s">
        <v>667</v>
      </c>
      <c r="G136" s="12"/>
      <c r="H136" s="12"/>
      <c r="I136" s="12"/>
      <c r="J136" s="14">
        <v>1895</v>
      </c>
      <c r="K136" s="12"/>
      <c r="L136" s="12"/>
      <c r="M136" s="12"/>
      <c r="N136" s="12"/>
      <c r="O136" s="12"/>
      <c r="P136" s="12"/>
      <c r="Q136" s="12"/>
    </row>
    <row r="137" spans="1:17" ht="26.25" x14ac:dyDescent="0.2">
      <c r="A137" s="6">
        <v>104</v>
      </c>
      <c r="B137" s="103" t="s">
        <v>561</v>
      </c>
      <c r="C137" s="104" t="s">
        <v>666</v>
      </c>
      <c r="D137" s="102" t="s">
        <v>30</v>
      </c>
      <c r="E137" s="135">
        <v>120</v>
      </c>
      <c r="F137" s="99" t="s">
        <v>665</v>
      </c>
      <c r="G137" s="12"/>
      <c r="H137" s="12"/>
      <c r="I137" s="12"/>
      <c r="J137" s="14">
        <v>1992</v>
      </c>
      <c r="K137" s="12"/>
      <c r="L137" s="12"/>
      <c r="M137" s="12"/>
      <c r="N137" s="12"/>
      <c r="O137" s="12"/>
      <c r="P137" s="12"/>
      <c r="Q137" s="12"/>
    </row>
    <row r="138" spans="1:17" ht="24" x14ac:dyDescent="0.2">
      <c r="A138" s="6">
        <v>105</v>
      </c>
      <c r="B138" s="103" t="s">
        <v>561</v>
      </c>
      <c r="C138" s="104" t="s">
        <v>664</v>
      </c>
      <c r="D138" s="102" t="s">
        <v>30</v>
      </c>
      <c r="E138" s="135">
        <v>120</v>
      </c>
      <c r="F138" s="99" t="s">
        <v>663</v>
      </c>
      <c r="G138" s="12"/>
      <c r="H138" s="12"/>
      <c r="I138" s="12"/>
      <c r="J138" s="14">
        <v>384</v>
      </c>
      <c r="K138" s="12"/>
      <c r="L138" s="12"/>
      <c r="M138" s="12"/>
      <c r="N138" s="12"/>
      <c r="O138" s="12"/>
      <c r="P138" s="12"/>
      <c r="Q138" s="12"/>
    </row>
    <row r="139" spans="1:17" ht="26.25" x14ac:dyDescent="0.2">
      <c r="A139" s="6">
        <v>106</v>
      </c>
      <c r="B139" s="103" t="s">
        <v>561</v>
      </c>
      <c r="C139" s="104" t="s">
        <v>662</v>
      </c>
      <c r="D139" s="102" t="s">
        <v>30</v>
      </c>
      <c r="E139" s="135">
        <v>120</v>
      </c>
      <c r="F139" s="99" t="s">
        <v>661</v>
      </c>
      <c r="G139" s="12"/>
      <c r="H139" s="12"/>
      <c r="I139" s="12"/>
      <c r="J139" s="14">
        <v>2099</v>
      </c>
      <c r="K139" s="12"/>
      <c r="L139" s="12"/>
      <c r="M139" s="12"/>
      <c r="N139" s="12"/>
      <c r="O139" s="12"/>
      <c r="P139" s="12"/>
      <c r="Q139" s="12"/>
    </row>
    <row r="140" spans="1:17" ht="24" x14ac:dyDescent="0.2">
      <c r="A140" s="6">
        <v>107</v>
      </c>
      <c r="B140" s="103" t="s">
        <v>660</v>
      </c>
      <c r="C140" s="104" t="s">
        <v>659</v>
      </c>
      <c r="D140" s="102" t="s">
        <v>30</v>
      </c>
      <c r="E140" s="101">
        <v>100</v>
      </c>
      <c r="F140" s="99">
        <v>16.64</v>
      </c>
      <c r="G140" s="12"/>
      <c r="H140" s="12"/>
      <c r="I140" s="12"/>
      <c r="J140" s="14">
        <v>1664</v>
      </c>
      <c r="K140" s="12"/>
      <c r="L140" s="12"/>
      <c r="M140" s="12"/>
      <c r="N140" s="12"/>
      <c r="O140" s="12"/>
      <c r="P140" s="12"/>
      <c r="Q140" s="12"/>
    </row>
    <row r="141" spans="1:17" ht="24" x14ac:dyDescent="0.2">
      <c r="A141" s="6">
        <v>108</v>
      </c>
      <c r="B141" s="103" t="s">
        <v>658</v>
      </c>
      <c r="C141" s="104" t="s">
        <v>657</v>
      </c>
      <c r="D141" s="102" t="s">
        <v>29</v>
      </c>
      <c r="E141" s="135">
        <v>100</v>
      </c>
      <c r="F141" s="99">
        <v>27.06</v>
      </c>
      <c r="G141" s="99">
        <v>11.51</v>
      </c>
      <c r="H141" s="12"/>
      <c r="I141" s="12"/>
      <c r="J141" s="14">
        <v>2706</v>
      </c>
      <c r="K141" s="12">
        <v>1151</v>
      </c>
      <c r="L141" s="12"/>
      <c r="M141" s="12"/>
      <c r="N141" s="12">
        <v>1</v>
      </c>
      <c r="O141" s="12">
        <v>100</v>
      </c>
      <c r="P141" s="12"/>
      <c r="Q141" s="12"/>
    </row>
    <row r="142" spans="1:17" ht="36" x14ac:dyDescent="0.2">
      <c r="A142" s="6">
        <v>109</v>
      </c>
      <c r="B142" s="103" t="s">
        <v>656</v>
      </c>
      <c r="C142" s="104" t="s">
        <v>655</v>
      </c>
      <c r="D142" s="102" t="s">
        <v>34</v>
      </c>
      <c r="E142" s="135">
        <v>0.3</v>
      </c>
      <c r="F142" s="99">
        <v>1351.39</v>
      </c>
      <c r="G142" s="99">
        <v>251.75</v>
      </c>
      <c r="H142" s="99">
        <v>85.67</v>
      </c>
      <c r="I142" s="99">
        <v>3.46</v>
      </c>
      <c r="J142" s="14">
        <v>405</v>
      </c>
      <c r="K142" s="12">
        <v>76</v>
      </c>
      <c r="L142" s="12">
        <v>26</v>
      </c>
      <c r="M142" s="12">
        <v>1</v>
      </c>
      <c r="N142" s="12">
        <v>19</v>
      </c>
      <c r="O142" s="12">
        <v>5.7</v>
      </c>
      <c r="P142" s="12">
        <v>0.19</v>
      </c>
      <c r="Q142" s="12">
        <v>0.06</v>
      </c>
    </row>
    <row r="143" spans="1:17" x14ac:dyDescent="0.2">
      <c r="A143" s="216" t="s">
        <v>654</v>
      </c>
      <c r="B143" s="214"/>
      <c r="C143" s="214"/>
      <c r="D143" s="214"/>
      <c r="E143" s="214"/>
      <c r="F143" s="214"/>
      <c r="G143" s="214"/>
      <c r="H143" s="214"/>
      <c r="I143" s="214"/>
      <c r="J143" s="214"/>
      <c r="K143" s="214"/>
      <c r="L143" s="214"/>
      <c r="M143" s="214"/>
      <c r="N143" s="214"/>
      <c r="O143" s="214"/>
      <c r="P143" s="214"/>
      <c r="Q143" s="214"/>
    </row>
    <row r="144" spans="1:17" ht="99" x14ac:dyDescent="0.2">
      <c r="A144" s="6">
        <v>110</v>
      </c>
      <c r="B144" s="103" t="s">
        <v>653</v>
      </c>
      <c r="C144" s="104" t="s">
        <v>652</v>
      </c>
      <c r="D144" s="102" t="s">
        <v>31</v>
      </c>
      <c r="E144" s="101">
        <v>6.0000000000000001E-3</v>
      </c>
      <c r="F144" s="99">
        <v>109315.48</v>
      </c>
      <c r="G144" s="12"/>
      <c r="H144" s="12"/>
      <c r="I144" s="12"/>
      <c r="J144" s="14">
        <v>656</v>
      </c>
      <c r="K144" s="12"/>
      <c r="L144" s="12"/>
      <c r="M144" s="12"/>
      <c r="N144" s="12"/>
      <c r="O144" s="12"/>
      <c r="P144" s="12"/>
      <c r="Q144" s="12"/>
    </row>
    <row r="145" spans="1:17" ht="99" x14ac:dyDescent="0.2">
      <c r="A145" s="6">
        <v>111</v>
      </c>
      <c r="B145" s="103" t="s">
        <v>651</v>
      </c>
      <c r="C145" s="104" t="s">
        <v>650</v>
      </c>
      <c r="D145" s="102" t="s">
        <v>31</v>
      </c>
      <c r="E145" s="101">
        <v>0.16320000000000001</v>
      </c>
      <c r="F145" s="99">
        <v>50157.39</v>
      </c>
      <c r="G145" s="12"/>
      <c r="H145" s="12"/>
      <c r="I145" s="12"/>
      <c r="J145" s="14">
        <v>8186</v>
      </c>
      <c r="K145" s="12"/>
      <c r="L145" s="12"/>
      <c r="M145" s="12"/>
      <c r="N145" s="12"/>
      <c r="O145" s="12"/>
      <c r="P145" s="12"/>
      <c r="Q145" s="12"/>
    </row>
    <row r="146" spans="1:17" ht="99" x14ac:dyDescent="0.2">
      <c r="A146" s="6">
        <v>112</v>
      </c>
      <c r="B146" s="103" t="s">
        <v>649</v>
      </c>
      <c r="C146" s="104" t="s">
        <v>648</v>
      </c>
      <c r="D146" s="102" t="s">
        <v>31</v>
      </c>
      <c r="E146" s="101">
        <v>1.2545999999999999</v>
      </c>
      <c r="F146" s="99">
        <v>5064.3500000000004</v>
      </c>
      <c r="G146" s="12"/>
      <c r="H146" s="12"/>
      <c r="I146" s="12"/>
      <c r="J146" s="14">
        <v>6354</v>
      </c>
      <c r="K146" s="12"/>
      <c r="L146" s="12"/>
      <c r="M146" s="12"/>
      <c r="N146" s="12"/>
      <c r="O146" s="12"/>
      <c r="P146" s="12"/>
      <c r="Q146" s="12"/>
    </row>
    <row r="147" spans="1:17" ht="99" x14ac:dyDescent="0.2">
      <c r="A147" s="6">
        <v>113</v>
      </c>
      <c r="B147" s="103" t="s">
        <v>563</v>
      </c>
      <c r="C147" s="104" t="s">
        <v>562</v>
      </c>
      <c r="D147" s="102" t="s">
        <v>31</v>
      </c>
      <c r="E147" s="101">
        <v>0.82620000000000005</v>
      </c>
      <c r="F147" s="99">
        <v>3194.61</v>
      </c>
      <c r="G147" s="12"/>
      <c r="H147" s="12"/>
      <c r="I147" s="12"/>
      <c r="J147" s="14">
        <v>2639</v>
      </c>
      <c r="K147" s="12"/>
      <c r="L147" s="12"/>
      <c r="M147" s="12"/>
      <c r="N147" s="12"/>
      <c r="O147" s="12"/>
      <c r="P147" s="12"/>
      <c r="Q147" s="12"/>
    </row>
    <row r="148" spans="1:17" ht="111" x14ac:dyDescent="0.2">
      <c r="A148" s="6">
        <v>114</v>
      </c>
      <c r="B148" s="103" t="s">
        <v>647</v>
      </c>
      <c r="C148" s="104" t="s">
        <v>646</v>
      </c>
      <c r="D148" s="102" t="s">
        <v>31</v>
      </c>
      <c r="E148" s="101">
        <v>4.5900000000000003E-2</v>
      </c>
      <c r="F148" s="99">
        <v>12452.31</v>
      </c>
      <c r="G148" s="12"/>
      <c r="H148" s="12"/>
      <c r="I148" s="12"/>
      <c r="J148" s="14">
        <v>572</v>
      </c>
      <c r="K148" s="12"/>
      <c r="L148" s="12"/>
      <c r="M148" s="12"/>
      <c r="N148" s="12"/>
      <c r="O148" s="12"/>
      <c r="P148" s="12"/>
      <c r="Q148" s="12"/>
    </row>
    <row r="149" spans="1:17" ht="60" x14ac:dyDescent="0.2">
      <c r="A149" s="6">
        <v>115</v>
      </c>
      <c r="B149" s="103" t="s">
        <v>645</v>
      </c>
      <c r="C149" s="104" t="s">
        <v>644</v>
      </c>
      <c r="D149" s="102" t="s">
        <v>34</v>
      </c>
      <c r="E149" s="101">
        <v>19.71</v>
      </c>
      <c r="F149" s="99">
        <v>1131.6099999999999</v>
      </c>
      <c r="G149" s="99">
        <v>202.73</v>
      </c>
      <c r="H149" s="99">
        <v>704.04</v>
      </c>
      <c r="I149" s="99">
        <v>87.33</v>
      </c>
      <c r="J149" s="14">
        <v>22304</v>
      </c>
      <c r="K149" s="12">
        <v>3996</v>
      </c>
      <c r="L149" s="12">
        <v>13877</v>
      </c>
      <c r="M149" s="12">
        <v>1721</v>
      </c>
      <c r="N149" s="12">
        <v>15.3</v>
      </c>
      <c r="O149" s="12">
        <v>301.56</v>
      </c>
      <c r="P149" s="12">
        <v>5.28</v>
      </c>
      <c r="Q149" s="12">
        <v>104.07</v>
      </c>
    </row>
    <row r="150" spans="1:17" ht="60" x14ac:dyDescent="0.2">
      <c r="A150" s="6">
        <v>116</v>
      </c>
      <c r="B150" s="103" t="s">
        <v>643</v>
      </c>
      <c r="C150" s="104" t="s">
        <v>642</v>
      </c>
      <c r="D150" s="102" t="s">
        <v>35</v>
      </c>
      <c r="E150" s="135">
        <v>10</v>
      </c>
      <c r="F150" s="99">
        <v>40.14</v>
      </c>
      <c r="G150" s="12"/>
      <c r="H150" s="12"/>
      <c r="I150" s="12"/>
      <c r="J150" s="14">
        <v>401</v>
      </c>
      <c r="K150" s="12"/>
      <c r="L150" s="12"/>
      <c r="M150" s="12"/>
      <c r="N150" s="12"/>
      <c r="O150" s="12"/>
      <c r="P150" s="12"/>
      <c r="Q150" s="12"/>
    </row>
    <row r="151" spans="1:17" ht="36" x14ac:dyDescent="0.2">
      <c r="A151" s="6">
        <v>117</v>
      </c>
      <c r="B151" s="103" t="s">
        <v>641</v>
      </c>
      <c r="C151" s="104" t="s">
        <v>640</v>
      </c>
      <c r="D151" s="102" t="s">
        <v>34</v>
      </c>
      <c r="E151" s="135">
        <v>0.1</v>
      </c>
      <c r="F151" s="99">
        <v>1871.12</v>
      </c>
      <c r="G151" s="99">
        <v>376.3</v>
      </c>
      <c r="H151" s="99">
        <v>304.07</v>
      </c>
      <c r="I151" s="99">
        <v>16.559999999999999</v>
      </c>
      <c r="J151" s="14">
        <v>187</v>
      </c>
      <c r="K151" s="12">
        <v>38</v>
      </c>
      <c r="L151" s="12">
        <v>30</v>
      </c>
      <c r="M151" s="12">
        <v>2</v>
      </c>
      <c r="N151" s="12">
        <v>28.4</v>
      </c>
      <c r="O151" s="12">
        <v>2.84</v>
      </c>
      <c r="P151" s="12">
        <v>0.91</v>
      </c>
      <c r="Q151" s="12">
        <v>0.09</v>
      </c>
    </row>
    <row r="152" spans="1:17" ht="60" x14ac:dyDescent="0.2">
      <c r="A152" s="6">
        <v>118</v>
      </c>
      <c r="B152" s="103" t="s">
        <v>639</v>
      </c>
      <c r="C152" s="104" t="s">
        <v>638</v>
      </c>
      <c r="D152" s="102" t="s">
        <v>35</v>
      </c>
      <c r="E152" s="135">
        <v>20</v>
      </c>
      <c r="F152" s="99">
        <v>26.35</v>
      </c>
      <c r="G152" s="12"/>
      <c r="H152" s="12"/>
      <c r="I152" s="12"/>
      <c r="J152" s="14">
        <v>527</v>
      </c>
      <c r="K152" s="12"/>
      <c r="L152" s="12"/>
      <c r="M152" s="12"/>
      <c r="N152" s="12"/>
      <c r="O152" s="12"/>
      <c r="P152" s="12"/>
      <c r="Q152" s="12"/>
    </row>
    <row r="153" spans="1:17" ht="36" x14ac:dyDescent="0.2">
      <c r="A153" s="6">
        <v>119</v>
      </c>
      <c r="B153" s="103" t="s">
        <v>637</v>
      </c>
      <c r="C153" s="104" t="s">
        <v>636</v>
      </c>
      <c r="D153" s="102" t="s">
        <v>34</v>
      </c>
      <c r="E153" s="135">
        <v>0.2</v>
      </c>
      <c r="F153" s="99">
        <v>1785.58</v>
      </c>
      <c r="G153" s="99">
        <v>314.02999999999997</v>
      </c>
      <c r="H153" s="99">
        <v>271.92</v>
      </c>
      <c r="I153" s="99">
        <v>14.56</v>
      </c>
      <c r="J153" s="14">
        <v>357</v>
      </c>
      <c r="K153" s="12">
        <v>63</v>
      </c>
      <c r="L153" s="12">
        <v>54</v>
      </c>
      <c r="M153" s="12">
        <v>3</v>
      </c>
      <c r="N153" s="12">
        <v>23.7</v>
      </c>
      <c r="O153" s="12">
        <v>4.74</v>
      </c>
      <c r="P153" s="12">
        <v>0.8</v>
      </c>
      <c r="Q153" s="12">
        <v>0.16</v>
      </c>
    </row>
    <row r="154" spans="1:17" ht="24" x14ac:dyDescent="0.2">
      <c r="A154" s="6">
        <v>120</v>
      </c>
      <c r="B154" s="103" t="s">
        <v>561</v>
      </c>
      <c r="C154" s="104" t="s">
        <v>635</v>
      </c>
      <c r="D154" s="102" t="s">
        <v>35</v>
      </c>
      <c r="E154" s="135">
        <v>280</v>
      </c>
      <c r="F154" s="99" t="s">
        <v>634</v>
      </c>
      <c r="G154" s="12"/>
      <c r="H154" s="12"/>
      <c r="I154" s="12"/>
      <c r="J154" s="14">
        <v>227</v>
      </c>
      <c r="K154" s="12"/>
      <c r="L154" s="12"/>
      <c r="M154" s="12"/>
      <c r="N154" s="12"/>
      <c r="O154" s="12"/>
      <c r="P154" s="12"/>
      <c r="Q154" s="12"/>
    </row>
    <row r="155" spans="1:17" ht="36" x14ac:dyDescent="0.2">
      <c r="A155" s="6">
        <v>121</v>
      </c>
      <c r="B155" s="103" t="s">
        <v>633</v>
      </c>
      <c r="C155" s="104" t="s">
        <v>632</v>
      </c>
      <c r="D155" s="102" t="s">
        <v>631</v>
      </c>
      <c r="E155" s="101">
        <v>2.8</v>
      </c>
      <c r="F155" s="99">
        <v>1636.65</v>
      </c>
      <c r="G155" s="99">
        <v>372.33</v>
      </c>
      <c r="H155" s="99">
        <v>96.44</v>
      </c>
      <c r="I155" s="99">
        <v>6.01</v>
      </c>
      <c r="J155" s="14">
        <v>4583</v>
      </c>
      <c r="K155" s="12">
        <v>1043</v>
      </c>
      <c r="L155" s="12">
        <v>270</v>
      </c>
      <c r="M155" s="12">
        <v>17</v>
      </c>
      <c r="N155" s="12">
        <v>28.1</v>
      </c>
      <c r="O155" s="12">
        <v>78.680000000000007</v>
      </c>
      <c r="P155" s="12">
        <v>0.33</v>
      </c>
      <c r="Q155" s="12">
        <v>0.92</v>
      </c>
    </row>
    <row r="156" spans="1:17" x14ac:dyDescent="0.2">
      <c r="A156" s="213" t="s">
        <v>36</v>
      </c>
      <c r="B156" s="214"/>
      <c r="C156" s="214"/>
      <c r="D156" s="214"/>
      <c r="E156" s="214"/>
      <c r="F156" s="214"/>
      <c r="G156" s="214"/>
      <c r="H156" s="214"/>
      <c r="I156" s="214"/>
      <c r="J156" s="100">
        <v>210988</v>
      </c>
      <c r="K156" s="99">
        <v>15027</v>
      </c>
      <c r="L156" s="99">
        <v>23886</v>
      </c>
      <c r="M156" s="99">
        <v>3385</v>
      </c>
      <c r="N156" s="12"/>
      <c r="O156" s="99">
        <v>1141.8900000000001</v>
      </c>
      <c r="P156" s="12"/>
      <c r="Q156" s="99">
        <v>204.16</v>
      </c>
    </row>
    <row r="157" spans="1:17" x14ac:dyDescent="0.2">
      <c r="A157" s="213" t="s">
        <v>37</v>
      </c>
      <c r="B157" s="214"/>
      <c r="C157" s="214"/>
      <c r="D157" s="214"/>
      <c r="E157" s="214"/>
      <c r="F157" s="214"/>
      <c r="G157" s="214"/>
      <c r="H157" s="214"/>
      <c r="I157" s="214"/>
      <c r="J157" s="100">
        <v>227415</v>
      </c>
      <c r="K157" s="99">
        <v>20782</v>
      </c>
      <c r="L157" s="99">
        <v>32032</v>
      </c>
      <c r="M157" s="99">
        <v>4719</v>
      </c>
      <c r="N157" s="12"/>
      <c r="O157" s="99">
        <v>1510.97</v>
      </c>
      <c r="P157" s="12"/>
      <c r="Q157" s="99">
        <v>272.7</v>
      </c>
    </row>
    <row r="158" spans="1:17" x14ac:dyDescent="0.2">
      <c r="A158" s="213" t="s">
        <v>94</v>
      </c>
      <c r="B158" s="214"/>
      <c r="C158" s="214"/>
      <c r="D158" s="214"/>
      <c r="E158" s="214"/>
      <c r="F158" s="214"/>
      <c r="G158" s="214"/>
      <c r="H158" s="214"/>
      <c r="I158" s="214"/>
      <c r="J158" s="14"/>
      <c r="K158" s="12"/>
      <c r="L158" s="12"/>
      <c r="M158" s="12"/>
      <c r="N158" s="12"/>
      <c r="O158" s="12"/>
      <c r="P158" s="12"/>
      <c r="Q158" s="12"/>
    </row>
    <row r="159" spans="1:17" ht="26.45" customHeight="1" x14ac:dyDescent="0.2">
      <c r="A159" s="213" t="s">
        <v>630</v>
      </c>
      <c r="B159" s="214"/>
      <c r="C159" s="214"/>
      <c r="D159" s="214"/>
      <c r="E159" s="214"/>
      <c r="F159" s="214"/>
      <c r="G159" s="214"/>
      <c r="H159" s="214"/>
      <c r="I159" s="214"/>
      <c r="J159" s="100">
        <v>792</v>
      </c>
      <c r="K159" s="99">
        <v>646</v>
      </c>
      <c r="L159" s="99">
        <v>146</v>
      </c>
      <c r="M159" s="99">
        <v>146</v>
      </c>
      <c r="N159" s="12"/>
      <c r="O159" s="12"/>
      <c r="P159" s="12"/>
      <c r="Q159" s="12"/>
    </row>
    <row r="160" spans="1:17" ht="23.45" customHeight="1" x14ac:dyDescent="0.2">
      <c r="A160" s="213" t="s">
        <v>629</v>
      </c>
      <c r="B160" s="214"/>
      <c r="C160" s="214"/>
      <c r="D160" s="214"/>
      <c r="E160" s="214"/>
      <c r="F160" s="214"/>
      <c r="G160" s="214"/>
      <c r="H160" s="214"/>
      <c r="I160" s="214"/>
      <c r="J160" s="100">
        <v>2526</v>
      </c>
      <c r="K160" s="12"/>
      <c r="L160" s="12"/>
      <c r="M160" s="12"/>
      <c r="N160" s="12"/>
      <c r="O160" s="12"/>
      <c r="P160" s="12"/>
      <c r="Q160" s="12"/>
    </row>
    <row r="161" spans="1:17" ht="36.6" customHeight="1" x14ac:dyDescent="0.2">
      <c r="A161" s="213" t="s">
        <v>628</v>
      </c>
      <c r="B161" s="214"/>
      <c r="C161" s="214"/>
      <c r="D161" s="214"/>
      <c r="E161" s="214"/>
      <c r="F161" s="214"/>
      <c r="G161" s="214"/>
      <c r="H161" s="214"/>
      <c r="I161" s="214"/>
      <c r="J161" s="100">
        <v>13109</v>
      </c>
      <c r="K161" s="99">
        <v>5110</v>
      </c>
      <c r="L161" s="99">
        <v>8000</v>
      </c>
      <c r="M161" s="99">
        <v>1188</v>
      </c>
      <c r="N161" s="12"/>
      <c r="O161" s="99">
        <v>369.08199999999999</v>
      </c>
      <c r="P161" s="12"/>
      <c r="Q161" s="99">
        <v>68.543999999999997</v>
      </c>
    </row>
    <row r="162" spans="1:17" x14ac:dyDescent="0.2">
      <c r="A162" s="213" t="s">
        <v>38</v>
      </c>
      <c r="B162" s="214"/>
      <c r="C162" s="214"/>
      <c r="D162" s="214"/>
      <c r="E162" s="214"/>
      <c r="F162" s="214"/>
      <c r="G162" s="214"/>
      <c r="H162" s="214"/>
      <c r="I162" s="214"/>
      <c r="J162" s="100">
        <v>24114</v>
      </c>
      <c r="K162" s="12"/>
      <c r="L162" s="12"/>
      <c r="M162" s="12"/>
      <c r="N162" s="12"/>
      <c r="O162" s="12"/>
      <c r="P162" s="12"/>
      <c r="Q162" s="12"/>
    </row>
    <row r="163" spans="1:17" x14ac:dyDescent="0.2">
      <c r="A163" s="213" t="s">
        <v>94</v>
      </c>
      <c r="B163" s="214"/>
      <c r="C163" s="214"/>
      <c r="D163" s="214"/>
      <c r="E163" s="214"/>
      <c r="F163" s="214"/>
      <c r="G163" s="214"/>
      <c r="H163" s="214"/>
      <c r="I163" s="214"/>
      <c r="J163" s="14"/>
      <c r="K163" s="12"/>
      <c r="L163" s="12"/>
      <c r="M163" s="12"/>
      <c r="N163" s="12"/>
      <c r="O163" s="12"/>
      <c r="P163" s="12"/>
      <c r="Q163" s="12"/>
    </row>
    <row r="164" spans="1:17" x14ac:dyDescent="0.2">
      <c r="A164" s="213" t="s">
        <v>627</v>
      </c>
      <c r="B164" s="214"/>
      <c r="C164" s="214"/>
      <c r="D164" s="214"/>
      <c r="E164" s="214"/>
      <c r="F164" s="214"/>
      <c r="G164" s="214"/>
      <c r="H164" s="214"/>
      <c r="I164" s="214"/>
      <c r="J164" s="100">
        <v>541</v>
      </c>
      <c r="K164" s="12"/>
      <c r="L164" s="12"/>
      <c r="M164" s="12"/>
      <c r="N164" s="12"/>
      <c r="O164" s="12"/>
      <c r="P164" s="12"/>
      <c r="Q164" s="12"/>
    </row>
    <row r="165" spans="1:17" x14ac:dyDescent="0.2">
      <c r="A165" s="213" t="s">
        <v>626</v>
      </c>
      <c r="B165" s="214"/>
      <c r="C165" s="214"/>
      <c r="D165" s="214"/>
      <c r="E165" s="214"/>
      <c r="F165" s="214"/>
      <c r="G165" s="214"/>
      <c r="H165" s="214"/>
      <c r="I165" s="214"/>
      <c r="J165" s="100">
        <v>418</v>
      </c>
      <c r="K165" s="12"/>
      <c r="L165" s="12"/>
      <c r="M165" s="12"/>
      <c r="N165" s="12"/>
      <c r="O165" s="12"/>
      <c r="P165" s="12"/>
      <c r="Q165" s="12"/>
    </row>
    <row r="166" spans="1:17" x14ac:dyDescent="0.2">
      <c r="A166" s="213" t="s">
        <v>625</v>
      </c>
      <c r="B166" s="214"/>
      <c r="C166" s="214"/>
      <c r="D166" s="214"/>
      <c r="E166" s="214"/>
      <c r="F166" s="214"/>
      <c r="G166" s="214"/>
      <c r="H166" s="214"/>
      <c r="I166" s="214"/>
      <c r="J166" s="100">
        <v>2237</v>
      </c>
      <c r="K166" s="12"/>
      <c r="L166" s="12"/>
      <c r="M166" s="12"/>
      <c r="N166" s="12"/>
      <c r="O166" s="12"/>
      <c r="P166" s="12"/>
      <c r="Q166" s="12"/>
    </row>
    <row r="167" spans="1:17" ht="15" customHeight="1" x14ac:dyDescent="0.2">
      <c r="A167" s="213" t="s">
        <v>624</v>
      </c>
      <c r="B167" s="214"/>
      <c r="C167" s="214"/>
      <c r="D167" s="214"/>
      <c r="E167" s="214"/>
      <c r="F167" s="214"/>
      <c r="G167" s="214"/>
      <c r="H167" s="214"/>
      <c r="I167" s="214"/>
      <c r="J167" s="100">
        <v>20066</v>
      </c>
      <c r="K167" s="12"/>
      <c r="L167" s="12"/>
      <c r="M167" s="12"/>
      <c r="N167" s="12"/>
      <c r="O167" s="12"/>
      <c r="P167" s="12"/>
      <c r="Q167" s="12"/>
    </row>
    <row r="168" spans="1:17" x14ac:dyDescent="0.2">
      <c r="A168" s="213" t="s">
        <v>623</v>
      </c>
      <c r="B168" s="214"/>
      <c r="C168" s="214"/>
      <c r="D168" s="214"/>
      <c r="E168" s="214"/>
      <c r="F168" s="214"/>
      <c r="G168" s="214"/>
      <c r="H168" s="214"/>
      <c r="I168" s="214"/>
      <c r="J168" s="100">
        <v>63</v>
      </c>
      <c r="K168" s="12"/>
      <c r="L168" s="12"/>
      <c r="M168" s="12"/>
      <c r="N168" s="12"/>
      <c r="O168" s="12"/>
      <c r="P168" s="12"/>
      <c r="Q168" s="12"/>
    </row>
    <row r="169" spans="1:17" x14ac:dyDescent="0.2">
      <c r="A169" s="213" t="s">
        <v>622</v>
      </c>
      <c r="B169" s="214"/>
      <c r="C169" s="214"/>
      <c r="D169" s="214"/>
      <c r="E169" s="214"/>
      <c r="F169" s="214"/>
      <c r="G169" s="214"/>
      <c r="H169" s="214"/>
      <c r="I169" s="214"/>
      <c r="J169" s="100">
        <v>789</v>
      </c>
      <c r="K169" s="12"/>
      <c r="L169" s="12"/>
      <c r="M169" s="12"/>
      <c r="N169" s="12"/>
      <c r="O169" s="12"/>
      <c r="P169" s="12"/>
      <c r="Q169" s="12"/>
    </row>
    <row r="170" spans="1:17" x14ac:dyDescent="0.2">
      <c r="A170" s="213" t="s">
        <v>39</v>
      </c>
      <c r="B170" s="214"/>
      <c r="C170" s="214"/>
      <c r="D170" s="214"/>
      <c r="E170" s="214"/>
      <c r="F170" s="214"/>
      <c r="G170" s="214"/>
      <c r="H170" s="214"/>
      <c r="I170" s="214"/>
      <c r="J170" s="100">
        <v>16578</v>
      </c>
      <c r="K170" s="12"/>
      <c r="L170" s="12"/>
      <c r="M170" s="12"/>
      <c r="N170" s="12"/>
      <c r="O170" s="12"/>
      <c r="P170" s="12"/>
      <c r="Q170" s="12"/>
    </row>
    <row r="171" spans="1:17" x14ac:dyDescent="0.2">
      <c r="A171" s="213" t="s">
        <v>94</v>
      </c>
      <c r="B171" s="214"/>
      <c r="C171" s="214"/>
      <c r="D171" s="214"/>
      <c r="E171" s="214"/>
      <c r="F171" s="214"/>
      <c r="G171" s="214"/>
      <c r="H171" s="214"/>
      <c r="I171" s="214"/>
      <c r="J171" s="14"/>
      <c r="K171" s="12"/>
      <c r="L171" s="12"/>
      <c r="M171" s="12"/>
      <c r="N171" s="12"/>
      <c r="O171" s="12"/>
      <c r="P171" s="12"/>
      <c r="Q171" s="12"/>
    </row>
    <row r="172" spans="1:17" x14ac:dyDescent="0.2">
      <c r="A172" s="213" t="s">
        <v>621</v>
      </c>
      <c r="B172" s="214"/>
      <c r="C172" s="214"/>
      <c r="D172" s="214"/>
      <c r="E172" s="214"/>
      <c r="F172" s="214"/>
      <c r="G172" s="214"/>
      <c r="H172" s="214"/>
      <c r="I172" s="214"/>
      <c r="J172" s="100">
        <v>406</v>
      </c>
      <c r="K172" s="12"/>
      <c r="L172" s="12"/>
      <c r="M172" s="12"/>
      <c r="N172" s="12"/>
      <c r="O172" s="12"/>
      <c r="P172" s="12"/>
      <c r="Q172" s="12"/>
    </row>
    <row r="173" spans="1:17" ht="15" customHeight="1" x14ac:dyDescent="0.2">
      <c r="A173" s="213" t="s">
        <v>620</v>
      </c>
      <c r="B173" s="214"/>
      <c r="C173" s="214"/>
      <c r="D173" s="214"/>
      <c r="E173" s="214"/>
      <c r="F173" s="214"/>
      <c r="G173" s="214"/>
      <c r="H173" s="214"/>
      <c r="I173" s="214"/>
      <c r="J173" s="100">
        <v>15670</v>
      </c>
      <c r="K173" s="12"/>
      <c r="L173" s="12"/>
      <c r="M173" s="12"/>
      <c r="N173" s="12"/>
      <c r="O173" s="12"/>
      <c r="P173" s="12"/>
      <c r="Q173" s="12"/>
    </row>
    <row r="174" spans="1:17" x14ac:dyDescent="0.2">
      <c r="A174" s="213" t="s">
        <v>619</v>
      </c>
      <c r="B174" s="214"/>
      <c r="C174" s="214"/>
      <c r="D174" s="214"/>
      <c r="E174" s="214"/>
      <c r="F174" s="214"/>
      <c r="G174" s="214"/>
      <c r="H174" s="214"/>
      <c r="I174" s="214"/>
      <c r="J174" s="100">
        <v>502</v>
      </c>
      <c r="K174" s="12"/>
      <c r="L174" s="12"/>
      <c r="M174" s="12"/>
      <c r="N174" s="12"/>
      <c r="O174" s="12"/>
      <c r="P174" s="12"/>
      <c r="Q174" s="12"/>
    </row>
    <row r="175" spans="1:17" x14ac:dyDescent="0.2">
      <c r="A175" s="215" t="s">
        <v>40</v>
      </c>
      <c r="B175" s="214"/>
      <c r="C175" s="214"/>
      <c r="D175" s="214"/>
      <c r="E175" s="214"/>
      <c r="F175" s="214"/>
      <c r="G175" s="214"/>
      <c r="H175" s="214"/>
      <c r="I175" s="214"/>
      <c r="J175" s="14"/>
      <c r="K175" s="12"/>
      <c r="L175" s="12"/>
      <c r="M175" s="12"/>
      <c r="N175" s="12"/>
      <c r="O175" s="12"/>
      <c r="P175" s="12"/>
      <c r="Q175" s="12"/>
    </row>
    <row r="176" spans="1:17" x14ac:dyDescent="0.2">
      <c r="A176" s="213" t="s">
        <v>186</v>
      </c>
      <c r="B176" s="214"/>
      <c r="C176" s="214"/>
      <c r="D176" s="214"/>
      <c r="E176" s="214"/>
      <c r="F176" s="214"/>
      <c r="G176" s="214"/>
      <c r="H176" s="214"/>
      <c r="I176" s="214"/>
      <c r="J176" s="100">
        <v>3498</v>
      </c>
      <c r="K176" s="12"/>
      <c r="L176" s="12"/>
      <c r="M176" s="12"/>
      <c r="N176" s="12"/>
      <c r="O176" s="99">
        <v>44.99</v>
      </c>
      <c r="P176" s="12"/>
      <c r="Q176" s="99">
        <v>8.23</v>
      </c>
    </row>
    <row r="177" spans="1:19" x14ac:dyDescent="0.2">
      <c r="A177" s="213" t="s">
        <v>185</v>
      </c>
      <c r="B177" s="214"/>
      <c r="C177" s="214"/>
      <c r="D177" s="214"/>
      <c r="E177" s="214"/>
      <c r="F177" s="214"/>
      <c r="G177" s="214"/>
      <c r="H177" s="214"/>
      <c r="I177" s="214"/>
      <c r="J177" s="100">
        <v>264609</v>
      </c>
      <c r="K177" s="12"/>
      <c r="L177" s="12"/>
      <c r="M177" s="12"/>
      <c r="N177" s="12"/>
      <c r="O177" s="99">
        <v>1465.98</v>
      </c>
      <c r="P177" s="12"/>
      <c r="Q177" s="99">
        <v>264.47000000000003</v>
      </c>
    </row>
    <row r="178" spans="1:19" x14ac:dyDescent="0.2">
      <c r="A178" s="213" t="s">
        <v>41</v>
      </c>
      <c r="B178" s="214"/>
      <c r="C178" s="214"/>
      <c r="D178" s="214"/>
      <c r="E178" s="214"/>
      <c r="F178" s="214"/>
      <c r="G178" s="214"/>
      <c r="H178" s="214"/>
      <c r="I178" s="214"/>
      <c r="J178" s="100">
        <v>268107</v>
      </c>
      <c r="K178" s="12"/>
      <c r="L178" s="12"/>
      <c r="M178" s="12"/>
      <c r="N178" s="12"/>
      <c r="O178" s="99">
        <v>1510.97</v>
      </c>
      <c r="P178" s="12"/>
      <c r="Q178" s="99">
        <v>272.7</v>
      </c>
    </row>
    <row r="179" spans="1:19" x14ac:dyDescent="0.2">
      <c r="A179" s="213" t="s">
        <v>42</v>
      </c>
      <c r="B179" s="214"/>
      <c r="C179" s="214"/>
      <c r="D179" s="214"/>
      <c r="E179" s="214"/>
      <c r="F179" s="214"/>
      <c r="G179" s="214"/>
      <c r="H179" s="214"/>
      <c r="I179" s="214"/>
      <c r="J179" s="14"/>
      <c r="K179" s="12"/>
      <c r="L179" s="12"/>
      <c r="M179" s="12"/>
      <c r="N179" s="12"/>
      <c r="O179" s="12"/>
      <c r="P179" s="12"/>
      <c r="Q179" s="12"/>
    </row>
    <row r="180" spans="1:19" x14ac:dyDescent="0.2">
      <c r="A180" s="213" t="s">
        <v>43</v>
      </c>
      <c r="B180" s="214"/>
      <c r="C180" s="214"/>
      <c r="D180" s="214"/>
      <c r="E180" s="214"/>
      <c r="F180" s="214"/>
      <c r="G180" s="214"/>
      <c r="H180" s="214"/>
      <c r="I180" s="214"/>
      <c r="J180" s="100">
        <v>174601</v>
      </c>
      <c r="K180" s="12"/>
      <c r="L180" s="12"/>
      <c r="M180" s="12"/>
      <c r="N180" s="12"/>
      <c r="O180" s="12"/>
      <c r="P180" s="12"/>
      <c r="Q180" s="12"/>
    </row>
    <row r="181" spans="1:19" x14ac:dyDescent="0.2">
      <c r="A181" s="213" t="s">
        <v>44</v>
      </c>
      <c r="B181" s="214"/>
      <c r="C181" s="214"/>
      <c r="D181" s="214"/>
      <c r="E181" s="214"/>
      <c r="F181" s="214"/>
      <c r="G181" s="214"/>
      <c r="H181" s="214"/>
      <c r="I181" s="214"/>
      <c r="J181" s="100">
        <v>32032</v>
      </c>
      <c r="K181" s="12"/>
      <c r="L181" s="12"/>
      <c r="M181" s="12"/>
      <c r="N181" s="12"/>
      <c r="O181" s="12"/>
      <c r="P181" s="12"/>
      <c r="Q181" s="12"/>
    </row>
    <row r="182" spans="1:19" x14ac:dyDescent="0.2">
      <c r="A182" s="213" t="s">
        <v>45</v>
      </c>
      <c r="B182" s="214"/>
      <c r="C182" s="214"/>
      <c r="D182" s="214"/>
      <c r="E182" s="214"/>
      <c r="F182" s="214"/>
      <c r="G182" s="214"/>
      <c r="H182" s="214"/>
      <c r="I182" s="214"/>
      <c r="J182" s="100">
        <v>25501</v>
      </c>
      <c r="K182" s="12"/>
      <c r="L182" s="12"/>
      <c r="M182" s="12"/>
      <c r="N182" s="12"/>
      <c r="O182" s="12"/>
      <c r="P182" s="12"/>
      <c r="Q182" s="12"/>
    </row>
    <row r="183" spans="1:19" x14ac:dyDescent="0.2">
      <c r="A183" s="213" t="s">
        <v>46</v>
      </c>
      <c r="B183" s="214"/>
      <c r="C183" s="214"/>
      <c r="D183" s="214"/>
      <c r="E183" s="214"/>
      <c r="F183" s="214"/>
      <c r="G183" s="214"/>
      <c r="H183" s="214"/>
      <c r="I183" s="214"/>
      <c r="J183" s="100">
        <v>24114</v>
      </c>
      <c r="K183" s="12"/>
      <c r="L183" s="12"/>
      <c r="M183" s="12"/>
      <c r="N183" s="12"/>
      <c r="O183" s="12"/>
      <c r="P183" s="12"/>
      <c r="Q183" s="12"/>
    </row>
    <row r="184" spans="1:19" x14ac:dyDescent="0.2">
      <c r="A184" s="213" t="s">
        <v>47</v>
      </c>
      <c r="B184" s="214"/>
      <c r="C184" s="214"/>
      <c r="D184" s="214"/>
      <c r="E184" s="214"/>
      <c r="F184" s="214"/>
      <c r="G184" s="214"/>
      <c r="H184" s="214"/>
      <c r="I184" s="214"/>
      <c r="J184" s="100">
        <v>16578</v>
      </c>
      <c r="K184" s="12"/>
      <c r="L184" s="12"/>
      <c r="M184" s="12"/>
      <c r="N184" s="12"/>
      <c r="O184" s="12"/>
      <c r="P184" s="12"/>
      <c r="Q184" s="12"/>
    </row>
    <row r="185" spans="1:19" x14ac:dyDescent="0.2">
      <c r="A185" s="215" t="s">
        <v>48</v>
      </c>
      <c r="B185" s="214"/>
      <c r="C185" s="214"/>
      <c r="D185" s="214"/>
      <c r="E185" s="214"/>
      <c r="F185" s="214"/>
      <c r="G185" s="214"/>
      <c r="H185" s="214"/>
      <c r="I185" s="214"/>
      <c r="J185" s="15">
        <v>268107</v>
      </c>
      <c r="K185" s="12"/>
      <c r="L185" s="12"/>
      <c r="M185" s="12"/>
      <c r="N185" s="12"/>
      <c r="O185" s="13">
        <v>1510.97</v>
      </c>
      <c r="P185" s="12"/>
      <c r="Q185" s="13">
        <v>272.7</v>
      </c>
    </row>
    <row r="186" spans="1:19" x14ac:dyDescent="0.2">
      <c r="F186" s="10"/>
      <c r="G186" s="10"/>
      <c r="H186" s="10"/>
      <c r="I186" s="10"/>
      <c r="J186" s="16"/>
      <c r="K186" s="10"/>
      <c r="L186" s="10"/>
      <c r="M186" s="10"/>
      <c r="N186" s="10"/>
      <c r="O186" s="10"/>
      <c r="P186" s="10"/>
      <c r="Q186" s="10"/>
    </row>
    <row r="187" spans="1:19" s="179" customFormat="1" ht="17.25" customHeight="1" x14ac:dyDescent="0.2">
      <c r="A187" s="183"/>
      <c r="B187" s="144" t="s">
        <v>371</v>
      </c>
      <c r="C187" s="144"/>
      <c r="D187" s="144"/>
      <c r="E187" s="144"/>
      <c r="F187" s="144"/>
      <c r="G187" s="144"/>
      <c r="H187" s="144"/>
      <c r="I187" s="144"/>
      <c r="J187" s="193"/>
      <c r="K187" s="144"/>
      <c r="L187" s="144"/>
      <c r="M187" s="144"/>
      <c r="N187" s="182"/>
      <c r="O187" s="182"/>
      <c r="P187" s="181"/>
      <c r="Q187" s="180"/>
      <c r="R187"/>
      <c r="S187"/>
    </row>
    <row r="188" spans="1:19" s="179" customFormat="1" ht="17.25" customHeight="1" x14ac:dyDescent="0.2">
      <c r="A188" s="183"/>
      <c r="B188" s="144"/>
      <c r="C188" s="144"/>
      <c r="D188" s="144"/>
      <c r="E188" s="144"/>
      <c r="F188" s="144"/>
      <c r="G188" s="144"/>
      <c r="H188" s="144"/>
      <c r="I188" s="144"/>
      <c r="J188" s="193"/>
      <c r="K188" s="144"/>
      <c r="L188" s="144"/>
      <c r="M188" s="144"/>
      <c r="N188" s="182"/>
      <c r="O188" s="182"/>
      <c r="P188" s="181"/>
      <c r="Q188" s="180"/>
      <c r="R188"/>
      <c r="S188"/>
    </row>
  </sheetData>
  <mergeCells count="61">
    <mergeCell ref="P21:P23"/>
    <mergeCell ref="A82:Q82"/>
    <mergeCell ref="F22:F23"/>
    <mergeCell ref="F21:I21"/>
    <mergeCell ref="G22:I22"/>
    <mergeCell ref="O21:O23"/>
    <mergeCell ref="N21:N23"/>
    <mergeCell ref="Q21:Q23"/>
    <mergeCell ref="J22:J23"/>
    <mergeCell ref="K22:M22"/>
    <mergeCell ref="J21:M21"/>
    <mergeCell ref="A25:Q25"/>
    <mergeCell ref="A39:Q39"/>
    <mergeCell ref="A59:Q59"/>
    <mergeCell ref="A70:Q70"/>
    <mergeCell ref="A81:Q81"/>
    <mergeCell ref="A21:A23"/>
    <mergeCell ref="C21:C23"/>
    <mergeCell ref="D21:D23"/>
    <mergeCell ref="E21:E23"/>
    <mergeCell ref="B21:B23"/>
    <mergeCell ref="A163:I163"/>
    <mergeCell ref="A98:Q98"/>
    <mergeCell ref="A110:Q110"/>
    <mergeCell ref="A126:Q126"/>
    <mergeCell ref="A143:Q143"/>
    <mergeCell ref="A156:I156"/>
    <mergeCell ref="A157:I157"/>
    <mergeCell ref="A158:I158"/>
    <mergeCell ref="A161:I161"/>
    <mergeCell ref="A162:I162"/>
    <mergeCell ref="A160:I160"/>
    <mergeCell ref="A159:I159"/>
    <mergeCell ref="J14:K14"/>
    <mergeCell ref="J17:K17"/>
    <mergeCell ref="J18:K18"/>
    <mergeCell ref="J16:K16"/>
    <mergeCell ref="J15:K15"/>
    <mergeCell ref="A175:I175"/>
    <mergeCell ref="A164:I164"/>
    <mergeCell ref="A165:I165"/>
    <mergeCell ref="A166:I166"/>
    <mergeCell ref="A167:I167"/>
    <mergeCell ref="A168:I168"/>
    <mergeCell ref="A169:I169"/>
    <mergeCell ref="E1:I1"/>
    <mergeCell ref="A182:I182"/>
    <mergeCell ref="A183:I183"/>
    <mergeCell ref="A184:I184"/>
    <mergeCell ref="A185:I185"/>
    <mergeCell ref="A176:I176"/>
    <mergeCell ref="A177:I177"/>
    <mergeCell ref="A178:I178"/>
    <mergeCell ref="A179:I179"/>
    <mergeCell ref="A180:I180"/>
    <mergeCell ref="A181:I181"/>
    <mergeCell ref="A170:I170"/>
    <mergeCell ref="A171:I171"/>
    <mergeCell ref="A172:I172"/>
    <mergeCell ref="A173:I173"/>
    <mergeCell ref="A174:I174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7"/>
  <sheetViews>
    <sheetView showGridLines="0" zoomScaleNormal="75" zoomScaleSheetLayoutView="75" workbookViewId="0">
      <selection activeCell="D10" sqref="D10"/>
    </sheetView>
  </sheetViews>
  <sheetFormatPr defaultColWidth="9.140625" defaultRowHeight="12.75" outlineLevelRow="2" x14ac:dyDescent="0.2"/>
  <cols>
    <col min="1" max="1" width="3.28515625" style="11" customWidth="1"/>
    <col min="2" max="2" width="16.28515625" style="1" customWidth="1"/>
    <col min="3" max="3" width="34.28515625" style="8" customWidth="1"/>
    <col min="4" max="4" width="7.7109375" style="7" customWidth="1"/>
    <col min="5" max="5" width="8.5703125" style="9" customWidth="1"/>
    <col min="6" max="6" width="10.5703125" style="3" customWidth="1"/>
    <col min="7" max="9" width="6.7109375" style="3" customWidth="1"/>
    <col min="10" max="10" width="7.7109375" style="17" customWidth="1"/>
    <col min="11" max="15" width="6.7109375" style="3" customWidth="1"/>
    <col min="16" max="16" width="9.140625" style="3" customWidth="1"/>
    <col min="17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34"/>
      <c r="C1" s="133"/>
      <c r="D1" s="185"/>
      <c r="E1" s="226" t="s">
        <v>53</v>
      </c>
      <c r="F1" s="226"/>
      <c r="G1" s="226"/>
      <c r="H1" s="226"/>
      <c r="I1" s="226"/>
      <c r="J1" s="130"/>
      <c r="K1" s="129"/>
      <c r="L1" s="129"/>
      <c r="M1" s="2" t="s">
        <v>28</v>
      </c>
      <c r="N1" s="129"/>
      <c r="O1" s="129"/>
      <c r="P1" s="129"/>
      <c r="Q1"/>
      <c r="R1"/>
    </row>
    <row r="2" spans="1:18" outlineLevel="1" x14ac:dyDescent="0.2">
      <c r="A2" s="5"/>
      <c r="B2" s="134"/>
      <c r="C2" s="133"/>
      <c r="D2" s="153"/>
      <c r="E2" s="153"/>
      <c r="F2" s="129"/>
      <c r="G2" s="184" t="s">
        <v>20</v>
      </c>
      <c r="H2" s="129"/>
      <c r="I2" s="129"/>
      <c r="J2" s="130"/>
      <c r="K2" s="129"/>
      <c r="L2" s="129"/>
      <c r="M2" s="5" t="s">
        <v>183</v>
      </c>
      <c r="N2" s="129"/>
      <c r="O2" s="129"/>
      <c r="P2" s="129"/>
      <c r="Q2"/>
      <c r="R2"/>
    </row>
    <row r="3" spans="1:18" outlineLevel="1" x14ac:dyDescent="0.2">
      <c r="A3" s="5"/>
      <c r="B3" s="134"/>
      <c r="C3" s="133"/>
      <c r="D3" s="153"/>
      <c r="E3" s="153"/>
      <c r="F3" s="129"/>
      <c r="G3" s="184"/>
      <c r="H3" s="129"/>
      <c r="I3" s="129"/>
      <c r="J3" s="130"/>
      <c r="K3" s="129"/>
      <c r="L3" s="5"/>
      <c r="M3" s="5" t="s">
        <v>533</v>
      </c>
      <c r="N3" s="129"/>
      <c r="O3" s="129"/>
      <c r="P3" s="129"/>
      <c r="Q3"/>
      <c r="R3"/>
    </row>
    <row r="4" spans="1:18" outlineLevel="1" x14ac:dyDescent="0.2">
      <c r="A4" s="5" t="s">
        <v>532</v>
      </c>
      <c r="B4" s="134"/>
      <c r="C4" s="133"/>
      <c r="D4" s="153"/>
      <c r="E4" s="153"/>
      <c r="F4" s="129"/>
      <c r="G4" s="129"/>
      <c r="H4" s="129"/>
      <c r="I4" s="129"/>
      <c r="J4" s="130"/>
      <c r="K4" s="129"/>
      <c r="L4" s="129"/>
      <c r="M4" s="5" t="s">
        <v>532</v>
      </c>
      <c r="N4" s="129"/>
      <c r="O4" s="129"/>
      <c r="P4" s="129"/>
      <c r="Q4"/>
      <c r="R4"/>
    </row>
    <row r="5" spans="1:18" outlineLevel="1" x14ac:dyDescent="0.2">
      <c r="A5" s="5" t="s">
        <v>531</v>
      </c>
      <c r="B5" s="134"/>
      <c r="C5" s="133"/>
      <c r="D5" s="153"/>
      <c r="E5" s="153"/>
      <c r="F5" s="129"/>
      <c r="G5" s="129"/>
      <c r="H5" s="129"/>
      <c r="I5" s="129"/>
      <c r="J5" s="130"/>
      <c r="K5" s="129"/>
      <c r="L5" s="129"/>
      <c r="M5" s="5" t="s">
        <v>178</v>
      </c>
      <c r="N5" s="129"/>
      <c r="O5" s="129"/>
      <c r="P5" s="129"/>
      <c r="Q5"/>
      <c r="R5"/>
    </row>
    <row r="6" spans="1:18" x14ac:dyDescent="0.2">
      <c r="A6" s="131"/>
      <c r="B6" s="134"/>
      <c r="C6" s="153"/>
      <c r="D6" s="4"/>
      <c r="E6" s="129"/>
      <c r="F6" s="129"/>
      <c r="G6" s="170" t="s">
        <v>618</v>
      </c>
      <c r="H6" s="170"/>
      <c r="I6" s="170"/>
      <c r="J6" s="130"/>
      <c r="K6" s="129"/>
      <c r="L6" s="129"/>
      <c r="M6" s="129"/>
      <c r="N6" s="129"/>
      <c r="O6" s="129"/>
      <c r="P6" s="129"/>
      <c r="Q6" s="4"/>
      <c r="R6"/>
    </row>
    <row r="7" spans="1:18" x14ac:dyDescent="0.2">
      <c r="A7" s="131"/>
      <c r="B7" s="134"/>
      <c r="C7" s="153"/>
      <c r="D7" s="4"/>
      <c r="E7" s="129"/>
      <c r="F7" s="129"/>
      <c r="G7" s="131" t="s">
        <v>21</v>
      </c>
      <c r="H7" s="131"/>
      <c r="I7" s="131"/>
      <c r="J7" s="130"/>
      <c r="K7" s="129"/>
      <c r="L7" s="129"/>
      <c r="M7" s="129"/>
      <c r="N7" s="129"/>
      <c r="O7" s="129"/>
      <c r="P7" s="129"/>
      <c r="Q7" s="4"/>
      <c r="R7"/>
    </row>
    <row r="8" spans="1:18" x14ac:dyDescent="0.2">
      <c r="A8" s="131"/>
      <c r="B8" s="134"/>
      <c r="C8" s="153"/>
      <c r="D8" s="4"/>
      <c r="E8" s="129"/>
      <c r="F8" s="129"/>
      <c r="G8" s="131"/>
      <c r="H8" s="131"/>
      <c r="I8" s="131"/>
      <c r="J8" s="130"/>
      <c r="K8" s="129"/>
      <c r="L8" s="129"/>
      <c r="M8" s="129"/>
      <c r="N8" s="129"/>
      <c r="O8" s="129"/>
      <c r="P8" s="129"/>
      <c r="Q8" s="4"/>
      <c r="R8"/>
    </row>
    <row r="9" spans="1:18" x14ac:dyDescent="0.2">
      <c r="A9" s="131"/>
      <c r="B9" s="134"/>
      <c r="C9" s="162" t="s">
        <v>22</v>
      </c>
      <c r="D9" s="178" t="s">
        <v>529</v>
      </c>
      <c r="E9" s="166"/>
      <c r="F9" s="163"/>
      <c r="G9" s="163"/>
      <c r="H9" s="165"/>
      <c r="I9" s="163"/>
      <c r="J9" s="164"/>
      <c r="K9" s="163"/>
      <c r="L9" s="163"/>
      <c r="M9" s="163"/>
      <c r="N9" s="129"/>
      <c r="O9" s="129"/>
      <c r="P9" s="129"/>
      <c r="Q9" s="129"/>
      <c r="R9"/>
    </row>
    <row r="10" spans="1:18" x14ac:dyDescent="0.2">
      <c r="A10" s="131"/>
      <c r="B10" s="134"/>
      <c r="C10" s="162"/>
      <c r="D10" s="189" t="s">
        <v>617</v>
      </c>
      <c r="E10" s="190"/>
      <c r="F10" s="190"/>
      <c r="G10" s="190"/>
      <c r="H10" s="190"/>
      <c r="I10" s="190"/>
      <c r="J10" s="195"/>
      <c r="K10" s="189"/>
      <c r="L10" s="189"/>
      <c r="M10" s="163"/>
      <c r="N10" s="129"/>
      <c r="O10" s="129"/>
      <c r="P10" s="129"/>
      <c r="Q10" s="129"/>
      <c r="R10"/>
    </row>
    <row r="11" spans="1:18" x14ac:dyDescent="0.2">
      <c r="A11" s="131"/>
      <c r="B11" s="134"/>
      <c r="C11" s="133"/>
      <c r="D11" s="153"/>
      <c r="E11" s="96"/>
      <c r="F11" s="156"/>
      <c r="G11" s="156"/>
      <c r="H11" s="184" t="s">
        <v>175</v>
      </c>
      <c r="I11" s="184"/>
      <c r="J11" s="192"/>
      <c r="K11" s="156"/>
      <c r="L11" s="129"/>
      <c r="M11" s="129"/>
      <c r="N11" s="129"/>
      <c r="O11" s="129"/>
      <c r="P11" s="129"/>
      <c r="Q11" s="129"/>
      <c r="R11"/>
    </row>
    <row r="12" spans="1:18" x14ac:dyDescent="0.2">
      <c r="A12" s="155"/>
      <c r="B12" s="154"/>
      <c r="C12" s="133"/>
      <c r="D12" s="153"/>
      <c r="E12" s="4"/>
      <c r="F12" s="129"/>
      <c r="G12" s="129"/>
      <c r="H12" s="129"/>
      <c r="I12" s="129"/>
      <c r="J12" s="130"/>
      <c r="K12" s="129"/>
      <c r="L12" s="129"/>
      <c r="M12" s="129"/>
      <c r="N12" s="129"/>
      <c r="O12" s="129"/>
      <c r="P12" s="129"/>
      <c r="Q12" s="129"/>
    </row>
    <row r="13" spans="1:18" ht="14.25" x14ac:dyDescent="0.2">
      <c r="A13" s="131"/>
      <c r="B13" s="134"/>
      <c r="C13" s="133"/>
      <c r="D13" s="142" t="s">
        <v>616</v>
      </c>
      <c r="E13" s="131"/>
      <c r="F13" s="129"/>
      <c r="G13" s="129"/>
      <c r="H13" s="129"/>
      <c r="I13" s="142"/>
      <c r="J13" s="143"/>
      <c r="K13" s="129"/>
      <c r="L13" s="129"/>
      <c r="M13" s="129"/>
      <c r="N13" s="188"/>
      <c r="O13" s="147"/>
      <c r="P13" s="147"/>
      <c r="Q13" s="129"/>
      <c r="R13" s="152"/>
    </row>
    <row r="14" spans="1:18" x14ac:dyDescent="0.2">
      <c r="A14" s="131"/>
      <c r="B14" s="134"/>
      <c r="C14" s="133"/>
      <c r="D14" s="142" t="s">
        <v>51</v>
      </c>
      <c r="E14" s="131"/>
      <c r="F14" s="129"/>
      <c r="G14" s="129"/>
      <c r="H14" s="129"/>
      <c r="I14" s="142"/>
      <c r="J14" s="208" t="s">
        <v>615</v>
      </c>
      <c r="K14" s="209"/>
      <c r="L14" s="5" t="s">
        <v>169</v>
      </c>
      <c r="M14" s="129"/>
      <c r="N14" s="149"/>
      <c r="O14" s="147"/>
      <c r="P14" s="186"/>
      <c r="Q14" s="129"/>
    </row>
    <row r="15" spans="1:18" outlineLevel="1" x14ac:dyDescent="0.2">
      <c r="A15" s="131"/>
      <c r="B15" s="134"/>
      <c r="C15" s="133"/>
      <c r="D15" s="142" t="s">
        <v>52</v>
      </c>
      <c r="E15" s="131"/>
      <c r="F15" s="129"/>
      <c r="G15" s="129"/>
      <c r="H15" s="129"/>
      <c r="I15" s="142"/>
      <c r="J15" s="208" t="s">
        <v>614</v>
      </c>
      <c r="K15" s="209"/>
      <c r="L15" s="5" t="s">
        <v>169</v>
      </c>
      <c r="M15" s="129"/>
      <c r="N15" s="149"/>
      <c r="O15" s="147"/>
      <c r="P15" s="186"/>
      <c r="Q15" s="129"/>
    </row>
    <row r="16" spans="1:18" outlineLevel="1" x14ac:dyDescent="0.2">
      <c r="A16" s="131"/>
      <c r="B16" s="134"/>
      <c r="C16" s="133"/>
      <c r="D16" s="142" t="s">
        <v>613</v>
      </c>
      <c r="E16" s="131"/>
      <c r="F16" s="129"/>
      <c r="G16" s="129"/>
      <c r="H16" s="129"/>
      <c r="I16" s="142"/>
      <c r="J16" s="208" t="s">
        <v>612</v>
      </c>
      <c r="K16" s="209"/>
      <c r="L16" s="5" t="s">
        <v>169</v>
      </c>
      <c r="M16" s="129"/>
      <c r="N16" s="149"/>
      <c r="O16" s="147"/>
      <c r="P16" s="186"/>
      <c r="Q16" s="129"/>
    </row>
    <row r="17" spans="1:17" x14ac:dyDescent="0.2">
      <c r="A17" s="131"/>
      <c r="B17" s="134"/>
      <c r="C17" s="133"/>
      <c r="D17" s="142" t="s">
        <v>171</v>
      </c>
      <c r="E17" s="131"/>
      <c r="F17" s="129"/>
      <c r="G17" s="129"/>
      <c r="H17" s="129"/>
      <c r="I17" s="142"/>
      <c r="J17" s="208" t="s">
        <v>611</v>
      </c>
      <c r="K17" s="209"/>
      <c r="L17" s="5" t="s">
        <v>169</v>
      </c>
      <c r="M17" s="129"/>
      <c r="N17" s="149"/>
      <c r="O17" s="147"/>
      <c r="P17" s="186"/>
      <c r="Q17" s="129"/>
    </row>
    <row r="18" spans="1:17" outlineLevel="1" x14ac:dyDescent="0.2">
      <c r="A18" s="131"/>
      <c r="B18" s="134"/>
      <c r="C18" s="133"/>
      <c r="D18" s="142" t="s">
        <v>49</v>
      </c>
      <c r="E18" s="131"/>
      <c r="F18" s="129"/>
      <c r="G18" s="129"/>
      <c r="H18" s="129"/>
      <c r="I18" s="142"/>
      <c r="J18" s="208" t="s">
        <v>610</v>
      </c>
      <c r="K18" s="209"/>
      <c r="L18" s="5" t="s">
        <v>50</v>
      </c>
      <c r="M18" s="129"/>
      <c r="N18" s="149"/>
      <c r="O18" s="147"/>
      <c r="P18" s="186"/>
      <c r="Q18" s="129"/>
    </row>
    <row r="19" spans="1:17" x14ac:dyDescent="0.2">
      <c r="A19" s="120"/>
      <c r="B19" s="146"/>
      <c r="C19" s="145"/>
      <c r="D19" s="142" t="s">
        <v>609</v>
      </c>
      <c r="E19" s="142"/>
      <c r="F19" s="142"/>
      <c r="G19" s="142"/>
      <c r="H19" s="142"/>
      <c r="I19" s="142"/>
      <c r="J19" s="143"/>
      <c r="K19" s="187">
        <v>0.22541999999999998</v>
      </c>
      <c r="L19" s="142" t="s">
        <v>166</v>
      </c>
      <c r="M19" s="115"/>
      <c r="N19" s="149"/>
      <c r="O19" s="147"/>
      <c r="P19" s="186"/>
      <c r="Q19" s="114"/>
    </row>
    <row r="20" spans="1:17" x14ac:dyDescent="0.2">
      <c r="A20" s="120"/>
      <c r="B20" s="146"/>
      <c r="C20" s="145"/>
      <c r="D20" s="144" t="s">
        <v>165</v>
      </c>
      <c r="E20" s="142"/>
      <c r="F20" s="142"/>
      <c r="G20" s="142"/>
      <c r="H20" s="142"/>
      <c r="I20" s="142"/>
      <c r="J20" s="143"/>
      <c r="K20" s="142"/>
      <c r="L20" s="142"/>
      <c r="M20" s="115"/>
      <c r="N20" s="115"/>
      <c r="O20" s="115"/>
      <c r="P20" s="115"/>
      <c r="Q20"/>
    </row>
    <row r="22" spans="1:17" ht="18" customHeight="1" x14ac:dyDescent="0.2">
      <c r="A22" s="217" t="s">
        <v>23</v>
      </c>
      <c r="B22" s="220" t="s">
        <v>164</v>
      </c>
      <c r="C22" s="217" t="s">
        <v>163</v>
      </c>
      <c r="D22" s="217" t="s">
        <v>24</v>
      </c>
      <c r="E22" s="217" t="s">
        <v>25</v>
      </c>
      <c r="F22" s="217" t="s">
        <v>162</v>
      </c>
      <c r="G22" s="218"/>
      <c r="H22" s="218"/>
      <c r="I22" s="218"/>
      <c r="J22" s="217" t="s">
        <v>161</v>
      </c>
      <c r="K22" s="218"/>
      <c r="L22" s="218"/>
      <c r="M22" s="218"/>
      <c r="N22" s="217" t="s">
        <v>160</v>
      </c>
      <c r="O22" s="217" t="s">
        <v>159</v>
      </c>
      <c r="P22" s="217" t="s">
        <v>158</v>
      </c>
      <c r="Q22" s="217" t="s">
        <v>157</v>
      </c>
    </row>
    <row r="23" spans="1:17" ht="15.75" customHeight="1" x14ac:dyDescent="0.2">
      <c r="A23" s="218"/>
      <c r="B23" s="221"/>
      <c r="C23" s="219"/>
      <c r="D23" s="217"/>
      <c r="E23" s="218"/>
      <c r="F23" s="217" t="s">
        <v>26</v>
      </c>
      <c r="G23" s="217" t="s">
        <v>156</v>
      </c>
      <c r="H23" s="218"/>
      <c r="I23" s="218"/>
      <c r="J23" s="222" t="s">
        <v>26</v>
      </c>
      <c r="K23" s="217" t="s">
        <v>156</v>
      </c>
      <c r="L23" s="218"/>
      <c r="M23" s="218"/>
      <c r="N23" s="217"/>
      <c r="O23" s="217"/>
      <c r="P23" s="217"/>
      <c r="Q23" s="217"/>
    </row>
    <row r="24" spans="1:17" ht="15.75" customHeight="1" x14ac:dyDescent="0.2">
      <c r="A24" s="218"/>
      <c r="B24" s="221"/>
      <c r="C24" s="219"/>
      <c r="D24" s="217"/>
      <c r="E24" s="218"/>
      <c r="F24" s="218"/>
      <c r="G24" s="98" t="s">
        <v>155</v>
      </c>
      <c r="H24" s="98" t="s">
        <v>154</v>
      </c>
      <c r="I24" s="98" t="s">
        <v>153</v>
      </c>
      <c r="J24" s="223"/>
      <c r="K24" s="98" t="s">
        <v>155</v>
      </c>
      <c r="L24" s="98" t="s">
        <v>154</v>
      </c>
      <c r="M24" s="98" t="s">
        <v>153</v>
      </c>
      <c r="N24" s="217"/>
      <c r="O24" s="217"/>
      <c r="P24" s="217"/>
      <c r="Q24" s="217"/>
    </row>
    <row r="25" spans="1:17" x14ac:dyDescent="0.2">
      <c r="A25" s="6">
        <v>1</v>
      </c>
      <c r="B25" s="92">
        <v>2</v>
      </c>
      <c r="C25" s="98">
        <v>3</v>
      </c>
      <c r="D25" s="98">
        <v>4</v>
      </c>
      <c r="E25" s="6">
        <v>5</v>
      </c>
      <c r="F25" s="91">
        <v>6</v>
      </c>
      <c r="G25" s="91">
        <v>7</v>
      </c>
      <c r="H25" s="91">
        <v>8</v>
      </c>
      <c r="I25" s="91">
        <v>9</v>
      </c>
      <c r="J25" s="93">
        <v>10</v>
      </c>
      <c r="K25" s="91">
        <v>11</v>
      </c>
      <c r="L25" s="91">
        <v>12</v>
      </c>
      <c r="M25" s="91">
        <v>13</v>
      </c>
      <c r="N25" s="91">
        <v>14</v>
      </c>
      <c r="O25" s="91">
        <v>15</v>
      </c>
      <c r="P25" s="91">
        <v>16</v>
      </c>
      <c r="Q25" s="91">
        <v>17</v>
      </c>
    </row>
    <row r="26" spans="1:17" x14ac:dyDescent="0.2">
      <c r="A26" s="216" t="s">
        <v>608</v>
      </c>
      <c r="B26" s="214"/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</row>
    <row r="27" spans="1:17" ht="18" x14ac:dyDescent="0.2">
      <c r="A27" s="6">
        <v>1</v>
      </c>
      <c r="B27" s="103" t="s">
        <v>561</v>
      </c>
      <c r="C27" s="104" t="s">
        <v>607</v>
      </c>
      <c r="D27" s="102" t="s">
        <v>33</v>
      </c>
      <c r="E27" s="135">
        <v>1</v>
      </c>
      <c r="F27" s="99" t="s">
        <v>606</v>
      </c>
      <c r="G27" s="12"/>
      <c r="H27" s="12"/>
      <c r="I27" s="12"/>
      <c r="J27" s="14">
        <v>90</v>
      </c>
      <c r="K27" s="12"/>
      <c r="L27" s="12"/>
      <c r="M27" s="12"/>
      <c r="N27" s="12"/>
      <c r="O27" s="12"/>
      <c r="P27" s="12"/>
      <c r="Q27" s="12"/>
    </row>
    <row r="28" spans="1:17" ht="24" x14ac:dyDescent="0.2">
      <c r="A28" s="6">
        <v>2</v>
      </c>
      <c r="B28" s="103" t="s">
        <v>605</v>
      </c>
      <c r="C28" s="104" t="s">
        <v>604</v>
      </c>
      <c r="D28" s="102" t="s">
        <v>29</v>
      </c>
      <c r="E28" s="135">
        <v>1</v>
      </c>
      <c r="F28" s="99">
        <v>86.32</v>
      </c>
      <c r="G28" s="99">
        <v>78.05</v>
      </c>
      <c r="H28" s="99">
        <v>0.37</v>
      </c>
      <c r="I28" s="12"/>
      <c r="J28" s="14">
        <v>86</v>
      </c>
      <c r="K28" s="12">
        <v>78</v>
      </c>
      <c r="L28" s="12"/>
      <c r="M28" s="12"/>
      <c r="N28" s="12">
        <v>5.76</v>
      </c>
      <c r="O28" s="12">
        <v>5.76</v>
      </c>
      <c r="P28" s="12"/>
      <c r="Q28" s="12"/>
    </row>
    <row r="29" spans="1:17" ht="18" x14ac:dyDescent="0.2">
      <c r="A29" s="6">
        <v>3</v>
      </c>
      <c r="B29" s="103" t="s">
        <v>561</v>
      </c>
      <c r="C29" s="104" t="s">
        <v>603</v>
      </c>
      <c r="D29" s="102" t="s">
        <v>33</v>
      </c>
      <c r="E29" s="135">
        <v>24</v>
      </c>
      <c r="F29" s="99" t="s">
        <v>602</v>
      </c>
      <c r="G29" s="12"/>
      <c r="H29" s="12"/>
      <c r="I29" s="12"/>
      <c r="J29" s="14">
        <v>2177</v>
      </c>
      <c r="K29" s="12"/>
      <c r="L29" s="12"/>
      <c r="M29" s="12"/>
      <c r="N29" s="12"/>
      <c r="O29" s="12"/>
      <c r="P29" s="12"/>
      <c r="Q29" s="12"/>
    </row>
    <row r="30" spans="1:17" ht="36" x14ac:dyDescent="0.2">
      <c r="A30" s="6">
        <v>4</v>
      </c>
      <c r="B30" s="103" t="s">
        <v>601</v>
      </c>
      <c r="C30" s="104" t="s">
        <v>600</v>
      </c>
      <c r="D30" s="102" t="s">
        <v>29</v>
      </c>
      <c r="E30" s="101">
        <v>21</v>
      </c>
      <c r="F30" s="99">
        <v>118.78</v>
      </c>
      <c r="G30" s="99">
        <v>108.98</v>
      </c>
      <c r="H30" s="99">
        <v>0.37</v>
      </c>
      <c r="I30" s="12"/>
      <c r="J30" s="14">
        <v>2494</v>
      </c>
      <c r="K30" s="12">
        <v>2289</v>
      </c>
      <c r="L30" s="12">
        <v>8</v>
      </c>
      <c r="M30" s="12"/>
      <c r="N30" s="12">
        <v>7.92</v>
      </c>
      <c r="O30" s="12">
        <v>166.32</v>
      </c>
      <c r="P30" s="12"/>
      <c r="Q30" s="12"/>
    </row>
    <row r="31" spans="1:17" ht="24" x14ac:dyDescent="0.2">
      <c r="A31" s="6">
        <v>5</v>
      </c>
      <c r="B31" s="103" t="s">
        <v>561</v>
      </c>
      <c r="C31" s="104" t="s">
        <v>599</v>
      </c>
      <c r="D31" s="102" t="s">
        <v>33</v>
      </c>
      <c r="E31" s="135">
        <v>4</v>
      </c>
      <c r="F31" s="99" t="s">
        <v>598</v>
      </c>
      <c r="G31" s="12"/>
      <c r="H31" s="12"/>
      <c r="I31" s="12"/>
      <c r="J31" s="14">
        <v>105</v>
      </c>
      <c r="K31" s="12"/>
      <c r="L31" s="12"/>
      <c r="M31" s="12"/>
      <c r="N31" s="12"/>
      <c r="O31" s="12"/>
      <c r="P31" s="12"/>
      <c r="Q31" s="12"/>
    </row>
    <row r="32" spans="1:17" x14ac:dyDescent="0.2">
      <c r="A32" s="6">
        <v>6</v>
      </c>
      <c r="B32" s="103" t="s">
        <v>594</v>
      </c>
      <c r="C32" s="104" t="s">
        <v>597</v>
      </c>
      <c r="D32" s="102" t="s">
        <v>29</v>
      </c>
      <c r="E32" s="101">
        <v>3</v>
      </c>
      <c r="F32" s="99">
        <v>13.89</v>
      </c>
      <c r="G32" s="99">
        <v>12.78</v>
      </c>
      <c r="H32" s="12"/>
      <c r="I32" s="12"/>
      <c r="J32" s="14">
        <v>42</v>
      </c>
      <c r="K32" s="12">
        <v>38</v>
      </c>
      <c r="L32" s="12"/>
      <c r="M32" s="12"/>
      <c r="N32" s="12">
        <v>1</v>
      </c>
      <c r="O32" s="12">
        <v>3</v>
      </c>
      <c r="P32" s="12"/>
      <c r="Q32" s="12"/>
    </row>
    <row r="33" spans="1:17" ht="24" x14ac:dyDescent="0.2">
      <c r="A33" s="6">
        <v>7</v>
      </c>
      <c r="B33" s="103" t="s">
        <v>561</v>
      </c>
      <c r="C33" s="104" t="s">
        <v>596</v>
      </c>
      <c r="D33" s="102" t="s">
        <v>33</v>
      </c>
      <c r="E33" s="135">
        <v>6</v>
      </c>
      <c r="F33" s="99" t="s">
        <v>595</v>
      </c>
      <c r="G33" s="12"/>
      <c r="H33" s="12"/>
      <c r="I33" s="12"/>
      <c r="J33" s="14">
        <v>158</v>
      </c>
      <c r="K33" s="12"/>
      <c r="L33" s="12"/>
      <c r="M33" s="12"/>
      <c r="N33" s="12"/>
      <c r="O33" s="12"/>
      <c r="P33" s="12"/>
      <c r="Q33" s="12"/>
    </row>
    <row r="34" spans="1:17" x14ac:dyDescent="0.2">
      <c r="A34" s="6">
        <v>8</v>
      </c>
      <c r="B34" s="103" t="s">
        <v>594</v>
      </c>
      <c r="C34" s="104" t="s">
        <v>593</v>
      </c>
      <c r="D34" s="102" t="s">
        <v>29</v>
      </c>
      <c r="E34" s="101">
        <v>5</v>
      </c>
      <c r="F34" s="99">
        <v>13.89</v>
      </c>
      <c r="G34" s="99">
        <v>12.78</v>
      </c>
      <c r="H34" s="12"/>
      <c r="I34" s="12"/>
      <c r="J34" s="14">
        <v>69</v>
      </c>
      <c r="K34" s="12">
        <v>64</v>
      </c>
      <c r="L34" s="12"/>
      <c r="M34" s="12"/>
      <c r="N34" s="12">
        <v>1</v>
      </c>
      <c r="O34" s="12">
        <v>5</v>
      </c>
      <c r="P34" s="12"/>
      <c r="Q34" s="12"/>
    </row>
    <row r="35" spans="1:17" ht="18" x14ac:dyDescent="0.2">
      <c r="A35" s="6">
        <v>9</v>
      </c>
      <c r="B35" s="103" t="s">
        <v>561</v>
      </c>
      <c r="C35" s="104" t="s">
        <v>592</v>
      </c>
      <c r="D35" s="102" t="s">
        <v>33</v>
      </c>
      <c r="E35" s="135">
        <v>5</v>
      </c>
      <c r="F35" s="99" t="s">
        <v>591</v>
      </c>
      <c r="G35" s="12"/>
      <c r="H35" s="12"/>
      <c r="I35" s="12"/>
      <c r="J35" s="14">
        <v>167</v>
      </c>
      <c r="K35" s="12"/>
      <c r="L35" s="12"/>
      <c r="M35" s="12"/>
      <c r="N35" s="12"/>
      <c r="O35" s="12"/>
      <c r="P35" s="12"/>
      <c r="Q35" s="12"/>
    </row>
    <row r="36" spans="1:17" x14ac:dyDescent="0.2">
      <c r="A36" s="6">
        <v>10</v>
      </c>
      <c r="B36" s="103" t="s">
        <v>590</v>
      </c>
      <c r="C36" s="104" t="s">
        <v>589</v>
      </c>
      <c r="D36" s="102" t="s">
        <v>29</v>
      </c>
      <c r="E36" s="135">
        <v>4</v>
      </c>
      <c r="F36" s="99">
        <v>98.76</v>
      </c>
      <c r="G36" s="99">
        <v>74.88</v>
      </c>
      <c r="H36" s="12"/>
      <c r="I36" s="12"/>
      <c r="J36" s="14">
        <v>395</v>
      </c>
      <c r="K36" s="12">
        <v>300</v>
      </c>
      <c r="L36" s="12"/>
      <c r="M36" s="12"/>
      <c r="N36" s="12">
        <v>6</v>
      </c>
      <c r="O36" s="12">
        <v>24</v>
      </c>
      <c r="P36" s="12"/>
      <c r="Q36" s="12"/>
    </row>
    <row r="37" spans="1:17" x14ac:dyDescent="0.2">
      <c r="A37" s="6">
        <v>11</v>
      </c>
      <c r="B37" s="103" t="s">
        <v>588</v>
      </c>
      <c r="C37" s="104" t="s">
        <v>587</v>
      </c>
      <c r="D37" s="102" t="s">
        <v>30</v>
      </c>
      <c r="E37" s="101">
        <v>20</v>
      </c>
      <c r="F37" s="99">
        <v>1.19</v>
      </c>
      <c r="G37" s="12"/>
      <c r="H37" s="12"/>
      <c r="I37" s="12"/>
      <c r="J37" s="14">
        <v>24</v>
      </c>
      <c r="K37" s="12"/>
      <c r="L37" s="12"/>
      <c r="M37" s="12"/>
      <c r="N37" s="12"/>
      <c r="O37" s="12"/>
      <c r="P37" s="12"/>
      <c r="Q37" s="12"/>
    </row>
    <row r="38" spans="1:17" x14ac:dyDescent="0.2">
      <c r="A38" s="6">
        <v>12</v>
      </c>
      <c r="B38" s="103" t="s">
        <v>586</v>
      </c>
      <c r="C38" s="104" t="s">
        <v>585</v>
      </c>
      <c r="D38" s="102" t="s">
        <v>29</v>
      </c>
      <c r="E38" s="101">
        <v>14</v>
      </c>
      <c r="F38" s="99">
        <v>8.41</v>
      </c>
      <c r="G38" s="99">
        <v>7.26</v>
      </c>
      <c r="H38" s="12"/>
      <c r="I38" s="12"/>
      <c r="J38" s="14">
        <v>118</v>
      </c>
      <c r="K38" s="12">
        <v>102</v>
      </c>
      <c r="L38" s="12"/>
      <c r="M38" s="12"/>
      <c r="N38" s="12">
        <v>0.52</v>
      </c>
      <c r="O38" s="12">
        <v>7.28</v>
      </c>
      <c r="P38" s="12"/>
      <c r="Q38" s="12"/>
    </row>
    <row r="39" spans="1:17" x14ac:dyDescent="0.2">
      <c r="A39" s="6">
        <v>13</v>
      </c>
      <c r="B39" s="103" t="s">
        <v>584</v>
      </c>
      <c r="C39" s="104" t="s">
        <v>583</v>
      </c>
      <c r="D39" s="102" t="s">
        <v>30</v>
      </c>
      <c r="E39" s="135">
        <v>4</v>
      </c>
      <c r="F39" s="99">
        <v>2.85</v>
      </c>
      <c r="G39" s="12"/>
      <c r="H39" s="12"/>
      <c r="I39" s="12"/>
      <c r="J39" s="14">
        <v>11</v>
      </c>
      <c r="K39" s="12"/>
      <c r="L39" s="12"/>
      <c r="M39" s="12"/>
      <c r="N39" s="12"/>
      <c r="O39" s="12"/>
      <c r="P39" s="12"/>
      <c r="Q39" s="12"/>
    </row>
    <row r="40" spans="1:17" ht="24" x14ac:dyDescent="0.2">
      <c r="A40" s="6">
        <v>14</v>
      </c>
      <c r="B40" s="103" t="s">
        <v>76</v>
      </c>
      <c r="C40" s="104" t="s">
        <v>582</v>
      </c>
      <c r="D40" s="102" t="s">
        <v>29</v>
      </c>
      <c r="E40" s="135">
        <v>4</v>
      </c>
      <c r="F40" s="99">
        <v>7.32</v>
      </c>
      <c r="G40" s="99">
        <v>6.88</v>
      </c>
      <c r="H40" s="12"/>
      <c r="I40" s="12"/>
      <c r="J40" s="14">
        <v>29</v>
      </c>
      <c r="K40" s="12">
        <v>28</v>
      </c>
      <c r="L40" s="12"/>
      <c r="M40" s="12"/>
      <c r="N40" s="12">
        <v>0.5</v>
      </c>
      <c r="O40" s="12">
        <v>2</v>
      </c>
      <c r="P40" s="12"/>
      <c r="Q40" s="12"/>
    </row>
    <row r="41" spans="1:17" ht="63" x14ac:dyDescent="0.2">
      <c r="A41" s="6">
        <v>15</v>
      </c>
      <c r="B41" s="103" t="s">
        <v>581</v>
      </c>
      <c r="C41" s="104" t="s">
        <v>580</v>
      </c>
      <c r="D41" s="102" t="s">
        <v>34</v>
      </c>
      <c r="E41" s="101">
        <v>0.7</v>
      </c>
      <c r="F41" s="99">
        <v>311.39999999999998</v>
      </c>
      <c r="G41" s="99">
        <v>218.44</v>
      </c>
      <c r="H41" s="99">
        <v>38.75</v>
      </c>
      <c r="I41" s="99">
        <v>0.17</v>
      </c>
      <c r="J41" s="14">
        <v>218</v>
      </c>
      <c r="K41" s="12">
        <v>153</v>
      </c>
      <c r="L41" s="12">
        <v>27</v>
      </c>
      <c r="M41" s="12"/>
      <c r="N41" s="12">
        <v>16.29</v>
      </c>
      <c r="O41" s="12">
        <v>11.4</v>
      </c>
      <c r="P41" s="12">
        <v>0.01</v>
      </c>
      <c r="Q41" s="12">
        <v>0.01</v>
      </c>
    </row>
    <row r="42" spans="1:17" ht="24" x14ac:dyDescent="0.2">
      <c r="A42" s="6">
        <v>16</v>
      </c>
      <c r="B42" s="103" t="s">
        <v>561</v>
      </c>
      <c r="C42" s="104" t="s">
        <v>579</v>
      </c>
      <c r="D42" s="102" t="s">
        <v>35</v>
      </c>
      <c r="E42" s="101">
        <v>50</v>
      </c>
      <c r="F42" s="99" t="s">
        <v>578</v>
      </c>
      <c r="G42" s="12"/>
      <c r="H42" s="12"/>
      <c r="I42" s="12"/>
      <c r="J42" s="14">
        <v>176</v>
      </c>
      <c r="K42" s="12"/>
      <c r="L42" s="12"/>
      <c r="M42" s="12"/>
      <c r="N42" s="12"/>
      <c r="O42" s="12"/>
      <c r="P42" s="12"/>
      <c r="Q42" s="12"/>
    </row>
    <row r="43" spans="1:17" ht="24" x14ac:dyDescent="0.2">
      <c r="A43" s="6">
        <v>17</v>
      </c>
      <c r="B43" s="103" t="s">
        <v>561</v>
      </c>
      <c r="C43" s="104" t="s">
        <v>577</v>
      </c>
      <c r="D43" s="102" t="s">
        <v>35</v>
      </c>
      <c r="E43" s="101">
        <v>20</v>
      </c>
      <c r="F43" s="99" t="s">
        <v>576</v>
      </c>
      <c r="G43" s="12"/>
      <c r="H43" s="12"/>
      <c r="I43" s="12"/>
      <c r="J43" s="14">
        <v>212</v>
      </c>
      <c r="K43" s="12"/>
      <c r="L43" s="12"/>
      <c r="M43" s="12"/>
      <c r="N43" s="12"/>
      <c r="O43" s="12"/>
      <c r="P43" s="12"/>
      <c r="Q43" s="12"/>
    </row>
    <row r="44" spans="1:17" x14ac:dyDescent="0.2">
      <c r="A44" s="6">
        <v>18</v>
      </c>
      <c r="B44" s="103" t="s">
        <v>575</v>
      </c>
      <c r="C44" s="104" t="s">
        <v>574</v>
      </c>
      <c r="D44" s="102" t="s">
        <v>30</v>
      </c>
      <c r="E44" s="135">
        <v>6</v>
      </c>
      <c r="F44" s="99">
        <v>6.2</v>
      </c>
      <c r="G44" s="12"/>
      <c r="H44" s="12"/>
      <c r="I44" s="12"/>
      <c r="J44" s="14">
        <v>37</v>
      </c>
      <c r="K44" s="12"/>
      <c r="L44" s="12"/>
      <c r="M44" s="12"/>
      <c r="N44" s="12"/>
      <c r="O44" s="12"/>
      <c r="P44" s="12"/>
      <c r="Q44" s="12"/>
    </row>
    <row r="45" spans="1:17" x14ac:dyDescent="0.2">
      <c r="A45" s="6">
        <v>19</v>
      </c>
      <c r="B45" s="103" t="s">
        <v>573</v>
      </c>
      <c r="C45" s="104" t="s">
        <v>572</v>
      </c>
      <c r="D45" s="102" t="s">
        <v>29</v>
      </c>
      <c r="E45" s="135">
        <v>6</v>
      </c>
      <c r="F45" s="99">
        <v>58.16</v>
      </c>
      <c r="G45" s="99">
        <v>48.04</v>
      </c>
      <c r="H45" s="12"/>
      <c r="I45" s="12"/>
      <c r="J45" s="14">
        <v>349</v>
      </c>
      <c r="K45" s="12">
        <v>288</v>
      </c>
      <c r="L45" s="12"/>
      <c r="M45" s="12"/>
      <c r="N45" s="12">
        <v>4</v>
      </c>
      <c r="O45" s="12">
        <v>24</v>
      </c>
      <c r="P45" s="12"/>
      <c r="Q45" s="12"/>
    </row>
    <row r="46" spans="1:17" ht="63" x14ac:dyDescent="0.2">
      <c r="A46" s="6">
        <v>20</v>
      </c>
      <c r="B46" s="103" t="s">
        <v>571</v>
      </c>
      <c r="C46" s="104" t="s">
        <v>570</v>
      </c>
      <c r="D46" s="102" t="s">
        <v>30</v>
      </c>
      <c r="E46" s="135">
        <v>1</v>
      </c>
      <c r="F46" s="99">
        <v>69.94</v>
      </c>
      <c r="G46" s="12"/>
      <c r="H46" s="12"/>
      <c r="I46" s="12"/>
      <c r="J46" s="14">
        <v>70</v>
      </c>
      <c r="K46" s="12"/>
      <c r="L46" s="12"/>
      <c r="M46" s="12"/>
      <c r="N46" s="12"/>
      <c r="O46" s="12"/>
      <c r="P46" s="12"/>
      <c r="Q46" s="12"/>
    </row>
    <row r="47" spans="1:17" ht="36" x14ac:dyDescent="0.2">
      <c r="A47" s="6">
        <v>21</v>
      </c>
      <c r="B47" s="103" t="s">
        <v>569</v>
      </c>
      <c r="C47" s="104" t="s">
        <v>568</v>
      </c>
      <c r="D47" s="102" t="s">
        <v>29</v>
      </c>
      <c r="E47" s="135">
        <v>1</v>
      </c>
      <c r="F47" s="99">
        <v>115.65</v>
      </c>
      <c r="G47" s="99">
        <v>20.9</v>
      </c>
      <c r="H47" s="99">
        <v>1.28</v>
      </c>
      <c r="I47" s="12"/>
      <c r="J47" s="14">
        <v>116</v>
      </c>
      <c r="K47" s="12">
        <v>21</v>
      </c>
      <c r="L47" s="12">
        <v>1</v>
      </c>
      <c r="M47" s="12"/>
      <c r="N47" s="12">
        <v>1.56</v>
      </c>
      <c r="O47" s="12">
        <v>1.56</v>
      </c>
      <c r="P47" s="12"/>
      <c r="Q47" s="12"/>
    </row>
    <row r="48" spans="1:17" ht="18" x14ac:dyDescent="0.2">
      <c r="A48" s="6">
        <v>22</v>
      </c>
      <c r="B48" s="103" t="s">
        <v>561</v>
      </c>
      <c r="C48" s="104" t="s">
        <v>567</v>
      </c>
      <c r="D48" s="102" t="s">
        <v>559</v>
      </c>
      <c r="E48" s="101">
        <v>0.1479</v>
      </c>
      <c r="F48" s="99" t="s">
        <v>566</v>
      </c>
      <c r="G48" s="12"/>
      <c r="H48" s="12"/>
      <c r="I48" s="12"/>
      <c r="J48" s="14">
        <v>258</v>
      </c>
      <c r="K48" s="12"/>
      <c r="L48" s="12"/>
      <c r="M48" s="12"/>
      <c r="N48" s="12"/>
      <c r="O48" s="12"/>
      <c r="P48" s="12"/>
      <c r="Q48" s="12"/>
    </row>
    <row r="49" spans="1:17" ht="18" x14ac:dyDescent="0.2">
      <c r="A49" s="6">
        <v>23</v>
      </c>
      <c r="B49" s="103" t="s">
        <v>561</v>
      </c>
      <c r="C49" s="104" t="s">
        <v>565</v>
      </c>
      <c r="D49" s="102" t="s">
        <v>559</v>
      </c>
      <c r="E49" s="101">
        <v>7.1400000000000005E-2</v>
      </c>
      <c r="F49" s="99" t="s">
        <v>564</v>
      </c>
      <c r="G49" s="12"/>
      <c r="H49" s="12"/>
      <c r="I49" s="12"/>
      <c r="J49" s="14">
        <v>207</v>
      </c>
      <c r="K49" s="12"/>
      <c r="L49" s="12"/>
      <c r="M49" s="12"/>
      <c r="N49" s="12"/>
      <c r="O49" s="12"/>
      <c r="P49" s="12"/>
      <c r="Q49" s="12"/>
    </row>
    <row r="50" spans="1:17" ht="111" x14ac:dyDescent="0.2">
      <c r="A50" s="6">
        <v>24</v>
      </c>
      <c r="B50" s="103" t="s">
        <v>563</v>
      </c>
      <c r="C50" s="104" t="s">
        <v>562</v>
      </c>
      <c r="D50" s="102" t="s">
        <v>31</v>
      </c>
      <c r="E50" s="101">
        <v>1.6E-2</v>
      </c>
      <c r="F50" s="99">
        <v>3194.61</v>
      </c>
      <c r="G50" s="12"/>
      <c r="H50" s="12"/>
      <c r="I50" s="12"/>
      <c r="J50" s="14">
        <v>51</v>
      </c>
      <c r="K50" s="12"/>
      <c r="L50" s="12"/>
      <c r="M50" s="12"/>
      <c r="N50" s="12"/>
      <c r="O50" s="12"/>
      <c r="P50" s="12"/>
      <c r="Q50" s="12"/>
    </row>
    <row r="51" spans="1:17" ht="36" x14ac:dyDescent="0.2">
      <c r="A51" s="6">
        <v>25</v>
      </c>
      <c r="B51" s="103" t="s">
        <v>561</v>
      </c>
      <c r="C51" s="104" t="s">
        <v>560</v>
      </c>
      <c r="D51" s="102" t="s">
        <v>559</v>
      </c>
      <c r="E51" s="101">
        <v>0.29070000000000001</v>
      </c>
      <c r="F51" s="99" t="s">
        <v>558</v>
      </c>
      <c r="G51" s="12"/>
      <c r="H51" s="12"/>
      <c r="I51" s="12"/>
      <c r="J51" s="14">
        <v>222</v>
      </c>
      <c r="K51" s="12"/>
      <c r="L51" s="12"/>
      <c r="M51" s="12"/>
      <c r="N51" s="12"/>
      <c r="O51" s="12"/>
      <c r="P51" s="12"/>
      <c r="Q51" s="12"/>
    </row>
    <row r="52" spans="1:17" ht="24" x14ac:dyDescent="0.2">
      <c r="A52" s="6">
        <v>26</v>
      </c>
      <c r="B52" s="103" t="s">
        <v>77</v>
      </c>
      <c r="C52" s="104" t="s">
        <v>557</v>
      </c>
      <c r="D52" s="102" t="s">
        <v>34</v>
      </c>
      <c r="E52" s="101">
        <v>5.16</v>
      </c>
      <c r="F52" s="99">
        <v>189.23</v>
      </c>
      <c r="G52" s="99">
        <v>46.64</v>
      </c>
      <c r="H52" s="99">
        <v>56.09</v>
      </c>
      <c r="I52" s="99">
        <v>24.55</v>
      </c>
      <c r="J52" s="14">
        <v>976</v>
      </c>
      <c r="K52" s="12">
        <v>241</v>
      </c>
      <c r="L52" s="12">
        <v>289</v>
      </c>
      <c r="M52" s="12">
        <v>127</v>
      </c>
      <c r="N52" s="12">
        <v>3.52</v>
      </c>
      <c r="O52" s="12">
        <v>18.16</v>
      </c>
      <c r="P52" s="12">
        <v>1.57</v>
      </c>
      <c r="Q52" s="12">
        <v>8.1</v>
      </c>
    </row>
    <row r="53" spans="1:17" x14ac:dyDescent="0.2">
      <c r="A53" s="216" t="s">
        <v>556</v>
      </c>
      <c r="B53" s="214"/>
      <c r="C53" s="214"/>
      <c r="D53" s="214"/>
      <c r="E53" s="214"/>
      <c r="F53" s="214"/>
      <c r="G53" s="214"/>
      <c r="H53" s="214"/>
      <c r="I53" s="214"/>
      <c r="J53" s="214"/>
      <c r="K53" s="214"/>
      <c r="L53" s="214"/>
      <c r="M53" s="214"/>
      <c r="N53" s="214"/>
      <c r="O53" s="214"/>
      <c r="P53" s="214"/>
      <c r="Q53" s="214"/>
    </row>
    <row r="54" spans="1:17" ht="77.25" x14ac:dyDescent="0.2">
      <c r="A54" s="6">
        <v>27</v>
      </c>
      <c r="B54" s="103" t="s">
        <v>555</v>
      </c>
      <c r="C54" s="104" t="s">
        <v>554</v>
      </c>
      <c r="D54" s="102" t="s">
        <v>553</v>
      </c>
      <c r="E54" s="101">
        <v>33</v>
      </c>
      <c r="F54" s="99">
        <v>27.19</v>
      </c>
      <c r="G54" s="99">
        <v>27.19</v>
      </c>
      <c r="H54" s="12"/>
      <c r="I54" s="12"/>
      <c r="J54" s="14">
        <v>897</v>
      </c>
      <c r="K54" s="12">
        <v>897</v>
      </c>
      <c r="L54" s="12"/>
      <c r="M54" s="12"/>
      <c r="N54" s="12">
        <v>1.65</v>
      </c>
      <c r="O54" s="12">
        <v>54.45</v>
      </c>
      <c r="P54" s="12"/>
      <c r="Q54" s="12"/>
    </row>
    <row r="55" spans="1:17" ht="36" x14ac:dyDescent="0.2">
      <c r="A55" s="6">
        <v>28</v>
      </c>
      <c r="B55" s="103" t="s">
        <v>552</v>
      </c>
      <c r="C55" s="104" t="s">
        <v>551</v>
      </c>
      <c r="D55" s="102" t="s">
        <v>550</v>
      </c>
      <c r="E55" s="135">
        <v>2</v>
      </c>
      <c r="F55" s="99">
        <v>95.38</v>
      </c>
      <c r="G55" s="99">
        <v>95.38</v>
      </c>
      <c r="H55" s="12"/>
      <c r="I55" s="12"/>
      <c r="J55" s="14">
        <v>191</v>
      </c>
      <c r="K55" s="12">
        <v>191</v>
      </c>
      <c r="L55" s="12"/>
      <c r="M55" s="12"/>
      <c r="N55" s="12">
        <v>6</v>
      </c>
      <c r="O55" s="12">
        <v>12</v>
      </c>
      <c r="P55" s="12"/>
      <c r="Q55" s="12"/>
    </row>
    <row r="56" spans="1:17" ht="48" x14ac:dyDescent="0.2">
      <c r="A56" s="6">
        <v>29</v>
      </c>
      <c r="B56" s="103" t="s">
        <v>549</v>
      </c>
      <c r="C56" s="104" t="s">
        <v>548</v>
      </c>
      <c r="D56" s="102" t="s">
        <v>547</v>
      </c>
      <c r="E56" s="135">
        <v>1</v>
      </c>
      <c r="F56" s="99">
        <v>366.98</v>
      </c>
      <c r="G56" s="99">
        <v>366.98</v>
      </c>
      <c r="H56" s="12"/>
      <c r="I56" s="12"/>
      <c r="J56" s="14">
        <v>367</v>
      </c>
      <c r="K56" s="12">
        <v>367</v>
      </c>
      <c r="L56" s="12"/>
      <c r="M56" s="12"/>
      <c r="N56" s="12">
        <v>17.600000000000001</v>
      </c>
      <c r="O56" s="12">
        <v>17.600000000000001</v>
      </c>
      <c r="P56" s="12"/>
      <c r="Q56" s="12"/>
    </row>
    <row r="57" spans="1:17" x14ac:dyDescent="0.2">
      <c r="A57" s="213" t="s">
        <v>36</v>
      </c>
      <c r="B57" s="214"/>
      <c r="C57" s="214"/>
      <c r="D57" s="214"/>
      <c r="E57" s="214"/>
      <c r="F57" s="214"/>
      <c r="G57" s="214"/>
      <c r="H57" s="214"/>
      <c r="I57" s="214"/>
      <c r="J57" s="100">
        <v>10312</v>
      </c>
      <c r="K57" s="99">
        <v>5057</v>
      </c>
      <c r="L57" s="99">
        <v>325</v>
      </c>
      <c r="M57" s="99">
        <v>127</v>
      </c>
      <c r="N57" s="12"/>
      <c r="O57" s="99">
        <v>352.53</v>
      </c>
      <c r="P57" s="12"/>
      <c r="Q57" s="99">
        <v>8.11</v>
      </c>
    </row>
    <row r="58" spans="1:17" x14ac:dyDescent="0.2">
      <c r="A58" s="213" t="s">
        <v>37</v>
      </c>
      <c r="B58" s="214"/>
      <c r="C58" s="214"/>
      <c r="D58" s="214"/>
      <c r="E58" s="214"/>
      <c r="F58" s="214"/>
      <c r="G58" s="214"/>
      <c r="H58" s="214"/>
      <c r="I58" s="214"/>
      <c r="J58" s="100">
        <v>11920</v>
      </c>
      <c r="K58" s="99">
        <v>6469</v>
      </c>
      <c r="L58" s="99">
        <v>446</v>
      </c>
      <c r="M58" s="99">
        <v>178</v>
      </c>
      <c r="N58" s="12"/>
      <c r="O58" s="99">
        <v>439.78</v>
      </c>
      <c r="P58" s="12"/>
      <c r="Q58" s="99">
        <v>10.95</v>
      </c>
    </row>
    <row r="59" spans="1:17" x14ac:dyDescent="0.2">
      <c r="A59" s="213" t="s">
        <v>94</v>
      </c>
      <c r="B59" s="214"/>
      <c r="C59" s="214"/>
      <c r="D59" s="214"/>
      <c r="E59" s="214"/>
      <c r="F59" s="214"/>
      <c r="G59" s="214"/>
      <c r="H59" s="214"/>
      <c r="I59" s="214"/>
      <c r="J59" s="14"/>
      <c r="K59" s="12"/>
      <c r="L59" s="12"/>
      <c r="M59" s="12"/>
      <c r="N59" s="12"/>
      <c r="O59" s="12"/>
      <c r="P59" s="12"/>
      <c r="Q59" s="12"/>
    </row>
    <row r="60" spans="1:17" x14ac:dyDescent="0.2">
      <c r="A60" s="213" t="s">
        <v>546</v>
      </c>
      <c r="B60" s="214"/>
      <c r="C60" s="214"/>
      <c r="D60" s="214"/>
      <c r="E60" s="214"/>
      <c r="F60" s="214"/>
      <c r="G60" s="214"/>
      <c r="H60" s="214"/>
      <c r="I60" s="214"/>
      <c r="J60" s="100">
        <v>223</v>
      </c>
      <c r="K60" s="99">
        <v>217</v>
      </c>
      <c r="L60" s="99">
        <v>5</v>
      </c>
      <c r="M60" s="99">
        <v>5</v>
      </c>
      <c r="N60" s="12"/>
      <c r="O60" s="12"/>
      <c r="P60" s="12"/>
      <c r="Q60" s="12"/>
    </row>
    <row r="61" spans="1:17" ht="15" customHeight="1" x14ac:dyDescent="0.2">
      <c r="A61" s="213" t="s">
        <v>545</v>
      </c>
      <c r="B61" s="214"/>
      <c r="C61" s="214"/>
      <c r="D61" s="214"/>
      <c r="E61" s="214"/>
      <c r="F61" s="214"/>
      <c r="G61" s="214"/>
      <c r="H61" s="214"/>
      <c r="I61" s="214"/>
      <c r="J61" s="100">
        <v>75</v>
      </c>
      <c r="K61" s="12"/>
      <c r="L61" s="12"/>
      <c r="M61" s="12"/>
      <c r="N61" s="12"/>
      <c r="O61" s="12"/>
      <c r="P61" s="12"/>
      <c r="Q61" s="12"/>
    </row>
    <row r="62" spans="1:17" ht="25.9" customHeight="1" x14ac:dyDescent="0.2">
      <c r="A62" s="213" t="s">
        <v>544</v>
      </c>
      <c r="B62" s="214"/>
      <c r="C62" s="214"/>
      <c r="D62" s="214"/>
      <c r="E62" s="214"/>
      <c r="F62" s="214"/>
      <c r="G62" s="214"/>
      <c r="H62" s="214"/>
      <c r="I62" s="214"/>
      <c r="J62" s="100">
        <v>1431</v>
      </c>
      <c r="K62" s="99">
        <v>1315</v>
      </c>
      <c r="L62" s="99">
        <v>116</v>
      </c>
      <c r="M62" s="99">
        <v>46</v>
      </c>
      <c r="N62" s="12"/>
      <c r="O62" s="99">
        <v>93.968000000000004</v>
      </c>
      <c r="P62" s="12"/>
      <c r="Q62" s="99">
        <v>2.8384999999999998</v>
      </c>
    </row>
    <row r="63" spans="1:17" ht="24.6" customHeight="1" x14ac:dyDescent="0.2">
      <c r="A63" s="213" t="s">
        <v>543</v>
      </c>
      <c r="B63" s="214"/>
      <c r="C63" s="214"/>
      <c r="D63" s="214"/>
      <c r="E63" s="214"/>
      <c r="F63" s="214"/>
      <c r="G63" s="214"/>
      <c r="H63" s="214"/>
      <c r="I63" s="214"/>
      <c r="J63" s="100">
        <v>228</v>
      </c>
      <c r="K63" s="99">
        <v>228</v>
      </c>
      <c r="L63" s="12"/>
      <c r="M63" s="12"/>
      <c r="N63" s="12"/>
      <c r="O63" s="99">
        <v>12.6075</v>
      </c>
      <c r="P63" s="12"/>
      <c r="Q63" s="12"/>
    </row>
    <row r="64" spans="1:17" ht="15" customHeight="1" x14ac:dyDescent="0.2">
      <c r="A64" s="213" t="s">
        <v>542</v>
      </c>
      <c r="B64" s="214"/>
      <c r="C64" s="214"/>
      <c r="D64" s="214"/>
      <c r="E64" s="214"/>
      <c r="F64" s="214"/>
      <c r="G64" s="214"/>
      <c r="H64" s="214"/>
      <c r="I64" s="214"/>
      <c r="J64" s="100">
        <v>-349</v>
      </c>
      <c r="K64" s="99">
        <v>-349</v>
      </c>
      <c r="L64" s="12"/>
      <c r="M64" s="12"/>
      <c r="N64" s="12"/>
      <c r="O64" s="99">
        <v>-19.332000000000001</v>
      </c>
      <c r="P64" s="12"/>
      <c r="Q64" s="12"/>
    </row>
    <row r="65" spans="1:17" x14ac:dyDescent="0.2">
      <c r="A65" s="213" t="s">
        <v>38</v>
      </c>
      <c r="B65" s="214"/>
      <c r="C65" s="214"/>
      <c r="D65" s="214"/>
      <c r="E65" s="214"/>
      <c r="F65" s="214"/>
      <c r="G65" s="214"/>
      <c r="H65" s="214"/>
      <c r="I65" s="214"/>
      <c r="J65" s="100">
        <v>5339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213" t="s">
        <v>94</v>
      </c>
      <c r="B66" s="214"/>
      <c r="C66" s="214"/>
      <c r="D66" s="214"/>
      <c r="E66" s="214"/>
      <c r="F66" s="214"/>
      <c r="G66" s="214"/>
      <c r="H66" s="214"/>
      <c r="I66" s="214"/>
      <c r="J66" s="14"/>
      <c r="K66" s="12"/>
      <c r="L66" s="12"/>
      <c r="M66" s="12"/>
      <c r="N66" s="12"/>
      <c r="O66" s="12"/>
      <c r="P66" s="12"/>
      <c r="Q66" s="12"/>
    </row>
    <row r="67" spans="1:17" x14ac:dyDescent="0.2">
      <c r="A67" s="213" t="s">
        <v>541</v>
      </c>
      <c r="B67" s="214"/>
      <c r="C67" s="214"/>
      <c r="D67" s="214"/>
      <c r="E67" s="214"/>
      <c r="F67" s="214"/>
      <c r="G67" s="214"/>
      <c r="H67" s="214"/>
      <c r="I67" s="214"/>
      <c r="J67" s="100">
        <v>908</v>
      </c>
      <c r="K67" s="12"/>
      <c r="L67" s="12"/>
      <c r="M67" s="12"/>
      <c r="N67" s="12"/>
      <c r="O67" s="12"/>
      <c r="P67" s="12"/>
      <c r="Q67" s="12"/>
    </row>
    <row r="68" spans="1:17" x14ac:dyDescent="0.2">
      <c r="A68" s="213" t="s">
        <v>540</v>
      </c>
      <c r="B68" s="214"/>
      <c r="C68" s="214"/>
      <c r="D68" s="214"/>
      <c r="E68" s="214"/>
      <c r="F68" s="214"/>
      <c r="G68" s="214"/>
      <c r="H68" s="214"/>
      <c r="I68" s="214"/>
      <c r="J68" s="100">
        <v>2812</v>
      </c>
      <c r="K68" s="12"/>
      <c r="L68" s="12"/>
      <c r="M68" s="12"/>
      <c r="N68" s="12"/>
      <c r="O68" s="12"/>
      <c r="P68" s="12"/>
      <c r="Q68" s="12"/>
    </row>
    <row r="69" spans="1:17" x14ac:dyDescent="0.2">
      <c r="A69" s="213" t="s">
        <v>539</v>
      </c>
      <c r="B69" s="214"/>
      <c r="C69" s="214"/>
      <c r="D69" s="214"/>
      <c r="E69" s="214"/>
      <c r="F69" s="214"/>
      <c r="G69" s="214"/>
      <c r="H69" s="214"/>
      <c r="I69" s="214"/>
      <c r="J69" s="100">
        <v>894</v>
      </c>
      <c r="K69" s="12"/>
      <c r="L69" s="12"/>
      <c r="M69" s="12"/>
      <c r="N69" s="12"/>
      <c r="O69" s="12"/>
      <c r="P69" s="12"/>
      <c r="Q69" s="12"/>
    </row>
    <row r="70" spans="1:17" x14ac:dyDescent="0.2">
      <c r="A70" s="213" t="s">
        <v>538</v>
      </c>
      <c r="B70" s="214"/>
      <c r="C70" s="214"/>
      <c r="D70" s="214"/>
      <c r="E70" s="214"/>
      <c r="F70" s="214"/>
      <c r="G70" s="214"/>
      <c r="H70" s="214"/>
      <c r="I70" s="214"/>
      <c r="J70" s="100">
        <v>725</v>
      </c>
      <c r="K70" s="12"/>
      <c r="L70" s="12"/>
      <c r="M70" s="12"/>
      <c r="N70" s="12"/>
      <c r="O70" s="12"/>
      <c r="P70" s="12"/>
      <c r="Q70" s="12"/>
    </row>
    <row r="71" spans="1:17" x14ac:dyDescent="0.2">
      <c r="A71" s="213" t="s">
        <v>39</v>
      </c>
      <c r="B71" s="214"/>
      <c r="C71" s="214"/>
      <c r="D71" s="214"/>
      <c r="E71" s="214"/>
      <c r="F71" s="214"/>
      <c r="G71" s="214"/>
      <c r="H71" s="214"/>
      <c r="I71" s="214"/>
      <c r="J71" s="100">
        <v>3796</v>
      </c>
      <c r="K71" s="12"/>
      <c r="L71" s="12"/>
      <c r="M71" s="12"/>
      <c r="N71" s="12"/>
      <c r="O71" s="12"/>
      <c r="P71" s="12"/>
      <c r="Q71" s="12"/>
    </row>
    <row r="72" spans="1:17" x14ac:dyDescent="0.2">
      <c r="A72" s="213" t="s">
        <v>94</v>
      </c>
      <c r="B72" s="214"/>
      <c r="C72" s="214"/>
      <c r="D72" s="214"/>
      <c r="E72" s="214"/>
      <c r="F72" s="214"/>
      <c r="G72" s="214"/>
      <c r="H72" s="214"/>
      <c r="I72" s="214"/>
      <c r="J72" s="14"/>
      <c r="K72" s="12"/>
      <c r="L72" s="12"/>
      <c r="M72" s="12"/>
      <c r="N72" s="12"/>
      <c r="O72" s="12"/>
      <c r="P72" s="12"/>
      <c r="Q72" s="12"/>
    </row>
    <row r="73" spans="1:17" x14ac:dyDescent="0.2">
      <c r="A73" s="213" t="s">
        <v>537</v>
      </c>
      <c r="B73" s="214"/>
      <c r="C73" s="214"/>
      <c r="D73" s="214"/>
      <c r="E73" s="214"/>
      <c r="F73" s="214"/>
      <c r="G73" s="214"/>
      <c r="H73" s="214"/>
      <c r="I73" s="214"/>
      <c r="J73" s="100">
        <v>559</v>
      </c>
      <c r="K73" s="12"/>
      <c r="L73" s="12"/>
      <c r="M73" s="12"/>
      <c r="N73" s="12"/>
      <c r="O73" s="12"/>
      <c r="P73" s="12"/>
      <c r="Q73" s="12"/>
    </row>
    <row r="74" spans="1:17" x14ac:dyDescent="0.2">
      <c r="A74" s="213" t="s">
        <v>536</v>
      </c>
      <c r="B74" s="214"/>
      <c r="C74" s="214"/>
      <c r="D74" s="214"/>
      <c r="E74" s="214"/>
      <c r="F74" s="214"/>
      <c r="G74" s="214"/>
      <c r="H74" s="214"/>
      <c r="I74" s="214"/>
      <c r="J74" s="100">
        <v>2109</v>
      </c>
      <c r="K74" s="12"/>
      <c r="L74" s="12"/>
      <c r="M74" s="12"/>
      <c r="N74" s="12"/>
      <c r="O74" s="12"/>
      <c r="P74" s="12"/>
      <c r="Q74" s="12"/>
    </row>
    <row r="75" spans="1:17" x14ac:dyDescent="0.2">
      <c r="A75" s="213" t="s">
        <v>535</v>
      </c>
      <c r="B75" s="214"/>
      <c r="C75" s="214"/>
      <c r="D75" s="214"/>
      <c r="E75" s="214"/>
      <c r="F75" s="214"/>
      <c r="G75" s="214"/>
      <c r="H75" s="214"/>
      <c r="I75" s="214"/>
      <c r="J75" s="100">
        <v>1128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215" t="s">
        <v>40</v>
      </c>
      <c r="B76" s="214"/>
      <c r="C76" s="214"/>
      <c r="D76" s="214"/>
      <c r="E76" s="214"/>
      <c r="F76" s="214"/>
      <c r="G76" s="214"/>
      <c r="H76" s="214"/>
      <c r="I76" s="214"/>
      <c r="J76" s="14"/>
      <c r="K76" s="12"/>
      <c r="L76" s="12"/>
      <c r="M76" s="12"/>
      <c r="N76" s="12"/>
      <c r="O76" s="12"/>
      <c r="P76" s="12"/>
      <c r="Q76" s="12"/>
    </row>
    <row r="77" spans="1:17" x14ac:dyDescent="0.2">
      <c r="A77" s="213" t="s">
        <v>185</v>
      </c>
      <c r="B77" s="214"/>
      <c r="C77" s="214"/>
      <c r="D77" s="214"/>
      <c r="E77" s="214"/>
      <c r="F77" s="214"/>
      <c r="G77" s="214"/>
      <c r="H77" s="214"/>
      <c r="I77" s="214"/>
      <c r="J77" s="100">
        <v>18191</v>
      </c>
      <c r="K77" s="12"/>
      <c r="L77" s="12"/>
      <c r="M77" s="12"/>
      <c r="N77" s="12"/>
      <c r="O77" s="99">
        <v>362.45</v>
      </c>
      <c r="P77" s="12"/>
      <c r="Q77" s="99">
        <v>10.95</v>
      </c>
    </row>
    <row r="78" spans="1:17" x14ac:dyDescent="0.2">
      <c r="A78" s="213" t="s">
        <v>534</v>
      </c>
      <c r="B78" s="214"/>
      <c r="C78" s="214"/>
      <c r="D78" s="214"/>
      <c r="E78" s="214"/>
      <c r="F78" s="214"/>
      <c r="G78" s="214"/>
      <c r="H78" s="214"/>
      <c r="I78" s="214"/>
      <c r="J78" s="100">
        <v>2864</v>
      </c>
      <c r="K78" s="12"/>
      <c r="L78" s="12"/>
      <c r="M78" s="12"/>
      <c r="N78" s="12"/>
      <c r="O78" s="99">
        <v>77.33</v>
      </c>
      <c r="P78" s="12"/>
      <c r="Q78" s="12"/>
    </row>
    <row r="79" spans="1:17" x14ac:dyDescent="0.2">
      <c r="A79" s="213" t="s">
        <v>41</v>
      </c>
      <c r="B79" s="214"/>
      <c r="C79" s="214"/>
      <c r="D79" s="214"/>
      <c r="E79" s="214"/>
      <c r="F79" s="214"/>
      <c r="G79" s="214"/>
      <c r="H79" s="214"/>
      <c r="I79" s="214"/>
      <c r="J79" s="100">
        <v>21055</v>
      </c>
      <c r="K79" s="12"/>
      <c r="L79" s="12"/>
      <c r="M79" s="12"/>
      <c r="N79" s="12"/>
      <c r="O79" s="99">
        <v>439.78</v>
      </c>
      <c r="P79" s="12"/>
      <c r="Q79" s="99">
        <v>10.95</v>
      </c>
    </row>
    <row r="80" spans="1:17" x14ac:dyDescent="0.2">
      <c r="A80" s="213" t="s">
        <v>42</v>
      </c>
      <c r="B80" s="214"/>
      <c r="C80" s="214"/>
      <c r="D80" s="214"/>
      <c r="E80" s="214"/>
      <c r="F80" s="214"/>
      <c r="G80" s="214"/>
      <c r="H80" s="214"/>
      <c r="I80" s="214"/>
      <c r="J80" s="14"/>
      <c r="K80" s="12"/>
      <c r="L80" s="12"/>
      <c r="M80" s="12"/>
      <c r="N80" s="12"/>
      <c r="O80" s="12"/>
      <c r="P80" s="12"/>
      <c r="Q80" s="12"/>
    </row>
    <row r="81" spans="1:17" x14ac:dyDescent="0.2">
      <c r="A81" s="213" t="s">
        <v>43</v>
      </c>
      <c r="B81" s="214"/>
      <c r="C81" s="214"/>
      <c r="D81" s="214"/>
      <c r="E81" s="214"/>
      <c r="F81" s="214"/>
      <c r="G81" s="214"/>
      <c r="H81" s="214"/>
      <c r="I81" s="214"/>
      <c r="J81" s="100">
        <v>5005</v>
      </c>
      <c r="K81" s="12"/>
      <c r="L81" s="12"/>
      <c r="M81" s="12"/>
      <c r="N81" s="12"/>
      <c r="O81" s="12"/>
      <c r="P81" s="12"/>
      <c r="Q81" s="12"/>
    </row>
    <row r="82" spans="1:17" x14ac:dyDescent="0.2">
      <c r="A82" s="213" t="s">
        <v>44</v>
      </c>
      <c r="B82" s="214"/>
      <c r="C82" s="214"/>
      <c r="D82" s="214"/>
      <c r="E82" s="214"/>
      <c r="F82" s="214"/>
      <c r="G82" s="214"/>
      <c r="H82" s="214"/>
      <c r="I82" s="214"/>
      <c r="J82" s="100">
        <v>446</v>
      </c>
      <c r="K82" s="12"/>
      <c r="L82" s="12"/>
      <c r="M82" s="12"/>
      <c r="N82" s="12"/>
      <c r="O82" s="12"/>
      <c r="P82" s="12"/>
      <c r="Q82" s="12"/>
    </row>
    <row r="83" spans="1:17" x14ac:dyDescent="0.2">
      <c r="A83" s="213" t="s">
        <v>45</v>
      </c>
      <c r="B83" s="214"/>
      <c r="C83" s="214"/>
      <c r="D83" s="214"/>
      <c r="E83" s="214"/>
      <c r="F83" s="214"/>
      <c r="G83" s="214"/>
      <c r="H83" s="214"/>
      <c r="I83" s="214"/>
      <c r="J83" s="100">
        <v>6647</v>
      </c>
      <c r="K83" s="12"/>
      <c r="L83" s="12"/>
      <c r="M83" s="12"/>
      <c r="N83" s="12"/>
      <c r="O83" s="12"/>
      <c r="P83" s="12"/>
      <c r="Q83" s="12"/>
    </row>
    <row r="84" spans="1:17" x14ac:dyDescent="0.2">
      <c r="A84" s="213" t="s">
        <v>46</v>
      </c>
      <c r="B84" s="214"/>
      <c r="C84" s="214"/>
      <c r="D84" s="214"/>
      <c r="E84" s="214"/>
      <c r="F84" s="214"/>
      <c r="G84" s="214"/>
      <c r="H84" s="214"/>
      <c r="I84" s="214"/>
      <c r="J84" s="100">
        <v>5339</v>
      </c>
      <c r="K84" s="12"/>
      <c r="L84" s="12"/>
      <c r="M84" s="12"/>
      <c r="N84" s="12"/>
      <c r="O84" s="12"/>
      <c r="P84" s="12"/>
      <c r="Q84" s="12"/>
    </row>
    <row r="85" spans="1:17" x14ac:dyDescent="0.2">
      <c r="A85" s="213" t="s">
        <v>47</v>
      </c>
      <c r="B85" s="214"/>
      <c r="C85" s="214"/>
      <c r="D85" s="214"/>
      <c r="E85" s="214"/>
      <c r="F85" s="214"/>
      <c r="G85" s="214"/>
      <c r="H85" s="214"/>
      <c r="I85" s="214"/>
      <c r="J85" s="100">
        <v>3796</v>
      </c>
      <c r="K85" s="12"/>
      <c r="L85" s="12"/>
      <c r="M85" s="12"/>
      <c r="N85" s="12"/>
      <c r="O85" s="12"/>
      <c r="P85" s="12"/>
      <c r="Q85" s="12"/>
    </row>
    <row r="86" spans="1:17" x14ac:dyDescent="0.2">
      <c r="A86" s="215" t="s">
        <v>48</v>
      </c>
      <c r="B86" s="214"/>
      <c r="C86" s="214"/>
      <c r="D86" s="214"/>
      <c r="E86" s="214"/>
      <c r="F86" s="214"/>
      <c r="G86" s="214"/>
      <c r="H86" s="214"/>
      <c r="I86" s="214"/>
      <c r="J86" s="15">
        <v>21055</v>
      </c>
      <c r="K86" s="12"/>
      <c r="L86" s="12"/>
      <c r="M86" s="12"/>
      <c r="N86" s="12"/>
      <c r="O86" s="13">
        <v>439.78</v>
      </c>
      <c r="P86" s="12"/>
      <c r="Q86" s="13">
        <v>10.95</v>
      </c>
    </row>
    <row r="87" spans="1:17" x14ac:dyDescent="0.2">
      <c r="F87" s="10"/>
      <c r="G87" s="10"/>
      <c r="H87" s="10"/>
      <c r="I87" s="10"/>
      <c r="J87" s="16"/>
      <c r="K87" s="10"/>
      <c r="L87" s="10"/>
      <c r="M87" s="10"/>
      <c r="N87" s="10"/>
      <c r="O87" s="10"/>
      <c r="P87" s="10"/>
      <c r="Q87" s="10"/>
    </row>
  </sheetData>
  <mergeCells count="53"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A22:A24"/>
    <mergeCell ref="C22:C24"/>
    <mergeCell ref="D22:D24"/>
    <mergeCell ref="E22:E24"/>
    <mergeCell ref="B22:B24"/>
    <mergeCell ref="A66:I66"/>
    <mergeCell ref="A26:Q26"/>
    <mergeCell ref="A53:Q53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7:I67"/>
    <mergeCell ref="A68:I68"/>
    <mergeCell ref="A69:I69"/>
    <mergeCell ref="A70:I70"/>
    <mergeCell ref="A71:I71"/>
    <mergeCell ref="A74:I74"/>
    <mergeCell ref="A75:I75"/>
    <mergeCell ref="A76:I76"/>
    <mergeCell ref="A77:I77"/>
    <mergeCell ref="A78:I78"/>
    <mergeCell ref="E1:I1"/>
    <mergeCell ref="A85:I85"/>
    <mergeCell ref="A86:I86"/>
    <mergeCell ref="J14:K14"/>
    <mergeCell ref="J17:K17"/>
    <mergeCell ref="J18:K18"/>
    <mergeCell ref="J16:K16"/>
    <mergeCell ref="J15:K15"/>
    <mergeCell ref="A79:I79"/>
    <mergeCell ref="A80:I80"/>
    <mergeCell ref="A72:I72"/>
    <mergeCell ref="A81:I81"/>
    <mergeCell ref="A82:I82"/>
    <mergeCell ref="A83:I83"/>
    <mergeCell ref="A84:I84"/>
    <mergeCell ref="A73:I73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6"/>
  <sheetViews>
    <sheetView showGridLines="0" zoomScaleNormal="75" zoomScaleSheetLayoutView="75" workbookViewId="0">
      <selection activeCell="D9" sqref="D9:L9"/>
    </sheetView>
  </sheetViews>
  <sheetFormatPr defaultColWidth="8.85546875" defaultRowHeight="12.75" outlineLevelRow="2" x14ac:dyDescent="0.2"/>
  <cols>
    <col min="1" max="1" width="5.28515625" style="11" customWidth="1"/>
    <col min="2" max="2" width="10.570312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8.85546875" style="4"/>
  </cols>
  <sheetData>
    <row r="1" spans="1:18" outlineLevel="2" x14ac:dyDescent="0.2">
      <c r="A1" s="2" t="s">
        <v>27</v>
      </c>
      <c r="B1" s="134"/>
      <c r="C1" s="133"/>
      <c r="D1" s="153"/>
      <c r="E1" s="226" t="s">
        <v>1144</v>
      </c>
      <c r="F1" s="226"/>
      <c r="G1" s="226"/>
      <c r="H1" s="226"/>
      <c r="I1" s="226"/>
      <c r="J1" s="164"/>
      <c r="K1" s="129"/>
      <c r="L1" s="129"/>
      <c r="M1" s="2" t="s">
        <v>28</v>
      </c>
      <c r="N1" s="129"/>
      <c r="O1" s="129"/>
      <c r="P1" s="129"/>
      <c r="Q1"/>
      <c r="R1"/>
    </row>
    <row r="2" spans="1:18" outlineLevel="1" x14ac:dyDescent="0.2">
      <c r="A2" s="5"/>
      <c r="B2" s="134"/>
      <c r="C2" s="133"/>
      <c r="D2" s="153"/>
      <c r="E2" s="153"/>
      <c r="F2" s="129"/>
      <c r="G2" s="158" t="s">
        <v>20</v>
      </c>
      <c r="H2" s="129"/>
      <c r="I2" s="129"/>
      <c r="J2" s="130"/>
      <c r="K2" s="129"/>
      <c r="L2" s="129"/>
      <c r="M2" s="5" t="s">
        <v>1143</v>
      </c>
      <c r="N2" s="129"/>
      <c r="O2" s="129"/>
      <c r="P2" s="129"/>
      <c r="Q2"/>
      <c r="R2"/>
    </row>
    <row r="3" spans="1:18" outlineLevel="1" x14ac:dyDescent="0.2">
      <c r="A3" s="5" t="s">
        <v>532</v>
      </c>
      <c r="B3" s="134"/>
      <c r="C3" s="133"/>
      <c r="D3" s="153"/>
      <c r="E3" s="153"/>
      <c r="F3" s="129"/>
      <c r="G3" s="129"/>
      <c r="H3" s="129"/>
      <c r="I3" s="129"/>
      <c r="J3" s="130"/>
      <c r="K3" s="129"/>
      <c r="L3" s="129"/>
      <c r="M3" s="5"/>
      <c r="N3" s="129" t="s">
        <v>1142</v>
      </c>
      <c r="O3" s="129"/>
      <c r="P3" s="129"/>
      <c r="Q3"/>
      <c r="R3"/>
    </row>
    <row r="4" spans="1:18" outlineLevel="1" x14ac:dyDescent="0.2">
      <c r="A4" s="5" t="s">
        <v>531</v>
      </c>
      <c r="B4" s="134"/>
      <c r="C4" s="133"/>
      <c r="D4" s="153"/>
      <c r="E4" s="153"/>
      <c r="F4" s="129"/>
      <c r="G4" s="129"/>
      <c r="H4" s="129"/>
      <c r="I4" s="129"/>
      <c r="J4" s="130"/>
      <c r="K4" s="129"/>
      <c r="L4" s="129"/>
      <c r="M4" s="4" t="s">
        <v>1141</v>
      </c>
      <c r="N4" s="129"/>
      <c r="O4" s="129"/>
      <c r="P4" s="129"/>
      <c r="Q4"/>
      <c r="R4"/>
    </row>
    <row r="5" spans="1:18" outlineLevel="1" x14ac:dyDescent="0.2">
      <c r="A5" s="131"/>
      <c r="B5" s="134"/>
      <c r="C5" s="153"/>
      <c r="D5" s="4"/>
      <c r="E5" s="129"/>
      <c r="F5" s="129"/>
      <c r="G5" s="170" t="s">
        <v>1140</v>
      </c>
      <c r="H5" s="170"/>
      <c r="I5" s="170"/>
      <c r="J5" s="130"/>
      <c r="K5" s="129"/>
      <c r="L5" s="129"/>
      <c r="M5" s="5" t="s">
        <v>178</v>
      </c>
      <c r="N5" s="129"/>
      <c r="O5" s="129"/>
      <c r="P5" s="129"/>
      <c r="Q5" s="4"/>
      <c r="R5"/>
    </row>
    <row r="6" spans="1:18" x14ac:dyDescent="0.2">
      <c r="A6" s="131"/>
      <c r="B6" s="134"/>
      <c r="C6" s="153"/>
      <c r="D6" s="4"/>
      <c r="E6" s="129"/>
      <c r="F6" s="129"/>
      <c r="G6" s="131" t="s">
        <v>21</v>
      </c>
      <c r="H6" s="131"/>
      <c r="I6" s="131"/>
      <c r="J6" s="130"/>
      <c r="K6" s="129"/>
      <c r="L6" s="129"/>
      <c r="M6" s="129"/>
      <c r="N6" s="129"/>
      <c r="O6" s="129"/>
      <c r="P6" s="129"/>
      <c r="Q6" s="4"/>
      <c r="R6"/>
    </row>
    <row r="7" spans="1:18" x14ac:dyDescent="0.2">
      <c r="A7" s="131"/>
      <c r="B7" s="134"/>
      <c r="C7" s="153"/>
      <c r="D7" s="4"/>
      <c r="E7" s="129"/>
      <c r="F7" s="129"/>
      <c r="G7" s="131"/>
      <c r="H7" s="131"/>
      <c r="I7" s="131"/>
      <c r="J7" s="130"/>
      <c r="K7" s="129"/>
      <c r="L7" s="129"/>
      <c r="M7" s="129"/>
      <c r="N7" s="129"/>
      <c r="O7" s="129"/>
      <c r="P7" s="129"/>
      <c r="Q7" s="4"/>
      <c r="R7"/>
    </row>
    <row r="8" spans="1:18" x14ac:dyDescent="0.2">
      <c r="A8" s="131"/>
      <c r="B8" s="134"/>
      <c r="C8" s="162" t="s">
        <v>22</v>
      </c>
      <c r="D8" s="178" t="s">
        <v>1139</v>
      </c>
      <c r="E8" s="166"/>
      <c r="F8" s="163"/>
      <c r="G8" s="163"/>
      <c r="H8" s="165"/>
      <c r="I8" s="163"/>
      <c r="J8" s="164"/>
      <c r="K8" s="163"/>
      <c r="L8" s="163"/>
      <c r="M8" s="163"/>
      <c r="N8" s="129"/>
      <c r="O8" s="129"/>
      <c r="P8" s="129"/>
      <c r="Q8" s="129"/>
      <c r="R8"/>
    </row>
    <row r="9" spans="1:18" x14ac:dyDescent="0.2">
      <c r="A9" s="131"/>
      <c r="B9" s="134"/>
      <c r="C9" s="162"/>
      <c r="D9" s="229" t="s">
        <v>1138</v>
      </c>
      <c r="E9" s="229"/>
      <c r="F9" s="229"/>
      <c r="G9" s="229"/>
      <c r="H9" s="229"/>
      <c r="I9" s="229"/>
      <c r="J9" s="229"/>
      <c r="K9" s="229"/>
      <c r="L9" s="229"/>
      <c r="M9" s="129"/>
      <c r="N9" s="129"/>
      <c r="O9" s="129"/>
      <c r="P9" s="129"/>
      <c r="Q9" s="129"/>
      <c r="R9"/>
    </row>
    <row r="10" spans="1:18" x14ac:dyDescent="0.2">
      <c r="A10" s="131"/>
      <c r="B10" s="134"/>
      <c r="C10" s="133"/>
      <c r="D10" s="230" t="s">
        <v>175</v>
      </c>
      <c r="E10" s="230"/>
      <c r="F10" s="230"/>
      <c r="G10" s="230"/>
      <c r="H10" s="230"/>
      <c r="I10" s="230"/>
      <c r="J10" s="230"/>
      <c r="K10" s="230"/>
      <c r="L10" s="230"/>
      <c r="M10" s="129"/>
      <c r="N10" s="129"/>
      <c r="O10" s="129"/>
      <c r="P10" s="129"/>
      <c r="Q10" s="129"/>
      <c r="R10"/>
    </row>
    <row r="11" spans="1:18" x14ac:dyDescent="0.2">
      <c r="A11" s="155"/>
      <c r="B11" s="154"/>
      <c r="C11" s="133"/>
      <c r="D11" s="153"/>
      <c r="E11" s="4"/>
      <c r="F11" s="129"/>
      <c r="G11" s="129"/>
      <c r="H11" s="129"/>
      <c r="I11" s="129"/>
      <c r="J11" s="130"/>
      <c r="K11" s="129"/>
      <c r="L11" s="129"/>
      <c r="M11" s="129"/>
      <c r="N11" s="129"/>
      <c r="O11" s="129"/>
      <c r="P11" s="129"/>
      <c r="Q11" s="129"/>
      <c r="R11"/>
    </row>
    <row r="12" spans="1:18" ht="14.25" x14ac:dyDescent="0.2">
      <c r="A12" s="131"/>
      <c r="B12" s="134"/>
      <c r="C12" s="133"/>
      <c r="D12" s="142" t="s">
        <v>1137</v>
      </c>
      <c r="E12" s="131"/>
      <c r="F12" s="129"/>
      <c r="G12" s="129"/>
      <c r="H12" s="129"/>
      <c r="I12" s="142"/>
      <c r="J12" s="143"/>
      <c r="K12" s="129"/>
      <c r="L12" s="129"/>
      <c r="M12" s="129"/>
      <c r="N12" s="129"/>
      <c r="O12" s="129"/>
      <c r="P12" s="129"/>
      <c r="Q12" s="129"/>
      <c r="R12" s="152"/>
    </row>
    <row r="13" spans="1:18" x14ac:dyDescent="0.2">
      <c r="A13" s="131"/>
      <c r="B13" s="134"/>
      <c r="C13" s="133"/>
      <c r="D13" s="142" t="s">
        <v>173</v>
      </c>
      <c r="E13" s="131"/>
      <c r="F13" s="129"/>
      <c r="G13" s="129"/>
      <c r="H13" s="129"/>
      <c r="I13" s="142"/>
      <c r="J13" s="208" t="s">
        <v>1136</v>
      </c>
      <c r="K13" s="209"/>
      <c r="L13" s="5" t="s">
        <v>169</v>
      </c>
      <c r="M13" s="129"/>
      <c r="N13" s="129"/>
      <c r="O13" s="129"/>
      <c r="P13" s="129"/>
      <c r="Q13" s="129"/>
    </row>
    <row r="14" spans="1:18" x14ac:dyDescent="0.2">
      <c r="A14" s="131"/>
      <c r="B14" s="134"/>
      <c r="C14" s="133"/>
      <c r="D14" s="142" t="s">
        <v>171</v>
      </c>
      <c r="E14" s="131"/>
      <c r="F14" s="129"/>
      <c r="G14" s="129"/>
      <c r="H14" s="129"/>
      <c r="I14" s="142"/>
      <c r="J14" s="208" t="s">
        <v>1135</v>
      </c>
      <c r="K14" s="209"/>
      <c r="L14" s="5" t="s">
        <v>169</v>
      </c>
      <c r="M14" s="129"/>
      <c r="N14" s="129"/>
      <c r="O14" s="129"/>
      <c r="P14" s="129"/>
      <c r="Q14" s="129"/>
    </row>
    <row r="15" spans="1:18" outlineLevel="1" x14ac:dyDescent="0.2">
      <c r="A15" s="131"/>
      <c r="B15" s="134"/>
      <c r="C15" s="133"/>
      <c r="D15" s="142" t="s">
        <v>49</v>
      </c>
      <c r="E15" s="131"/>
      <c r="F15" s="129"/>
      <c r="G15" s="129"/>
      <c r="H15" s="129"/>
      <c r="I15" s="142"/>
      <c r="J15" s="208" t="s">
        <v>1134</v>
      </c>
      <c r="K15" s="209"/>
      <c r="L15" s="5" t="s">
        <v>50</v>
      </c>
      <c r="M15" s="129"/>
      <c r="N15" s="129"/>
      <c r="O15" s="129"/>
      <c r="P15" s="129"/>
      <c r="Q15" s="129"/>
    </row>
    <row r="16" spans="1:18" x14ac:dyDescent="0.2">
      <c r="A16" s="120"/>
      <c r="B16" s="146"/>
      <c r="C16" s="145"/>
      <c r="D16" s="142" t="s">
        <v>1133</v>
      </c>
      <c r="E16" s="142"/>
      <c r="F16" s="142"/>
      <c r="G16" s="142"/>
      <c r="H16" s="142"/>
      <c r="I16" s="142"/>
      <c r="J16" s="143"/>
      <c r="K16" s="142" t="s">
        <v>1132</v>
      </c>
      <c r="L16" s="142"/>
      <c r="M16" s="115"/>
      <c r="N16" s="149"/>
      <c r="O16" s="148"/>
      <c r="P16" s="186"/>
      <c r="Q16" s="129"/>
      <c r="R16"/>
    </row>
    <row r="17" spans="1:18" x14ac:dyDescent="0.2">
      <c r="A17" s="120"/>
      <c r="B17" s="146"/>
      <c r="C17" s="145"/>
      <c r="D17" s="144" t="s">
        <v>165</v>
      </c>
      <c r="E17" s="142"/>
      <c r="F17" s="142"/>
      <c r="G17" s="142"/>
      <c r="H17" s="142"/>
      <c r="I17" s="142"/>
      <c r="J17" s="143"/>
      <c r="K17" s="142"/>
      <c r="L17" s="142"/>
      <c r="M17" s="115"/>
      <c r="N17" s="149"/>
      <c r="O17" s="147"/>
      <c r="P17" s="147"/>
      <c r="Q17" s="129"/>
      <c r="R17" s="134"/>
    </row>
    <row r="19" spans="1:18" ht="18" customHeight="1" x14ac:dyDescent="0.2">
      <c r="A19" s="217" t="s">
        <v>23</v>
      </c>
      <c r="B19" s="220" t="s">
        <v>164</v>
      </c>
      <c r="C19" s="217" t="s">
        <v>163</v>
      </c>
      <c r="D19" s="217" t="s">
        <v>24</v>
      </c>
      <c r="E19" s="217" t="s">
        <v>25</v>
      </c>
      <c r="F19" s="217" t="s">
        <v>162</v>
      </c>
      <c r="G19" s="218"/>
      <c r="H19" s="218"/>
      <c r="I19" s="218"/>
      <c r="J19" s="217" t="s">
        <v>161</v>
      </c>
      <c r="K19" s="218"/>
      <c r="L19" s="218"/>
      <c r="M19" s="218"/>
      <c r="N19" s="217" t="s">
        <v>160</v>
      </c>
      <c r="O19" s="217" t="s">
        <v>159</v>
      </c>
      <c r="P19" s="217" t="s">
        <v>158</v>
      </c>
      <c r="Q19" s="217" t="s">
        <v>157</v>
      </c>
    </row>
    <row r="20" spans="1:18" ht="15.75" customHeight="1" x14ac:dyDescent="0.2">
      <c r="A20" s="218"/>
      <c r="B20" s="221"/>
      <c r="C20" s="219"/>
      <c r="D20" s="217"/>
      <c r="E20" s="218"/>
      <c r="F20" s="217" t="s">
        <v>26</v>
      </c>
      <c r="G20" s="217" t="s">
        <v>156</v>
      </c>
      <c r="H20" s="218"/>
      <c r="I20" s="218"/>
      <c r="J20" s="222" t="s">
        <v>26</v>
      </c>
      <c r="K20" s="217" t="s">
        <v>156</v>
      </c>
      <c r="L20" s="218"/>
      <c r="M20" s="218"/>
      <c r="N20" s="217"/>
      <c r="O20" s="217"/>
      <c r="P20" s="217"/>
      <c r="Q20" s="217"/>
    </row>
    <row r="21" spans="1:18" ht="15.75" customHeight="1" x14ac:dyDescent="0.2">
      <c r="A21" s="218"/>
      <c r="B21" s="221"/>
      <c r="C21" s="219"/>
      <c r="D21" s="217"/>
      <c r="E21" s="218"/>
      <c r="F21" s="218"/>
      <c r="G21" s="98" t="s">
        <v>155</v>
      </c>
      <c r="H21" s="98" t="s">
        <v>154</v>
      </c>
      <c r="I21" s="98" t="s">
        <v>153</v>
      </c>
      <c r="J21" s="223"/>
      <c r="K21" s="98" t="s">
        <v>155</v>
      </c>
      <c r="L21" s="98" t="s">
        <v>154</v>
      </c>
      <c r="M21" s="98" t="s">
        <v>153</v>
      </c>
      <c r="N21" s="217"/>
      <c r="O21" s="217"/>
      <c r="P21" s="217"/>
      <c r="Q21" s="217"/>
    </row>
    <row r="22" spans="1:18" x14ac:dyDescent="0.2">
      <c r="A22" s="6">
        <v>1</v>
      </c>
      <c r="B22" s="92">
        <v>2</v>
      </c>
      <c r="C22" s="98">
        <v>3</v>
      </c>
      <c r="D22" s="98">
        <v>4</v>
      </c>
      <c r="E22" s="6">
        <v>5</v>
      </c>
      <c r="F22" s="91">
        <v>6</v>
      </c>
      <c r="G22" s="91">
        <v>7</v>
      </c>
      <c r="H22" s="91">
        <v>8</v>
      </c>
      <c r="I22" s="91">
        <v>9</v>
      </c>
      <c r="J22" s="93">
        <v>10</v>
      </c>
      <c r="K22" s="91">
        <v>11</v>
      </c>
      <c r="L22" s="91">
        <v>12</v>
      </c>
      <c r="M22" s="91">
        <v>13</v>
      </c>
      <c r="N22" s="91">
        <v>14</v>
      </c>
      <c r="O22" s="91">
        <v>15</v>
      </c>
      <c r="P22" s="91">
        <v>16</v>
      </c>
      <c r="Q22" s="91">
        <v>17</v>
      </c>
    </row>
    <row r="23" spans="1:18" ht="19.899999999999999" customHeight="1" x14ac:dyDescent="0.2">
      <c r="A23" s="216" t="s">
        <v>521</v>
      </c>
      <c r="B23" s="214"/>
      <c r="C23" s="214"/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</row>
    <row r="24" spans="1:18" ht="24" x14ac:dyDescent="0.2">
      <c r="A24" s="6">
        <v>1</v>
      </c>
      <c r="B24" s="103" t="s">
        <v>1131</v>
      </c>
      <c r="C24" s="104" t="s">
        <v>1130</v>
      </c>
      <c r="D24" s="102" t="s">
        <v>106</v>
      </c>
      <c r="E24" s="101">
        <v>0.35799999999999998</v>
      </c>
      <c r="F24" s="99">
        <v>1496.49</v>
      </c>
      <c r="G24" s="99">
        <v>1184.57</v>
      </c>
      <c r="H24" s="99">
        <v>311.92</v>
      </c>
      <c r="I24" s="99">
        <v>120.9</v>
      </c>
      <c r="J24" s="14">
        <v>536</v>
      </c>
      <c r="K24" s="12">
        <v>424</v>
      </c>
      <c r="L24" s="12">
        <v>112</v>
      </c>
      <c r="M24" s="12">
        <v>43</v>
      </c>
      <c r="N24" s="12">
        <v>103.91</v>
      </c>
      <c r="O24" s="12">
        <v>37.200000000000003</v>
      </c>
      <c r="P24" s="12">
        <v>7.74</v>
      </c>
      <c r="Q24" s="12">
        <v>2.77</v>
      </c>
    </row>
    <row r="25" spans="1:18" ht="36" x14ac:dyDescent="0.2">
      <c r="A25" s="6">
        <v>2</v>
      </c>
      <c r="B25" s="103" t="s">
        <v>1129</v>
      </c>
      <c r="C25" s="104" t="s">
        <v>1128</v>
      </c>
      <c r="D25" s="102" t="s">
        <v>106</v>
      </c>
      <c r="E25" s="101">
        <v>8.3000000000000004E-2</v>
      </c>
      <c r="F25" s="99">
        <v>2461.2800000000002</v>
      </c>
      <c r="G25" s="99">
        <v>2149.36</v>
      </c>
      <c r="H25" s="99">
        <v>311.92</v>
      </c>
      <c r="I25" s="99">
        <v>120.9</v>
      </c>
      <c r="J25" s="14">
        <v>204</v>
      </c>
      <c r="K25" s="12">
        <v>178</v>
      </c>
      <c r="L25" s="12">
        <v>26</v>
      </c>
      <c r="M25" s="12">
        <v>10</v>
      </c>
      <c r="N25" s="12">
        <v>188.54</v>
      </c>
      <c r="O25" s="12">
        <v>15.65</v>
      </c>
      <c r="P25" s="12">
        <v>7.74</v>
      </c>
      <c r="Q25" s="12">
        <v>0.64</v>
      </c>
    </row>
    <row r="26" spans="1:18" ht="36" x14ac:dyDescent="0.2">
      <c r="A26" s="6">
        <v>3</v>
      </c>
      <c r="B26" s="103" t="s">
        <v>1127</v>
      </c>
      <c r="C26" s="104" t="s">
        <v>1126</v>
      </c>
      <c r="D26" s="102" t="s">
        <v>34</v>
      </c>
      <c r="E26" s="101">
        <v>4.8000000000000001E-2</v>
      </c>
      <c r="F26" s="99">
        <v>100.24</v>
      </c>
      <c r="G26" s="99">
        <v>100.01</v>
      </c>
      <c r="H26" s="99">
        <v>0.23</v>
      </c>
      <c r="I26" s="12"/>
      <c r="J26" s="14">
        <v>5</v>
      </c>
      <c r="K26" s="12">
        <v>5</v>
      </c>
      <c r="L26" s="12"/>
      <c r="M26" s="12"/>
      <c r="N26" s="12">
        <v>9.1</v>
      </c>
      <c r="O26" s="12">
        <v>0.44</v>
      </c>
      <c r="P26" s="12"/>
      <c r="Q26" s="12"/>
    </row>
    <row r="27" spans="1:18" ht="24" x14ac:dyDescent="0.2">
      <c r="A27" s="6">
        <v>4</v>
      </c>
      <c r="B27" s="103" t="s">
        <v>1125</v>
      </c>
      <c r="C27" s="104" t="s">
        <v>1124</v>
      </c>
      <c r="D27" s="102" t="s">
        <v>831</v>
      </c>
      <c r="E27" s="101">
        <v>4.0250000000000004</v>
      </c>
      <c r="F27" s="99">
        <v>296.8</v>
      </c>
      <c r="G27" s="99">
        <v>102.84</v>
      </c>
      <c r="H27" s="99">
        <v>193.96</v>
      </c>
      <c r="I27" s="99">
        <v>17.96</v>
      </c>
      <c r="J27" s="14">
        <v>1195</v>
      </c>
      <c r="K27" s="12">
        <v>414</v>
      </c>
      <c r="L27" s="12">
        <v>781</v>
      </c>
      <c r="M27" s="12">
        <v>72</v>
      </c>
      <c r="N27" s="12">
        <v>8.24</v>
      </c>
      <c r="O27" s="12">
        <v>33.17</v>
      </c>
      <c r="P27" s="12">
        <v>1.1499999999999999</v>
      </c>
      <c r="Q27" s="12">
        <v>4.63</v>
      </c>
    </row>
    <row r="28" spans="1:18" ht="24" x14ac:dyDescent="0.2">
      <c r="A28" s="6">
        <v>5</v>
      </c>
      <c r="B28" s="103" t="s">
        <v>1123</v>
      </c>
      <c r="C28" s="104" t="s">
        <v>1122</v>
      </c>
      <c r="D28" s="102" t="s">
        <v>106</v>
      </c>
      <c r="E28" s="101">
        <v>1.173</v>
      </c>
      <c r="F28" s="99">
        <v>1081.9100000000001</v>
      </c>
      <c r="G28" s="99">
        <v>823.99</v>
      </c>
      <c r="H28" s="99">
        <v>257.92</v>
      </c>
      <c r="I28" s="99">
        <v>27.68</v>
      </c>
      <c r="J28" s="14">
        <v>1269</v>
      </c>
      <c r="K28" s="12">
        <v>967</v>
      </c>
      <c r="L28" s="12">
        <v>302</v>
      </c>
      <c r="M28" s="12">
        <v>32</v>
      </c>
      <c r="N28" s="12">
        <v>74.3</v>
      </c>
      <c r="O28" s="12">
        <v>87.15</v>
      </c>
      <c r="P28" s="12">
        <v>1.99</v>
      </c>
      <c r="Q28" s="12">
        <v>2.33</v>
      </c>
    </row>
    <row r="29" spans="1:18" ht="53.25" x14ac:dyDescent="0.2">
      <c r="A29" s="6">
        <v>6</v>
      </c>
      <c r="B29" s="103" t="s">
        <v>1121</v>
      </c>
      <c r="C29" s="104" t="s">
        <v>1120</v>
      </c>
      <c r="D29" s="102" t="s">
        <v>106</v>
      </c>
      <c r="E29" s="101">
        <v>4.2999999999999997E-2</v>
      </c>
      <c r="F29" s="99">
        <v>1216.6600000000001</v>
      </c>
      <c r="G29" s="99">
        <v>876.2</v>
      </c>
      <c r="H29" s="99">
        <v>340.46</v>
      </c>
      <c r="I29" s="12"/>
      <c r="J29" s="14">
        <v>52</v>
      </c>
      <c r="K29" s="12">
        <v>38</v>
      </c>
      <c r="L29" s="12">
        <v>14</v>
      </c>
      <c r="M29" s="12"/>
      <c r="N29" s="12">
        <v>71.12</v>
      </c>
      <c r="O29" s="12">
        <v>3.06</v>
      </c>
      <c r="P29" s="12"/>
      <c r="Q29" s="12"/>
    </row>
    <row r="30" spans="1:18" ht="36" x14ac:dyDescent="0.2">
      <c r="A30" s="6">
        <v>7</v>
      </c>
      <c r="B30" s="103" t="s">
        <v>1119</v>
      </c>
      <c r="C30" s="104" t="s">
        <v>1118</v>
      </c>
      <c r="D30" s="102" t="s">
        <v>1117</v>
      </c>
      <c r="E30" s="101">
        <v>0.59</v>
      </c>
      <c r="F30" s="99">
        <v>156.94</v>
      </c>
      <c r="G30" s="99">
        <v>156.94</v>
      </c>
      <c r="H30" s="12"/>
      <c r="I30" s="12"/>
      <c r="J30" s="14">
        <v>93</v>
      </c>
      <c r="K30" s="12">
        <v>93</v>
      </c>
      <c r="L30" s="12"/>
      <c r="M30" s="12"/>
      <c r="N30" s="12">
        <v>14.28</v>
      </c>
      <c r="O30" s="12">
        <v>8.43</v>
      </c>
      <c r="P30" s="12"/>
      <c r="Q30" s="12"/>
    </row>
    <row r="31" spans="1:18" ht="24" x14ac:dyDescent="0.2">
      <c r="A31" s="6">
        <v>8</v>
      </c>
      <c r="B31" s="103" t="s">
        <v>1116</v>
      </c>
      <c r="C31" s="104" t="s">
        <v>1115</v>
      </c>
      <c r="D31" s="102" t="s">
        <v>106</v>
      </c>
      <c r="E31" s="101">
        <v>0.253</v>
      </c>
      <c r="F31" s="99">
        <v>541.99</v>
      </c>
      <c r="G31" s="99">
        <v>464.41</v>
      </c>
      <c r="H31" s="99">
        <v>77.58</v>
      </c>
      <c r="I31" s="99">
        <v>7.19</v>
      </c>
      <c r="J31" s="14">
        <v>137</v>
      </c>
      <c r="K31" s="12">
        <v>117</v>
      </c>
      <c r="L31" s="12">
        <v>20</v>
      </c>
      <c r="M31" s="12">
        <v>2</v>
      </c>
      <c r="N31" s="12">
        <v>36.770000000000003</v>
      </c>
      <c r="O31" s="12">
        <v>9.3000000000000007</v>
      </c>
      <c r="P31" s="12">
        <v>0.46</v>
      </c>
      <c r="Q31" s="12">
        <v>0.12</v>
      </c>
    </row>
    <row r="32" spans="1:18" ht="24" x14ac:dyDescent="0.2">
      <c r="A32" s="6">
        <v>9</v>
      </c>
      <c r="B32" s="103" t="s">
        <v>1114</v>
      </c>
      <c r="C32" s="104" t="s">
        <v>1113</v>
      </c>
      <c r="D32" s="102" t="s">
        <v>106</v>
      </c>
      <c r="E32" s="101">
        <v>0.3</v>
      </c>
      <c r="F32" s="99">
        <v>897.17</v>
      </c>
      <c r="G32" s="99">
        <v>839.14</v>
      </c>
      <c r="H32" s="99">
        <v>58.03</v>
      </c>
      <c r="I32" s="99">
        <v>22.49</v>
      </c>
      <c r="J32" s="14">
        <v>269</v>
      </c>
      <c r="K32" s="12">
        <v>252</v>
      </c>
      <c r="L32" s="12">
        <v>17</v>
      </c>
      <c r="M32" s="12">
        <v>7</v>
      </c>
      <c r="N32" s="12">
        <v>69.87</v>
      </c>
      <c r="O32" s="12">
        <v>20.96</v>
      </c>
      <c r="P32" s="12">
        <v>1.44</v>
      </c>
      <c r="Q32" s="12">
        <v>0.43</v>
      </c>
    </row>
    <row r="33" spans="1:17" x14ac:dyDescent="0.2">
      <c r="A33" s="6">
        <v>10</v>
      </c>
      <c r="B33" s="103" t="s">
        <v>1112</v>
      </c>
      <c r="C33" s="104" t="s">
        <v>1111</v>
      </c>
      <c r="D33" s="102" t="s">
        <v>106</v>
      </c>
      <c r="E33" s="101">
        <v>0.55300000000000005</v>
      </c>
      <c r="F33" s="99">
        <v>4262.51</v>
      </c>
      <c r="G33" s="99">
        <v>1335.51</v>
      </c>
      <c r="H33" s="99">
        <v>2927</v>
      </c>
      <c r="I33" s="99">
        <v>288.33</v>
      </c>
      <c r="J33" s="14">
        <v>2357</v>
      </c>
      <c r="K33" s="12">
        <v>739</v>
      </c>
      <c r="L33" s="12">
        <v>1618</v>
      </c>
      <c r="M33" s="12">
        <v>159</v>
      </c>
      <c r="N33" s="12">
        <v>111.2</v>
      </c>
      <c r="O33" s="12">
        <v>61.49</v>
      </c>
      <c r="P33" s="12">
        <v>21</v>
      </c>
      <c r="Q33" s="12">
        <v>11.61</v>
      </c>
    </row>
    <row r="34" spans="1:17" ht="24" x14ac:dyDescent="0.2">
      <c r="A34" s="6">
        <v>11</v>
      </c>
      <c r="B34" s="103" t="s">
        <v>1110</v>
      </c>
      <c r="C34" s="104" t="s">
        <v>1109</v>
      </c>
      <c r="D34" s="102" t="s">
        <v>34</v>
      </c>
      <c r="E34" s="101">
        <v>3.69</v>
      </c>
      <c r="F34" s="99">
        <v>41.43</v>
      </c>
      <c r="G34" s="99">
        <v>41.43</v>
      </c>
      <c r="H34" s="12"/>
      <c r="I34" s="12"/>
      <c r="J34" s="14">
        <v>153</v>
      </c>
      <c r="K34" s="12">
        <v>153</v>
      </c>
      <c r="L34" s="12"/>
      <c r="M34" s="12"/>
      <c r="N34" s="12">
        <v>3.77</v>
      </c>
      <c r="O34" s="12">
        <v>13.91</v>
      </c>
      <c r="P34" s="12"/>
      <c r="Q34" s="12"/>
    </row>
    <row r="35" spans="1:17" ht="24" x14ac:dyDescent="0.2">
      <c r="A35" s="6">
        <v>12</v>
      </c>
      <c r="B35" s="103" t="s">
        <v>1108</v>
      </c>
      <c r="C35" s="104" t="s">
        <v>1107</v>
      </c>
      <c r="D35" s="102" t="s">
        <v>106</v>
      </c>
      <c r="E35" s="101">
        <v>3.448</v>
      </c>
      <c r="F35" s="99">
        <v>130.41999999999999</v>
      </c>
      <c r="G35" s="99">
        <v>125.18</v>
      </c>
      <c r="H35" s="99">
        <v>5.24</v>
      </c>
      <c r="I35" s="99">
        <v>2.0299999999999998</v>
      </c>
      <c r="J35" s="14">
        <v>450</v>
      </c>
      <c r="K35" s="12">
        <v>432</v>
      </c>
      <c r="L35" s="12">
        <v>18</v>
      </c>
      <c r="M35" s="12">
        <v>7</v>
      </c>
      <c r="N35" s="12">
        <v>11.39</v>
      </c>
      <c r="O35" s="12">
        <v>39.270000000000003</v>
      </c>
      <c r="P35" s="12">
        <v>0.13</v>
      </c>
      <c r="Q35" s="12">
        <v>0.45</v>
      </c>
    </row>
    <row r="36" spans="1:17" ht="53.25" x14ac:dyDescent="0.2">
      <c r="A36" s="6">
        <v>13</v>
      </c>
      <c r="B36" s="103" t="s">
        <v>1077</v>
      </c>
      <c r="C36" s="104" t="s">
        <v>1106</v>
      </c>
      <c r="D36" s="102" t="s">
        <v>106</v>
      </c>
      <c r="E36" s="101">
        <v>1.0999999999999999E-2</v>
      </c>
      <c r="F36" s="99">
        <v>4382.26</v>
      </c>
      <c r="G36" s="99">
        <v>4275.1000000000004</v>
      </c>
      <c r="H36" s="99">
        <v>107.16</v>
      </c>
      <c r="I36" s="99">
        <v>7.01</v>
      </c>
      <c r="J36" s="14">
        <v>48</v>
      </c>
      <c r="K36" s="12">
        <v>47</v>
      </c>
      <c r="L36" s="12">
        <v>1</v>
      </c>
      <c r="M36" s="12"/>
      <c r="N36" s="12">
        <v>330.38</v>
      </c>
      <c r="O36" s="12">
        <v>3.63</v>
      </c>
      <c r="P36" s="12">
        <v>0.39</v>
      </c>
      <c r="Q36" s="12"/>
    </row>
    <row r="37" spans="1:17" ht="24" x14ac:dyDescent="0.2">
      <c r="A37" s="6">
        <v>14</v>
      </c>
      <c r="B37" s="103" t="s">
        <v>1105</v>
      </c>
      <c r="C37" s="104" t="s">
        <v>1104</v>
      </c>
      <c r="D37" s="102" t="s">
        <v>831</v>
      </c>
      <c r="E37" s="101">
        <v>5.7000000000000002E-2</v>
      </c>
      <c r="F37" s="99">
        <v>340.01</v>
      </c>
      <c r="G37" s="99">
        <v>99.68</v>
      </c>
      <c r="H37" s="99">
        <v>240.33</v>
      </c>
      <c r="I37" s="99">
        <v>29.03</v>
      </c>
      <c r="J37" s="14">
        <v>19</v>
      </c>
      <c r="K37" s="12">
        <v>6</v>
      </c>
      <c r="L37" s="12">
        <v>13</v>
      </c>
      <c r="M37" s="12">
        <v>2</v>
      </c>
      <c r="N37" s="12">
        <v>7.8</v>
      </c>
      <c r="O37" s="12">
        <v>0.44</v>
      </c>
      <c r="P37" s="12">
        <v>1.86</v>
      </c>
      <c r="Q37" s="12">
        <v>0.11</v>
      </c>
    </row>
    <row r="38" spans="1:17" ht="24" x14ac:dyDescent="0.2">
      <c r="A38" s="6">
        <v>15</v>
      </c>
      <c r="B38" s="103" t="s">
        <v>1103</v>
      </c>
      <c r="C38" s="104" t="s">
        <v>1102</v>
      </c>
      <c r="D38" s="102" t="s">
        <v>1101</v>
      </c>
      <c r="E38" s="101">
        <v>1.0999999999999999E-2</v>
      </c>
      <c r="F38" s="99">
        <v>442.16</v>
      </c>
      <c r="G38" s="99">
        <v>301.97000000000003</v>
      </c>
      <c r="H38" s="99">
        <v>140.19</v>
      </c>
      <c r="I38" s="99">
        <v>15.78</v>
      </c>
      <c r="J38" s="14">
        <v>5</v>
      </c>
      <c r="K38" s="12">
        <v>3</v>
      </c>
      <c r="L38" s="12">
        <v>2</v>
      </c>
      <c r="M38" s="12"/>
      <c r="N38" s="12">
        <v>22.79</v>
      </c>
      <c r="O38" s="12">
        <v>0.25</v>
      </c>
      <c r="P38" s="12">
        <v>1.01</v>
      </c>
      <c r="Q38" s="12">
        <v>0.01</v>
      </c>
    </row>
    <row r="39" spans="1:17" ht="36" x14ac:dyDescent="0.2">
      <c r="A39" s="6">
        <v>16</v>
      </c>
      <c r="B39" s="103" t="s">
        <v>1100</v>
      </c>
      <c r="C39" s="104" t="s">
        <v>1099</v>
      </c>
      <c r="D39" s="102" t="s">
        <v>1066</v>
      </c>
      <c r="E39" s="101">
        <v>4.0000000000000001E-3</v>
      </c>
      <c r="F39" s="99">
        <v>5924.95</v>
      </c>
      <c r="G39" s="99">
        <v>5923.86</v>
      </c>
      <c r="H39" s="99">
        <v>1.0900000000000001</v>
      </c>
      <c r="I39" s="12"/>
      <c r="J39" s="14">
        <v>24</v>
      </c>
      <c r="K39" s="12">
        <v>24</v>
      </c>
      <c r="L39" s="12"/>
      <c r="M39" s="12"/>
      <c r="N39" s="12">
        <v>524.70000000000005</v>
      </c>
      <c r="O39" s="12">
        <v>2.1</v>
      </c>
      <c r="P39" s="12"/>
      <c r="Q39" s="12"/>
    </row>
    <row r="40" spans="1:17" ht="48" x14ac:dyDescent="0.2">
      <c r="A40" s="6">
        <v>17</v>
      </c>
      <c r="B40" s="103" t="s">
        <v>1098</v>
      </c>
      <c r="C40" s="104" t="s">
        <v>1097</v>
      </c>
      <c r="D40" s="102" t="s">
        <v>1066</v>
      </c>
      <c r="E40" s="135">
        <v>4.0000000000000001E-3</v>
      </c>
      <c r="F40" s="99">
        <v>653.23</v>
      </c>
      <c r="G40" s="99">
        <v>653.23</v>
      </c>
      <c r="H40" s="12"/>
      <c r="I40" s="12"/>
      <c r="J40" s="14">
        <v>3</v>
      </c>
      <c r="K40" s="12">
        <v>3</v>
      </c>
      <c r="L40" s="12"/>
      <c r="M40" s="12"/>
      <c r="N40" s="12">
        <v>61.8</v>
      </c>
      <c r="O40" s="12">
        <v>0.25</v>
      </c>
      <c r="P40" s="12"/>
      <c r="Q40" s="12"/>
    </row>
    <row r="41" spans="1:17" ht="104.25" x14ac:dyDescent="0.2">
      <c r="A41" s="6">
        <v>18</v>
      </c>
      <c r="B41" s="103" t="s">
        <v>1096</v>
      </c>
      <c r="C41" s="104" t="s">
        <v>1095</v>
      </c>
      <c r="D41" s="102" t="s">
        <v>289</v>
      </c>
      <c r="E41" s="101">
        <v>20</v>
      </c>
      <c r="F41" s="99">
        <v>48.46</v>
      </c>
      <c r="G41" s="99">
        <v>48.46</v>
      </c>
      <c r="H41" s="12"/>
      <c r="I41" s="12"/>
      <c r="J41" s="14">
        <v>969</v>
      </c>
      <c r="K41" s="12">
        <v>969</v>
      </c>
      <c r="L41" s="12"/>
      <c r="M41" s="12"/>
      <c r="N41" s="12"/>
      <c r="O41" s="12"/>
      <c r="P41" s="12"/>
      <c r="Q41" s="12"/>
    </row>
    <row r="42" spans="1:17" ht="95.45" customHeight="1" x14ac:dyDescent="0.2">
      <c r="A42" s="6">
        <v>19</v>
      </c>
      <c r="B42" s="103" t="s">
        <v>1094</v>
      </c>
      <c r="C42" s="104" t="s">
        <v>1093</v>
      </c>
      <c r="D42" s="102" t="s">
        <v>217</v>
      </c>
      <c r="E42" s="101">
        <v>21</v>
      </c>
      <c r="F42" s="99">
        <v>52.85</v>
      </c>
      <c r="G42" s="12"/>
      <c r="H42" s="99">
        <v>52.85</v>
      </c>
      <c r="I42" s="12"/>
      <c r="J42" s="14">
        <v>1110</v>
      </c>
      <c r="K42" s="12"/>
      <c r="L42" s="12">
        <v>1110</v>
      </c>
      <c r="M42" s="12"/>
      <c r="N42" s="12"/>
      <c r="O42" s="12"/>
      <c r="P42" s="12"/>
      <c r="Q42" s="12"/>
    </row>
    <row r="43" spans="1:17" ht="19.899999999999999" customHeight="1" x14ac:dyDescent="0.2">
      <c r="A43" s="216" t="s">
        <v>1092</v>
      </c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</row>
    <row r="44" spans="1:17" ht="19.899999999999999" customHeight="1" x14ac:dyDescent="0.2">
      <c r="A44" s="213" t="s">
        <v>1091</v>
      </c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</row>
    <row r="45" spans="1:17" ht="24" x14ac:dyDescent="0.2">
      <c r="A45" s="6">
        <v>20</v>
      </c>
      <c r="B45" s="103" t="s">
        <v>1090</v>
      </c>
      <c r="C45" s="104" t="s">
        <v>1089</v>
      </c>
      <c r="D45" s="102" t="s">
        <v>831</v>
      </c>
      <c r="E45" s="101">
        <v>3.5999999999999997E-2</v>
      </c>
      <c r="F45" s="99">
        <v>96.04</v>
      </c>
      <c r="G45" s="99">
        <v>27.62</v>
      </c>
      <c r="H45" s="99">
        <v>67.69</v>
      </c>
      <c r="I45" s="99">
        <v>7.48</v>
      </c>
      <c r="J45" s="14">
        <v>3</v>
      </c>
      <c r="K45" s="12">
        <v>1</v>
      </c>
      <c r="L45" s="12">
        <v>2</v>
      </c>
      <c r="M45" s="12"/>
      <c r="N45" s="12">
        <v>2.4</v>
      </c>
      <c r="O45" s="12">
        <v>0.09</v>
      </c>
      <c r="P45" s="12">
        <v>0.54</v>
      </c>
      <c r="Q45" s="12">
        <v>0.02</v>
      </c>
    </row>
    <row r="46" spans="1:17" ht="36" x14ac:dyDescent="0.2">
      <c r="A46" s="6">
        <v>21</v>
      </c>
      <c r="B46" s="103" t="s">
        <v>1088</v>
      </c>
      <c r="C46" s="104" t="s">
        <v>1087</v>
      </c>
      <c r="D46" s="102" t="s">
        <v>953</v>
      </c>
      <c r="E46" s="135">
        <v>4.7E-2</v>
      </c>
      <c r="F46" s="99">
        <v>132.77000000000001</v>
      </c>
      <c r="G46" s="12"/>
      <c r="H46" s="12"/>
      <c r="I46" s="12"/>
      <c r="J46" s="14">
        <v>6</v>
      </c>
      <c r="K46" s="12"/>
      <c r="L46" s="12"/>
      <c r="M46" s="12"/>
      <c r="N46" s="12"/>
      <c r="O46" s="12"/>
      <c r="P46" s="12"/>
      <c r="Q46" s="12"/>
    </row>
    <row r="47" spans="1:17" ht="36" x14ac:dyDescent="0.2">
      <c r="A47" s="6">
        <v>22</v>
      </c>
      <c r="B47" s="103" t="s">
        <v>1086</v>
      </c>
      <c r="C47" s="104" t="s">
        <v>1085</v>
      </c>
      <c r="D47" s="102" t="s">
        <v>106</v>
      </c>
      <c r="E47" s="101">
        <v>0.01</v>
      </c>
      <c r="F47" s="99">
        <v>106.38</v>
      </c>
      <c r="G47" s="99">
        <v>102.01</v>
      </c>
      <c r="H47" s="99">
        <v>4.37</v>
      </c>
      <c r="I47" s="12"/>
      <c r="J47" s="14">
        <v>1</v>
      </c>
      <c r="K47" s="12">
        <v>1</v>
      </c>
      <c r="L47" s="12"/>
      <c r="M47" s="12"/>
      <c r="N47" s="12">
        <v>8.2799999999999994</v>
      </c>
      <c r="O47" s="12">
        <v>0.08</v>
      </c>
      <c r="P47" s="12"/>
      <c r="Q47" s="12"/>
    </row>
    <row r="48" spans="1:17" ht="24" x14ac:dyDescent="0.2">
      <c r="A48" s="6">
        <v>23</v>
      </c>
      <c r="B48" s="103" t="s">
        <v>1084</v>
      </c>
      <c r="C48" s="104" t="s">
        <v>1083</v>
      </c>
      <c r="D48" s="102" t="s">
        <v>941</v>
      </c>
      <c r="E48" s="135">
        <v>1</v>
      </c>
      <c r="F48" s="99">
        <v>11.1</v>
      </c>
      <c r="G48" s="12"/>
      <c r="H48" s="12"/>
      <c r="I48" s="12"/>
      <c r="J48" s="14">
        <v>11</v>
      </c>
      <c r="K48" s="12"/>
      <c r="L48" s="12"/>
      <c r="M48" s="12"/>
      <c r="N48" s="12"/>
      <c r="O48" s="12"/>
      <c r="P48" s="12"/>
      <c r="Q48" s="12"/>
    </row>
    <row r="49" spans="1:17" ht="36" x14ac:dyDescent="0.2">
      <c r="A49" s="6">
        <v>24</v>
      </c>
      <c r="B49" s="103" t="s">
        <v>1082</v>
      </c>
      <c r="C49" s="104" t="s">
        <v>1081</v>
      </c>
      <c r="D49" s="102" t="s">
        <v>1066</v>
      </c>
      <c r="E49" s="101">
        <v>4.0000000000000001E-3</v>
      </c>
      <c r="F49" s="99">
        <v>14027.2</v>
      </c>
      <c r="G49" s="99">
        <v>5255.64</v>
      </c>
      <c r="H49" s="99">
        <v>4236.84</v>
      </c>
      <c r="I49" s="99">
        <v>628.66</v>
      </c>
      <c r="J49" s="14">
        <v>56</v>
      </c>
      <c r="K49" s="12">
        <v>21</v>
      </c>
      <c r="L49" s="12">
        <v>17</v>
      </c>
      <c r="M49" s="12">
        <v>3</v>
      </c>
      <c r="N49" s="12">
        <v>441.28</v>
      </c>
      <c r="O49" s="12">
        <v>1.77</v>
      </c>
      <c r="P49" s="12">
        <v>34.58</v>
      </c>
      <c r="Q49" s="12">
        <v>0.14000000000000001</v>
      </c>
    </row>
    <row r="50" spans="1:17" ht="24" x14ac:dyDescent="0.2">
      <c r="A50" s="6">
        <v>25</v>
      </c>
      <c r="B50" s="103" t="s">
        <v>1065</v>
      </c>
      <c r="C50" s="104" t="s">
        <v>1064</v>
      </c>
      <c r="D50" s="102" t="s">
        <v>953</v>
      </c>
      <c r="E50" s="135">
        <v>0.4</v>
      </c>
      <c r="F50" s="99">
        <v>593.48</v>
      </c>
      <c r="G50" s="12"/>
      <c r="H50" s="12"/>
      <c r="I50" s="12"/>
      <c r="J50" s="14">
        <v>237</v>
      </c>
      <c r="K50" s="12"/>
      <c r="L50" s="12"/>
      <c r="M50" s="12"/>
      <c r="N50" s="12"/>
      <c r="O50" s="12"/>
      <c r="P50" s="12"/>
      <c r="Q50" s="12"/>
    </row>
    <row r="51" spans="1:17" ht="72.75" x14ac:dyDescent="0.2">
      <c r="A51" s="6">
        <v>26</v>
      </c>
      <c r="B51" s="103" t="s">
        <v>1063</v>
      </c>
      <c r="C51" s="104" t="s">
        <v>1080</v>
      </c>
      <c r="D51" s="102" t="s">
        <v>106</v>
      </c>
      <c r="E51" s="101">
        <v>0.03</v>
      </c>
      <c r="F51" s="99">
        <v>147.29</v>
      </c>
      <c r="G51" s="99">
        <v>122.25</v>
      </c>
      <c r="H51" s="99">
        <v>24.36</v>
      </c>
      <c r="I51" s="99">
        <v>2.29</v>
      </c>
      <c r="J51" s="14">
        <v>4</v>
      </c>
      <c r="K51" s="12">
        <v>4</v>
      </c>
      <c r="L51" s="12"/>
      <c r="M51" s="12"/>
      <c r="N51" s="12">
        <v>15.4</v>
      </c>
      <c r="O51" s="12">
        <v>0.46</v>
      </c>
      <c r="P51" s="12">
        <v>0.23</v>
      </c>
      <c r="Q51" s="12">
        <v>0.01</v>
      </c>
    </row>
    <row r="52" spans="1:17" ht="24" x14ac:dyDescent="0.2">
      <c r="A52" s="6">
        <v>27</v>
      </c>
      <c r="B52" s="103" t="s">
        <v>1061</v>
      </c>
      <c r="C52" s="104" t="s">
        <v>1060</v>
      </c>
      <c r="D52" s="102" t="s">
        <v>213</v>
      </c>
      <c r="E52" s="135">
        <v>9.5</v>
      </c>
      <c r="F52" s="99">
        <v>77.87</v>
      </c>
      <c r="G52" s="12"/>
      <c r="H52" s="12"/>
      <c r="I52" s="12"/>
      <c r="J52" s="14">
        <v>740</v>
      </c>
      <c r="K52" s="12"/>
      <c r="L52" s="12"/>
      <c r="M52" s="12"/>
      <c r="N52" s="12"/>
      <c r="O52" s="12"/>
      <c r="P52" s="12"/>
      <c r="Q52" s="12"/>
    </row>
    <row r="53" spans="1:17" ht="24" x14ac:dyDescent="0.2">
      <c r="A53" s="6">
        <v>28</v>
      </c>
      <c r="B53" s="103" t="s">
        <v>1079</v>
      </c>
      <c r="C53" s="104" t="s">
        <v>1078</v>
      </c>
      <c r="D53" s="102" t="s">
        <v>289</v>
      </c>
      <c r="E53" s="101">
        <v>1.7999999999999999E-2</v>
      </c>
      <c r="F53" s="99">
        <v>7992.38</v>
      </c>
      <c r="G53" s="99">
        <v>807.95</v>
      </c>
      <c r="H53" s="99">
        <v>42.05</v>
      </c>
      <c r="I53" s="99">
        <v>2.73</v>
      </c>
      <c r="J53" s="14">
        <v>144</v>
      </c>
      <c r="K53" s="12">
        <v>15</v>
      </c>
      <c r="L53" s="12">
        <v>1</v>
      </c>
      <c r="M53" s="12"/>
      <c r="N53" s="12">
        <v>63.22</v>
      </c>
      <c r="O53" s="12">
        <v>1.1399999999999999</v>
      </c>
      <c r="P53" s="12">
        <v>0.15</v>
      </c>
      <c r="Q53" s="12"/>
    </row>
    <row r="54" spans="1:17" ht="24" x14ac:dyDescent="0.2">
      <c r="A54" s="6">
        <v>29</v>
      </c>
      <c r="B54" s="103" t="s">
        <v>1077</v>
      </c>
      <c r="C54" s="104" t="s">
        <v>1076</v>
      </c>
      <c r="D54" s="102" t="s">
        <v>106</v>
      </c>
      <c r="E54" s="101">
        <v>0.01</v>
      </c>
      <c r="F54" s="99">
        <v>6260.37</v>
      </c>
      <c r="G54" s="99">
        <v>6107.29</v>
      </c>
      <c r="H54" s="99">
        <v>153.08000000000001</v>
      </c>
      <c r="I54" s="99">
        <v>10.01</v>
      </c>
      <c r="J54" s="14">
        <v>63</v>
      </c>
      <c r="K54" s="12">
        <v>61</v>
      </c>
      <c r="L54" s="12">
        <v>2</v>
      </c>
      <c r="M54" s="12"/>
      <c r="N54" s="12">
        <v>471.97</v>
      </c>
      <c r="O54" s="12">
        <v>4.72</v>
      </c>
      <c r="P54" s="12">
        <v>0.55000000000000004</v>
      </c>
      <c r="Q54" s="12">
        <v>0.01</v>
      </c>
    </row>
    <row r="55" spans="1:17" ht="36" x14ac:dyDescent="0.2">
      <c r="A55" s="6">
        <v>30</v>
      </c>
      <c r="B55" s="103" t="s">
        <v>1075</v>
      </c>
      <c r="C55" s="104" t="s">
        <v>1074</v>
      </c>
      <c r="D55" s="102" t="s">
        <v>217</v>
      </c>
      <c r="E55" s="101">
        <v>3.7999999999999999E-2</v>
      </c>
      <c r="F55" s="99">
        <v>13506.5</v>
      </c>
      <c r="G55" s="12"/>
      <c r="H55" s="12"/>
      <c r="I55" s="12"/>
      <c r="J55" s="14">
        <v>513</v>
      </c>
      <c r="K55" s="12"/>
      <c r="L55" s="12"/>
      <c r="M55" s="12"/>
      <c r="N55" s="12"/>
      <c r="O55" s="12"/>
      <c r="P55" s="12"/>
      <c r="Q55" s="12"/>
    </row>
    <row r="56" spans="1:17" ht="65.25" x14ac:dyDescent="0.2">
      <c r="A56" s="6">
        <v>31</v>
      </c>
      <c r="B56" s="103" t="s">
        <v>948</v>
      </c>
      <c r="C56" s="104" t="s">
        <v>947</v>
      </c>
      <c r="D56" s="102" t="s">
        <v>106</v>
      </c>
      <c r="E56" s="101">
        <v>1.4E-2</v>
      </c>
      <c r="F56" s="99">
        <v>354.5</v>
      </c>
      <c r="G56" s="99">
        <v>120.58</v>
      </c>
      <c r="H56" s="99">
        <v>24.66</v>
      </c>
      <c r="I56" s="99">
        <v>0.32</v>
      </c>
      <c r="J56" s="14">
        <v>5</v>
      </c>
      <c r="K56" s="12">
        <v>2</v>
      </c>
      <c r="L56" s="12"/>
      <c r="M56" s="12"/>
      <c r="N56" s="12">
        <v>7.82</v>
      </c>
      <c r="O56" s="12">
        <v>0.11</v>
      </c>
      <c r="P56" s="12">
        <v>0.02</v>
      </c>
      <c r="Q56" s="12"/>
    </row>
    <row r="57" spans="1:17" ht="24" x14ac:dyDescent="0.2">
      <c r="A57" s="6">
        <v>32</v>
      </c>
      <c r="B57" s="103" t="s">
        <v>1073</v>
      </c>
      <c r="C57" s="104" t="s">
        <v>1072</v>
      </c>
      <c r="D57" s="102" t="s">
        <v>106</v>
      </c>
      <c r="E57" s="135">
        <v>0.01</v>
      </c>
      <c r="F57" s="99">
        <v>1013.17</v>
      </c>
      <c r="G57" s="99">
        <v>496.5</v>
      </c>
      <c r="H57" s="99">
        <v>68.69</v>
      </c>
      <c r="I57" s="99">
        <v>5.47</v>
      </c>
      <c r="J57" s="14">
        <v>10</v>
      </c>
      <c r="K57" s="12">
        <v>5</v>
      </c>
      <c r="L57" s="12">
        <v>1</v>
      </c>
      <c r="M57" s="12"/>
      <c r="N57" s="12">
        <v>42.4</v>
      </c>
      <c r="O57" s="12">
        <v>0.42</v>
      </c>
      <c r="P57" s="12">
        <v>0.35</v>
      </c>
      <c r="Q57" s="12"/>
    </row>
    <row r="58" spans="1:17" ht="24" x14ac:dyDescent="0.2">
      <c r="A58" s="6">
        <v>33</v>
      </c>
      <c r="B58" s="103" t="s">
        <v>975</v>
      </c>
      <c r="C58" s="104" t="s">
        <v>974</v>
      </c>
      <c r="D58" s="102" t="s">
        <v>941</v>
      </c>
      <c r="E58" s="135">
        <v>1.02</v>
      </c>
      <c r="F58" s="99">
        <v>181.8</v>
      </c>
      <c r="G58" s="12"/>
      <c r="H58" s="12"/>
      <c r="I58" s="12"/>
      <c r="J58" s="14">
        <v>185</v>
      </c>
      <c r="K58" s="12"/>
      <c r="L58" s="12"/>
      <c r="M58" s="12"/>
      <c r="N58" s="12"/>
      <c r="O58" s="12"/>
      <c r="P58" s="12"/>
      <c r="Q58" s="12"/>
    </row>
    <row r="59" spans="1:17" ht="24" x14ac:dyDescent="0.2">
      <c r="A59" s="6">
        <v>34</v>
      </c>
      <c r="B59" s="103" t="s">
        <v>1071</v>
      </c>
      <c r="C59" s="104" t="s">
        <v>1070</v>
      </c>
      <c r="D59" s="102" t="s">
        <v>831</v>
      </c>
      <c r="E59" s="101">
        <v>0.1</v>
      </c>
      <c r="F59" s="99">
        <v>276.85000000000002</v>
      </c>
      <c r="G59" s="99">
        <v>46.55</v>
      </c>
      <c r="H59" s="99">
        <v>65.150000000000006</v>
      </c>
      <c r="I59" s="99">
        <v>8.59</v>
      </c>
      <c r="J59" s="14">
        <v>28</v>
      </c>
      <c r="K59" s="12">
        <v>5</v>
      </c>
      <c r="L59" s="12">
        <v>7</v>
      </c>
      <c r="M59" s="12">
        <v>1</v>
      </c>
      <c r="N59" s="12">
        <v>3.73</v>
      </c>
      <c r="O59" s="12">
        <v>0.37</v>
      </c>
      <c r="P59" s="12">
        <v>0.55000000000000004</v>
      </c>
      <c r="Q59" s="12">
        <v>0.06</v>
      </c>
    </row>
    <row r="60" spans="1:17" ht="24" x14ac:dyDescent="0.2">
      <c r="A60" s="6">
        <v>35</v>
      </c>
      <c r="B60" s="103" t="s">
        <v>957</v>
      </c>
      <c r="C60" s="104" t="s">
        <v>1069</v>
      </c>
      <c r="D60" s="102" t="s">
        <v>831</v>
      </c>
      <c r="E60" s="101">
        <v>2.3E-2</v>
      </c>
      <c r="F60" s="99">
        <v>52.12</v>
      </c>
      <c r="G60" s="99">
        <v>43.22</v>
      </c>
      <c r="H60" s="99">
        <v>0.27</v>
      </c>
      <c r="I60" s="12"/>
      <c r="J60" s="14">
        <v>1</v>
      </c>
      <c r="K60" s="12">
        <v>1</v>
      </c>
      <c r="L60" s="12"/>
      <c r="M60" s="12"/>
      <c r="N60" s="12">
        <v>3.66</v>
      </c>
      <c r="O60" s="12">
        <v>0.08</v>
      </c>
      <c r="P60" s="12"/>
      <c r="Q60" s="12"/>
    </row>
    <row r="61" spans="1:17" ht="24" x14ac:dyDescent="0.2">
      <c r="A61" s="6">
        <v>36</v>
      </c>
      <c r="B61" s="103" t="s">
        <v>955</v>
      </c>
      <c r="C61" s="104" t="s">
        <v>954</v>
      </c>
      <c r="D61" s="102" t="s">
        <v>953</v>
      </c>
      <c r="E61" s="135">
        <v>2.3E-2</v>
      </c>
      <c r="F61" s="99">
        <v>563.16</v>
      </c>
      <c r="G61" s="12"/>
      <c r="H61" s="12"/>
      <c r="I61" s="12"/>
      <c r="J61" s="14">
        <v>13</v>
      </c>
      <c r="K61" s="12"/>
      <c r="L61" s="12"/>
      <c r="M61" s="12"/>
      <c r="N61" s="12"/>
      <c r="O61" s="12"/>
      <c r="P61" s="12"/>
      <c r="Q61" s="12"/>
    </row>
    <row r="62" spans="1:17" ht="24" x14ac:dyDescent="0.2">
      <c r="A62" s="6">
        <v>37</v>
      </c>
      <c r="B62" s="103" t="s">
        <v>970</v>
      </c>
      <c r="C62" s="104" t="s">
        <v>969</v>
      </c>
      <c r="D62" s="102" t="s">
        <v>106</v>
      </c>
      <c r="E62" s="101">
        <v>2E-3</v>
      </c>
      <c r="F62" s="99">
        <v>1959.54</v>
      </c>
      <c r="G62" s="99">
        <v>442.12</v>
      </c>
      <c r="H62" s="99">
        <v>56.26</v>
      </c>
      <c r="I62" s="99">
        <v>19.84</v>
      </c>
      <c r="J62" s="14">
        <v>4</v>
      </c>
      <c r="K62" s="12">
        <v>1</v>
      </c>
      <c r="L62" s="12"/>
      <c r="M62" s="12"/>
      <c r="N62" s="12">
        <v>39.51</v>
      </c>
      <c r="O62" s="12">
        <v>0.08</v>
      </c>
      <c r="P62" s="12">
        <v>1.27</v>
      </c>
      <c r="Q62" s="12"/>
    </row>
    <row r="63" spans="1:17" ht="36" x14ac:dyDescent="0.2">
      <c r="A63" s="6">
        <v>38</v>
      </c>
      <c r="B63" s="103" t="s">
        <v>1068</v>
      </c>
      <c r="C63" s="104" t="s">
        <v>1067</v>
      </c>
      <c r="D63" s="102" t="s">
        <v>1066</v>
      </c>
      <c r="E63" s="101">
        <v>1E-3</v>
      </c>
      <c r="F63" s="99">
        <v>9627.5300000000007</v>
      </c>
      <c r="G63" s="99">
        <v>1978.2</v>
      </c>
      <c r="H63" s="99">
        <v>4648.3500000000004</v>
      </c>
      <c r="I63" s="99">
        <v>327.60000000000002</v>
      </c>
      <c r="J63" s="14">
        <v>10</v>
      </c>
      <c r="K63" s="12">
        <v>2</v>
      </c>
      <c r="L63" s="12">
        <v>5</v>
      </c>
      <c r="M63" s="12"/>
      <c r="N63" s="12">
        <v>180</v>
      </c>
      <c r="O63" s="12">
        <v>0.18</v>
      </c>
      <c r="P63" s="12">
        <v>18</v>
      </c>
      <c r="Q63" s="12">
        <v>0.02</v>
      </c>
    </row>
    <row r="64" spans="1:17" ht="24" x14ac:dyDescent="0.2">
      <c r="A64" s="6">
        <v>39</v>
      </c>
      <c r="B64" s="103" t="s">
        <v>1065</v>
      </c>
      <c r="C64" s="104" t="s">
        <v>1064</v>
      </c>
      <c r="D64" s="102" t="s">
        <v>953</v>
      </c>
      <c r="E64" s="135">
        <v>0.1</v>
      </c>
      <c r="F64" s="99">
        <v>593.48</v>
      </c>
      <c r="G64" s="12"/>
      <c r="H64" s="12"/>
      <c r="I64" s="12"/>
      <c r="J64" s="14">
        <v>59</v>
      </c>
      <c r="K64" s="12"/>
      <c r="L64" s="12"/>
      <c r="M64" s="12"/>
      <c r="N64" s="12"/>
      <c r="O64" s="12"/>
      <c r="P64" s="12"/>
      <c r="Q64" s="12"/>
    </row>
    <row r="65" spans="1:17" ht="72.75" x14ac:dyDescent="0.2">
      <c r="A65" s="6">
        <v>40</v>
      </c>
      <c r="B65" s="103" t="s">
        <v>1063</v>
      </c>
      <c r="C65" s="104" t="s">
        <v>1062</v>
      </c>
      <c r="D65" s="102" t="s">
        <v>106</v>
      </c>
      <c r="E65" s="101">
        <v>0.02</v>
      </c>
      <c r="F65" s="99">
        <v>147.29</v>
      </c>
      <c r="G65" s="99">
        <v>122.25</v>
      </c>
      <c r="H65" s="99">
        <v>24.36</v>
      </c>
      <c r="I65" s="99">
        <v>2.29</v>
      </c>
      <c r="J65" s="14">
        <v>3</v>
      </c>
      <c r="K65" s="12">
        <v>2</v>
      </c>
      <c r="L65" s="12"/>
      <c r="M65" s="12"/>
      <c r="N65" s="12">
        <v>15.4</v>
      </c>
      <c r="O65" s="12">
        <v>0.31</v>
      </c>
      <c r="P65" s="12">
        <v>0.23</v>
      </c>
      <c r="Q65" s="12"/>
    </row>
    <row r="66" spans="1:17" ht="24" x14ac:dyDescent="0.2">
      <c r="A66" s="6">
        <v>41</v>
      </c>
      <c r="B66" s="103" t="s">
        <v>1061</v>
      </c>
      <c r="C66" s="104" t="s">
        <v>1060</v>
      </c>
      <c r="D66" s="102" t="s">
        <v>213</v>
      </c>
      <c r="E66" s="135">
        <v>6.3</v>
      </c>
      <c r="F66" s="99">
        <v>77.87</v>
      </c>
      <c r="G66" s="12"/>
      <c r="H66" s="12"/>
      <c r="I66" s="12"/>
      <c r="J66" s="14">
        <v>491</v>
      </c>
      <c r="K66" s="12"/>
      <c r="L66" s="12"/>
      <c r="M66" s="12"/>
      <c r="N66" s="12"/>
      <c r="O66" s="12"/>
      <c r="P66" s="12"/>
      <c r="Q66" s="12"/>
    </row>
    <row r="67" spans="1:17" ht="19.899999999999999" customHeight="1" x14ac:dyDescent="0.2">
      <c r="A67" s="213" t="s">
        <v>1059</v>
      </c>
      <c r="B67" s="214"/>
      <c r="C67" s="214"/>
      <c r="D67" s="214"/>
      <c r="E67" s="214"/>
      <c r="F67" s="214"/>
      <c r="G67" s="214"/>
      <c r="H67" s="214"/>
      <c r="I67" s="214"/>
      <c r="J67" s="214"/>
      <c r="K67" s="214"/>
      <c r="L67" s="214"/>
      <c r="M67" s="214"/>
      <c r="N67" s="214"/>
      <c r="O67" s="214"/>
      <c r="P67" s="214"/>
      <c r="Q67" s="214"/>
    </row>
    <row r="68" spans="1:17" ht="72" x14ac:dyDescent="0.2">
      <c r="A68" s="6">
        <v>42</v>
      </c>
      <c r="B68" s="103" t="s">
        <v>1057</v>
      </c>
      <c r="C68" s="104" t="s">
        <v>1058</v>
      </c>
      <c r="D68" s="102" t="s">
        <v>106</v>
      </c>
      <c r="E68" s="101">
        <v>0.26700000000000002</v>
      </c>
      <c r="F68" s="99">
        <v>15050.65</v>
      </c>
      <c r="G68" s="99">
        <v>1252.44</v>
      </c>
      <c r="H68" s="99">
        <v>51.19</v>
      </c>
      <c r="I68" s="12"/>
      <c r="J68" s="14">
        <v>4019</v>
      </c>
      <c r="K68" s="12">
        <v>334</v>
      </c>
      <c r="L68" s="12">
        <v>14</v>
      </c>
      <c r="M68" s="12"/>
      <c r="N68" s="12">
        <v>98</v>
      </c>
      <c r="O68" s="12">
        <v>26.17</v>
      </c>
      <c r="P68" s="12"/>
      <c r="Q68" s="12"/>
    </row>
    <row r="69" spans="1:17" ht="60" x14ac:dyDescent="0.2">
      <c r="A69" s="6">
        <v>43</v>
      </c>
      <c r="B69" s="103" t="s">
        <v>1057</v>
      </c>
      <c r="C69" s="104" t="s">
        <v>1056</v>
      </c>
      <c r="D69" s="102" t="s">
        <v>106</v>
      </c>
      <c r="E69" s="101">
        <v>5.7000000000000002E-2</v>
      </c>
      <c r="F69" s="99">
        <v>15050.65</v>
      </c>
      <c r="G69" s="99">
        <v>1252.44</v>
      </c>
      <c r="H69" s="99">
        <v>51.19</v>
      </c>
      <c r="I69" s="12"/>
      <c r="J69" s="14">
        <v>858</v>
      </c>
      <c r="K69" s="12">
        <v>71</v>
      </c>
      <c r="L69" s="12">
        <v>3</v>
      </c>
      <c r="M69" s="12"/>
      <c r="N69" s="12">
        <v>98</v>
      </c>
      <c r="O69" s="12">
        <v>5.59</v>
      </c>
      <c r="P69" s="12"/>
      <c r="Q69" s="12"/>
    </row>
    <row r="70" spans="1:17" ht="72" x14ac:dyDescent="0.2">
      <c r="A70" s="6">
        <v>44</v>
      </c>
      <c r="B70" s="103" t="s">
        <v>1054</v>
      </c>
      <c r="C70" s="104" t="s">
        <v>1055</v>
      </c>
      <c r="D70" s="102" t="s">
        <v>1052</v>
      </c>
      <c r="E70" s="101">
        <v>0.35199999999999998</v>
      </c>
      <c r="F70" s="99">
        <v>16679.62</v>
      </c>
      <c r="G70" s="99">
        <v>1316.34</v>
      </c>
      <c r="H70" s="99">
        <v>70.59</v>
      </c>
      <c r="I70" s="12"/>
      <c r="J70" s="14">
        <v>5871</v>
      </c>
      <c r="K70" s="12">
        <v>463</v>
      </c>
      <c r="L70" s="12">
        <v>25</v>
      </c>
      <c r="M70" s="12"/>
      <c r="N70" s="12">
        <v>103</v>
      </c>
      <c r="O70" s="12">
        <v>36.26</v>
      </c>
      <c r="P70" s="12"/>
      <c r="Q70" s="12"/>
    </row>
    <row r="71" spans="1:17" ht="72" x14ac:dyDescent="0.2">
      <c r="A71" s="6">
        <v>45</v>
      </c>
      <c r="B71" s="103" t="s">
        <v>1054</v>
      </c>
      <c r="C71" s="104" t="s">
        <v>1053</v>
      </c>
      <c r="D71" s="102" t="s">
        <v>1052</v>
      </c>
      <c r="E71" s="101">
        <v>0.05</v>
      </c>
      <c r="F71" s="99">
        <v>8735.7199999999993</v>
      </c>
      <c r="G71" s="99">
        <v>1316.34</v>
      </c>
      <c r="H71" s="99">
        <v>70.59</v>
      </c>
      <c r="I71" s="12"/>
      <c r="J71" s="14">
        <v>437</v>
      </c>
      <c r="K71" s="12">
        <v>66</v>
      </c>
      <c r="L71" s="12">
        <v>4</v>
      </c>
      <c r="M71" s="12"/>
      <c r="N71" s="12">
        <v>103</v>
      </c>
      <c r="O71" s="12">
        <v>5.15</v>
      </c>
      <c r="P71" s="12"/>
      <c r="Q71" s="12"/>
    </row>
    <row r="72" spans="1:17" ht="24" x14ac:dyDescent="0.2">
      <c r="A72" s="6">
        <v>46</v>
      </c>
      <c r="B72" s="103" t="s">
        <v>1051</v>
      </c>
      <c r="C72" s="104" t="s">
        <v>1050</v>
      </c>
      <c r="D72" s="102" t="s">
        <v>941</v>
      </c>
      <c r="E72" s="135">
        <v>11.3</v>
      </c>
      <c r="F72" s="99">
        <v>45.02</v>
      </c>
      <c r="G72" s="12"/>
      <c r="H72" s="12"/>
      <c r="I72" s="12"/>
      <c r="J72" s="14">
        <v>509</v>
      </c>
      <c r="K72" s="12"/>
      <c r="L72" s="12"/>
      <c r="M72" s="12"/>
      <c r="N72" s="12"/>
      <c r="O72" s="12"/>
      <c r="P72" s="12"/>
      <c r="Q72" s="12"/>
    </row>
    <row r="73" spans="1:17" ht="48" x14ac:dyDescent="0.2">
      <c r="A73" s="6">
        <v>47</v>
      </c>
      <c r="B73" s="103" t="s">
        <v>1049</v>
      </c>
      <c r="C73" s="104" t="s">
        <v>1048</v>
      </c>
      <c r="D73" s="102" t="s">
        <v>1047</v>
      </c>
      <c r="E73" s="101">
        <v>0.05</v>
      </c>
      <c r="F73" s="99">
        <v>5024.08</v>
      </c>
      <c r="G73" s="99">
        <v>997.73</v>
      </c>
      <c r="H73" s="99">
        <v>27.61</v>
      </c>
      <c r="I73" s="12"/>
      <c r="J73" s="14">
        <v>251</v>
      </c>
      <c r="K73" s="12">
        <v>50</v>
      </c>
      <c r="L73" s="12">
        <v>1</v>
      </c>
      <c r="M73" s="12"/>
      <c r="N73" s="12">
        <v>75.3</v>
      </c>
      <c r="O73" s="12">
        <v>3.77</v>
      </c>
      <c r="P73" s="12"/>
      <c r="Q73" s="12"/>
    </row>
    <row r="74" spans="1:17" ht="36" x14ac:dyDescent="0.2">
      <c r="A74" s="6">
        <v>48</v>
      </c>
      <c r="B74" s="103" t="s">
        <v>561</v>
      </c>
      <c r="C74" s="104" t="s">
        <v>1046</v>
      </c>
      <c r="D74" s="102" t="s">
        <v>953</v>
      </c>
      <c r="E74" s="101">
        <v>3.8</v>
      </c>
      <c r="F74" s="99">
        <v>338.37</v>
      </c>
      <c r="G74" s="12"/>
      <c r="H74" s="12"/>
      <c r="I74" s="12"/>
      <c r="J74" s="14">
        <v>1286</v>
      </c>
      <c r="K74" s="12"/>
      <c r="L74" s="12"/>
      <c r="M74" s="12"/>
      <c r="N74" s="12"/>
      <c r="O74" s="12"/>
      <c r="P74" s="12"/>
      <c r="Q74" s="12"/>
    </row>
    <row r="75" spans="1:17" ht="43.5" x14ac:dyDescent="0.2">
      <c r="A75" s="6">
        <v>49</v>
      </c>
      <c r="B75" s="103" t="s">
        <v>1045</v>
      </c>
      <c r="C75" s="104" t="s">
        <v>1044</v>
      </c>
      <c r="D75" s="102" t="s">
        <v>106</v>
      </c>
      <c r="E75" s="101">
        <v>0.112</v>
      </c>
      <c r="F75" s="99">
        <v>1520.82</v>
      </c>
      <c r="G75" s="99">
        <v>1095.25</v>
      </c>
      <c r="H75" s="99">
        <v>425.57</v>
      </c>
      <c r="I75" s="12"/>
      <c r="J75" s="14">
        <v>170</v>
      </c>
      <c r="K75" s="12">
        <v>123</v>
      </c>
      <c r="L75" s="12">
        <v>47</v>
      </c>
      <c r="M75" s="12"/>
      <c r="N75" s="12">
        <v>88.9</v>
      </c>
      <c r="O75" s="12">
        <v>9.9600000000000009</v>
      </c>
      <c r="P75" s="12"/>
      <c r="Q75" s="12"/>
    </row>
    <row r="76" spans="1:17" ht="60" x14ac:dyDescent="0.2">
      <c r="A76" s="6">
        <v>50</v>
      </c>
      <c r="B76" s="103" t="s">
        <v>561</v>
      </c>
      <c r="C76" s="104" t="s">
        <v>1043</v>
      </c>
      <c r="D76" s="102" t="s">
        <v>941</v>
      </c>
      <c r="E76" s="101">
        <v>11.22</v>
      </c>
      <c r="F76" s="99">
        <v>335.33</v>
      </c>
      <c r="G76" s="12"/>
      <c r="H76" s="12"/>
      <c r="I76" s="12"/>
      <c r="J76" s="14">
        <v>3762</v>
      </c>
      <c r="K76" s="12"/>
      <c r="L76" s="12"/>
      <c r="M76" s="12"/>
      <c r="N76" s="12"/>
      <c r="O76" s="12"/>
      <c r="P76" s="12"/>
      <c r="Q76" s="12"/>
    </row>
    <row r="77" spans="1:17" ht="24" x14ac:dyDescent="0.2">
      <c r="A77" s="6">
        <v>51</v>
      </c>
      <c r="B77" s="103" t="s">
        <v>1042</v>
      </c>
      <c r="C77" s="104" t="s">
        <v>1041</v>
      </c>
      <c r="D77" s="102" t="s">
        <v>125</v>
      </c>
      <c r="E77" s="135">
        <v>3</v>
      </c>
      <c r="F77" s="99">
        <v>76.650000000000006</v>
      </c>
      <c r="G77" s="12"/>
      <c r="H77" s="12"/>
      <c r="I77" s="12"/>
      <c r="J77" s="14">
        <v>230</v>
      </c>
      <c r="K77" s="12"/>
      <c r="L77" s="12"/>
      <c r="M77" s="12"/>
      <c r="N77" s="12"/>
      <c r="O77" s="12"/>
      <c r="P77" s="12"/>
      <c r="Q77" s="12"/>
    </row>
    <row r="78" spans="1:17" ht="19.899999999999999" customHeight="1" x14ac:dyDescent="0.2">
      <c r="A78" s="213" t="s">
        <v>1040</v>
      </c>
      <c r="B78" s="214"/>
      <c r="C78" s="214"/>
      <c r="D78" s="214"/>
      <c r="E78" s="214"/>
      <c r="F78" s="214"/>
      <c r="G78" s="214"/>
      <c r="H78" s="214"/>
      <c r="I78" s="214"/>
      <c r="J78" s="214"/>
      <c r="K78" s="214"/>
      <c r="L78" s="214"/>
      <c r="M78" s="214"/>
      <c r="N78" s="214"/>
      <c r="O78" s="214"/>
      <c r="P78" s="214"/>
      <c r="Q78" s="214"/>
    </row>
    <row r="79" spans="1:17" ht="48" x14ac:dyDescent="0.2">
      <c r="A79" s="6">
        <v>52</v>
      </c>
      <c r="B79" s="103" t="s">
        <v>1039</v>
      </c>
      <c r="C79" s="104" t="s">
        <v>1038</v>
      </c>
      <c r="D79" s="102" t="s">
        <v>106</v>
      </c>
      <c r="E79" s="101">
        <v>1.6E-2</v>
      </c>
      <c r="F79" s="99">
        <v>18063.900000000001</v>
      </c>
      <c r="G79" s="99">
        <v>2508.48</v>
      </c>
      <c r="H79" s="99">
        <v>618.36</v>
      </c>
      <c r="I79" s="99">
        <v>16.399999999999999</v>
      </c>
      <c r="J79" s="14">
        <v>289</v>
      </c>
      <c r="K79" s="12">
        <v>40</v>
      </c>
      <c r="L79" s="12">
        <v>10</v>
      </c>
      <c r="M79" s="12"/>
      <c r="N79" s="12">
        <v>201</v>
      </c>
      <c r="O79" s="12">
        <v>3.22</v>
      </c>
      <c r="P79" s="12">
        <v>1.05</v>
      </c>
      <c r="Q79" s="12">
        <v>0.02</v>
      </c>
    </row>
    <row r="80" spans="1:17" ht="24" x14ac:dyDescent="0.2">
      <c r="A80" s="6">
        <v>53</v>
      </c>
      <c r="B80" s="103" t="s">
        <v>1035</v>
      </c>
      <c r="C80" s="104" t="s">
        <v>1034</v>
      </c>
      <c r="D80" s="102" t="s">
        <v>941</v>
      </c>
      <c r="E80" s="135">
        <v>1.6</v>
      </c>
      <c r="F80" s="99">
        <v>1281.0899999999999</v>
      </c>
      <c r="G80" s="12"/>
      <c r="H80" s="12"/>
      <c r="I80" s="12"/>
      <c r="J80" s="14">
        <v>2050</v>
      </c>
      <c r="K80" s="12"/>
      <c r="L80" s="12"/>
      <c r="M80" s="12"/>
      <c r="N80" s="12"/>
      <c r="O80" s="12"/>
      <c r="P80" s="12"/>
      <c r="Q80" s="12"/>
    </row>
    <row r="81" spans="1:17" ht="48" x14ac:dyDescent="0.2">
      <c r="A81" s="6">
        <v>54</v>
      </c>
      <c r="B81" s="103" t="s">
        <v>1037</v>
      </c>
      <c r="C81" s="104" t="s">
        <v>1036</v>
      </c>
      <c r="D81" s="102" t="s">
        <v>106</v>
      </c>
      <c r="E81" s="101">
        <v>8.7999999999999995E-2</v>
      </c>
      <c r="F81" s="99">
        <v>7756.85</v>
      </c>
      <c r="G81" s="99">
        <v>1953.53</v>
      </c>
      <c r="H81" s="99">
        <v>682.72</v>
      </c>
      <c r="I81" s="99">
        <v>16.399999999999999</v>
      </c>
      <c r="J81" s="14">
        <v>683</v>
      </c>
      <c r="K81" s="12">
        <v>172</v>
      </c>
      <c r="L81" s="12">
        <v>60</v>
      </c>
      <c r="M81" s="12">
        <v>1</v>
      </c>
      <c r="N81" s="12">
        <v>160.52000000000001</v>
      </c>
      <c r="O81" s="12">
        <v>14.13</v>
      </c>
      <c r="P81" s="12">
        <v>1.05</v>
      </c>
      <c r="Q81" s="12">
        <v>0.09</v>
      </c>
    </row>
    <row r="82" spans="1:17" ht="24" x14ac:dyDescent="0.2">
      <c r="A82" s="6">
        <v>55</v>
      </c>
      <c r="B82" s="103" t="s">
        <v>1035</v>
      </c>
      <c r="C82" s="104" t="s">
        <v>1034</v>
      </c>
      <c r="D82" s="102" t="s">
        <v>941</v>
      </c>
      <c r="E82" s="135">
        <v>1.6</v>
      </c>
      <c r="F82" s="99">
        <v>1281.0899999999999</v>
      </c>
      <c r="G82" s="12"/>
      <c r="H82" s="12"/>
      <c r="I82" s="12"/>
      <c r="J82" s="14">
        <v>2050</v>
      </c>
      <c r="K82" s="12"/>
      <c r="L82" s="12"/>
      <c r="M82" s="12"/>
      <c r="N82" s="12"/>
      <c r="O82" s="12"/>
      <c r="P82" s="12"/>
      <c r="Q82" s="12"/>
    </row>
    <row r="83" spans="1:17" ht="24" x14ac:dyDescent="0.2">
      <c r="A83" s="6">
        <v>56</v>
      </c>
      <c r="B83" s="103" t="s">
        <v>1033</v>
      </c>
      <c r="C83" s="104" t="s">
        <v>1032</v>
      </c>
      <c r="D83" s="102" t="s">
        <v>941</v>
      </c>
      <c r="E83" s="101">
        <v>7.2539999999999996</v>
      </c>
      <c r="F83" s="99">
        <v>1180.45</v>
      </c>
      <c r="G83" s="12"/>
      <c r="H83" s="12"/>
      <c r="I83" s="12"/>
      <c r="J83" s="14">
        <v>8563</v>
      </c>
      <c r="K83" s="12"/>
      <c r="L83" s="12"/>
      <c r="M83" s="12"/>
      <c r="N83" s="12"/>
      <c r="O83" s="12"/>
      <c r="P83" s="12"/>
      <c r="Q83" s="12"/>
    </row>
    <row r="84" spans="1:17" ht="24" x14ac:dyDescent="0.2">
      <c r="A84" s="6">
        <v>57</v>
      </c>
      <c r="B84" s="103" t="s">
        <v>1018</v>
      </c>
      <c r="C84" s="104" t="s">
        <v>1031</v>
      </c>
      <c r="D84" s="102" t="s">
        <v>125</v>
      </c>
      <c r="E84" s="135">
        <v>7</v>
      </c>
      <c r="F84" s="99">
        <v>174</v>
      </c>
      <c r="G84" s="12"/>
      <c r="H84" s="12"/>
      <c r="I84" s="12"/>
      <c r="J84" s="14">
        <v>1218</v>
      </c>
      <c r="K84" s="12"/>
      <c r="L84" s="12"/>
      <c r="M84" s="12"/>
      <c r="N84" s="12"/>
      <c r="O84" s="12"/>
      <c r="P84" s="12"/>
      <c r="Q84" s="12"/>
    </row>
    <row r="85" spans="1:17" ht="48" x14ac:dyDescent="0.2">
      <c r="A85" s="6">
        <v>58</v>
      </c>
      <c r="B85" s="103" t="s">
        <v>1030</v>
      </c>
      <c r="C85" s="104" t="s">
        <v>1029</v>
      </c>
      <c r="D85" s="102" t="s">
        <v>106</v>
      </c>
      <c r="E85" s="101">
        <v>0.315</v>
      </c>
      <c r="F85" s="99">
        <v>6606.92</v>
      </c>
      <c r="G85" s="99">
        <v>1349.38</v>
      </c>
      <c r="H85" s="99">
        <v>2984.53</v>
      </c>
      <c r="I85" s="99">
        <v>206.57</v>
      </c>
      <c r="J85" s="14">
        <v>2081</v>
      </c>
      <c r="K85" s="12">
        <v>425</v>
      </c>
      <c r="L85" s="12">
        <v>940</v>
      </c>
      <c r="M85" s="12">
        <v>65</v>
      </c>
      <c r="N85" s="12">
        <v>104.28</v>
      </c>
      <c r="O85" s="12">
        <v>32.85</v>
      </c>
      <c r="P85" s="12">
        <v>11.35</v>
      </c>
      <c r="Q85" s="12">
        <v>3.58</v>
      </c>
    </row>
    <row r="86" spans="1:17" ht="48" x14ac:dyDescent="0.2">
      <c r="A86" s="6">
        <v>59</v>
      </c>
      <c r="B86" s="103" t="s">
        <v>1028</v>
      </c>
      <c r="C86" s="104" t="s">
        <v>1027</v>
      </c>
      <c r="D86" s="102" t="s">
        <v>106</v>
      </c>
      <c r="E86" s="101">
        <v>0.105</v>
      </c>
      <c r="F86" s="99">
        <v>3108.01</v>
      </c>
      <c r="G86" s="99">
        <v>1452.45</v>
      </c>
      <c r="H86" s="99">
        <v>425.76</v>
      </c>
      <c r="I86" s="12"/>
      <c r="J86" s="14">
        <v>326</v>
      </c>
      <c r="K86" s="12">
        <v>153</v>
      </c>
      <c r="L86" s="12">
        <v>45</v>
      </c>
      <c r="M86" s="12"/>
      <c r="N86" s="12">
        <v>115</v>
      </c>
      <c r="O86" s="12">
        <v>12.08</v>
      </c>
      <c r="P86" s="12"/>
      <c r="Q86" s="12"/>
    </row>
    <row r="87" spans="1:17" ht="48" x14ac:dyDescent="0.2">
      <c r="A87" s="6">
        <v>60</v>
      </c>
      <c r="B87" s="103" t="s">
        <v>561</v>
      </c>
      <c r="C87" s="104" t="s">
        <v>1026</v>
      </c>
      <c r="D87" s="102" t="s">
        <v>30</v>
      </c>
      <c r="E87" s="135">
        <v>4</v>
      </c>
      <c r="F87" s="99">
        <v>1284.1400000000001</v>
      </c>
      <c r="G87" s="12"/>
      <c r="H87" s="12"/>
      <c r="I87" s="12"/>
      <c r="J87" s="14">
        <v>5137</v>
      </c>
      <c r="K87" s="12"/>
      <c r="L87" s="12"/>
      <c r="M87" s="12"/>
      <c r="N87" s="12"/>
      <c r="O87" s="12"/>
      <c r="P87" s="12"/>
      <c r="Q87" s="12"/>
    </row>
    <row r="88" spans="1:17" ht="36" x14ac:dyDescent="0.2">
      <c r="A88" s="6">
        <v>61</v>
      </c>
      <c r="B88" s="103" t="s">
        <v>561</v>
      </c>
      <c r="C88" s="104" t="s">
        <v>1025</v>
      </c>
      <c r="D88" s="102" t="s">
        <v>30</v>
      </c>
      <c r="E88" s="135">
        <v>2</v>
      </c>
      <c r="F88" s="99">
        <v>1204.1500000000001</v>
      </c>
      <c r="G88" s="12"/>
      <c r="H88" s="12"/>
      <c r="I88" s="12"/>
      <c r="J88" s="14">
        <v>2408</v>
      </c>
      <c r="K88" s="12"/>
      <c r="L88" s="12"/>
      <c r="M88" s="12"/>
      <c r="N88" s="12"/>
      <c r="O88" s="12"/>
      <c r="P88" s="12"/>
      <c r="Q88" s="12"/>
    </row>
    <row r="89" spans="1:17" ht="36" x14ac:dyDescent="0.2">
      <c r="A89" s="6">
        <v>62</v>
      </c>
      <c r="B89" s="103" t="s">
        <v>561</v>
      </c>
      <c r="C89" s="104" t="s">
        <v>1024</v>
      </c>
      <c r="D89" s="102" t="s">
        <v>30</v>
      </c>
      <c r="E89" s="101">
        <v>18</v>
      </c>
      <c r="F89" s="99">
        <v>1264.3599999999999</v>
      </c>
      <c r="G89" s="12"/>
      <c r="H89" s="12"/>
      <c r="I89" s="12"/>
      <c r="J89" s="14">
        <v>22758</v>
      </c>
      <c r="K89" s="12"/>
      <c r="L89" s="12"/>
      <c r="M89" s="12"/>
      <c r="N89" s="12"/>
      <c r="O89" s="12"/>
      <c r="P89" s="12"/>
      <c r="Q89" s="12"/>
    </row>
    <row r="90" spans="1:17" ht="25.9" customHeight="1" x14ac:dyDescent="0.2">
      <c r="A90" s="6">
        <v>63</v>
      </c>
      <c r="B90" s="103" t="s">
        <v>561</v>
      </c>
      <c r="C90" s="104" t="s">
        <v>1023</v>
      </c>
      <c r="D90" s="102" t="s">
        <v>30</v>
      </c>
      <c r="E90" s="135">
        <v>2</v>
      </c>
      <c r="F90" s="99">
        <v>46.18</v>
      </c>
      <c r="G90" s="12"/>
      <c r="H90" s="12"/>
      <c r="I90" s="12"/>
      <c r="J90" s="14">
        <v>92</v>
      </c>
      <c r="K90" s="12"/>
      <c r="L90" s="12"/>
      <c r="M90" s="12"/>
      <c r="N90" s="12"/>
      <c r="O90" s="12"/>
      <c r="P90" s="12"/>
      <c r="Q90" s="12"/>
    </row>
    <row r="91" spans="1:17" ht="48" x14ac:dyDescent="0.2">
      <c r="A91" s="6">
        <v>64</v>
      </c>
      <c r="B91" s="103" t="s">
        <v>561</v>
      </c>
      <c r="C91" s="104" t="s">
        <v>1022</v>
      </c>
      <c r="D91" s="102" t="s">
        <v>1021</v>
      </c>
      <c r="E91" s="101">
        <v>4</v>
      </c>
      <c r="F91" s="99">
        <v>2.29</v>
      </c>
      <c r="G91" s="12"/>
      <c r="H91" s="12"/>
      <c r="I91" s="12"/>
      <c r="J91" s="14">
        <v>9</v>
      </c>
      <c r="K91" s="12"/>
      <c r="L91" s="12"/>
      <c r="M91" s="12"/>
      <c r="N91" s="12"/>
      <c r="O91" s="12"/>
      <c r="P91" s="12"/>
      <c r="Q91" s="12"/>
    </row>
    <row r="92" spans="1:17" ht="25.15" customHeight="1" x14ac:dyDescent="0.2">
      <c r="A92" s="6">
        <v>65</v>
      </c>
      <c r="B92" s="103" t="s">
        <v>561</v>
      </c>
      <c r="C92" s="104" t="s">
        <v>1020</v>
      </c>
      <c r="D92" s="102" t="s">
        <v>30</v>
      </c>
      <c r="E92" s="101">
        <v>56</v>
      </c>
      <c r="F92" s="99">
        <v>90.08</v>
      </c>
      <c r="G92" s="12"/>
      <c r="H92" s="12"/>
      <c r="I92" s="12"/>
      <c r="J92" s="14">
        <v>5044</v>
      </c>
      <c r="K92" s="12"/>
      <c r="L92" s="12"/>
      <c r="M92" s="12"/>
      <c r="N92" s="12"/>
      <c r="O92" s="12"/>
      <c r="P92" s="12"/>
      <c r="Q92" s="12"/>
    </row>
    <row r="93" spans="1:17" ht="25.9" customHeight="1" x14ac:dyDescent="0.2">
      <c r="A93" s="6">
        <v>66</v>
      </c>
      <c r="B93" s="103" t="s">
        <v>561</v>
      </c>
      <c r="C93" s="104" t="s">
        <v>1019</v>
      </c>
      <c r="D93" s="102" t="s">
        <v>30</v>
      </c>
      <c r="E93" s="101">
        <v>71</v>
      </c>
      <c r="F93" s="99">
        <v>59.6</v>
      </c>
      <c r="G93" s="12"/>
      <c r="H93" s="12"/>
      <c r="I93" s="12"/>
      <c r="J93" s="14">
        <v>4232</v>
      </c>
      <c r="K93" s="12"/>
      <c r="L93" s="12"/>
      <c r="M93" s="12"/>
      <c r="N93" s="12"/>
      <c r="O93" s="12"/>
      <c r="P93" s="12"/>
      <c r="Q93" s="12"/>
    </row>
    <row r="94" spans="1:17" ht="24" x14ac:dyDescent="0.2">
      <c r="A94" s="6">
        <v>67</v>
      </c>
      <c r="B94" s="103" t="s">
        <v>1018</v>
      </c>
      <c r="C94" s="104" t="s">
        <v>1017</v>
      </c>
      <c r="D94" s="102" t="s">
        <v>125</v>
      </c>
      <c r="E94" s="101">
        <v>20</v>
      </c>
      <c r="F94" s="99">
        <v>174</v>
      </c>
      <c r="G94" s="12"/>
      <c r="H94" s="12"/>
      <c r="I94" s="12"/>
      <c r="J94" s="14">
        <v>3480</v>
      </c>
      <c r="K94" s="12"/>
      <c r="L94" s="12"/>
      <c r="M94" s="12"/>
      <c r="N94" s="12"/>
      <c r="O94" s="12"/>
      <c r="P94" s="12"/>
      <c r="Q94" s="12"/>
    </row>
    <row r="95" spans="1:17" ht="24" x14ac:dyDescent="0.2">
      <c r="A95" s="6">
        <v>68</v>
      </c>
      <c r="B95" s="103" t="s">
        <v>1016</v>
      </c>
      <c r="C95" s="104" t="s">
        <v>1015</v>
      </c>
      <c r="D95" s="102" t="s">
        <v>125</v>
      </c>
      <c r="E95" s="135">
        <v>2</v>
      </c>
      <c r="F95" s="99">
        <v>235.01</v>
      </c>
      <c r="G95" s="12"/>
      <c r="H95" s="12"/>
      <c r="I95" s="12"/>
      <c r="J95" s="14">
        <v>470</v>
      </c>
      <c r="K95" s="12"/>
      <c r="L95" s="12"/>
      <c r="M95" s="12"/>
      <c r="N95" s="12"/>
      <c r="O95" s="12"/>
      <c r="P95" s="12"/>
      <c r="Q95" s="12"/>
    </row>
    <row r="96" spans="1:17" ht="36" x14ac:dyDescent="0.2">
      <c r="A96" s="6">
        <v>69</v>
      </c>
      <c r="B96" s="103" t="s">
        <v>561</v>
      </c>
      <c r="C96" s="104" t="s">
        <v>1014</v>
      </c>
      <c r="D96" s="102" t="s">
        <v>30</v>
      </c>
      <c r="E96" s="101">
        <v>29</v>
      </c>
      <c r="F96" s="99">
        <v>99.07</v>
      </c>
      <c r="G96" s="12"/>
      <c r="H96" s="12"/>
      <c r="I96" s="12"/>
      <c r="J96" s="14">
        <v>2873</v>
      </c>
      <c r="K96" s="12"/>
      <c r="L96" s="12"/>
      <c r="M96" s="12"/>
      <c r="N96" s="12"/>
      <c r="O96" s="12"/>
      <c r="P96" s="12"/>
      <c r="Q96" s="12"/>
    </row>
    <row r="97" spans="1:17" ht="63" x14ac:dyDescent="0.2">
      <c r="A97" s="6">
        <v>70</v>
      </c>
      <c r="B97" s="103" t="s">
        <v>1013</v>
      </c>
      <c r="C97" s="104" t="s">
        <v>1012</v>
      </c>
      <c r="D97" s="102" t="s">
        <v>30</v>
      </c>
      <c r="E97" s="135">
        <v>2</v>
      </c>
      <c r="F97" s="99">
        <v>19.850000000000001</v>
      </c>
      <c r="G97" s="99">
        <v>15.52</v>
      </c>
      <c r="H97" s="99">
        <v>3.56</v>
      </c>
      <c r="I97" s="12"/>
      <c r="J97" s="14">
        <v>40</v>
      </c>
      <c r="K97" s="12">
        <v>31</v>
      </c>
      <c r="L97" s="12">
        <v>7</v>
      </c>
      <c r="M97" s="12"/>
      <c r="N97" s="12">
        <v>1.1100000000000001</v>
      </c>
      <c r="O97" s="12">
        <v>2.2200000000000002</v>
      </c>
      <c r="P97" s="12"/>
      <c r="Q97" s="12"/>
    </row>
    <row r="98" spans="1:17" ht="24" x14ac:dyDescent="0.2">
      <c r="A98" s="6">
        <v>71</v>
      </c>
      <c r="B98" s="103" t="s">
        <v>1011</v>
      </c>
      <c r="C98" s="104" t="s">
        <v>1010</v>
      </c>
      <c r="D98" s="102" t="s">
        <v>125</v>
      </c>
      <c r="E98" s="135">
        <v>2</v>
      </c>
      <c r="F98" s="99">
        <v>224.5</v>
      </c>
      <c r="G98" s="12"/>
      <c r="H98" s="12"/>
      <c r="I98" s="12"/>
      <c r="J98" s="14">
        <v>449</v>
      </c>
      <c r="K98" s="12"/>
      <c r="L98" s="12"/>
      <c r="M98" s="12"/>
      <c r="N98" s="12"/>
      <c r="O98" s="12"/>
      <c r="P98" s="12"/>
      <c r="Q98" s="12"/>
    </row>
    <row r="99" spans="1:17" ht="48" x14ac:dyDescent="0.2">
      <c r="A99" s="6">
        <v>72</v>
      </c>
      <c r="B99" s="103" t="s">
        <v>1009</v>
      </c>
      <c r="C99" s="104" t="s">
        <v>1008</v>
      </c>
      <c r="D99" s="102" t="s">
        <v>106</v>
      </c>
      <c r="E99" s="101">
        <v>1.7000000000000001E-2</v>
      </c>
      <c r="F99" s="99">
        <v>14895.21</v>
      </c>
      <c r="G99" s="99">
        <v>2310.62</v>
      </c>
      <c r="H99" s="99">
        <v>635.5</v>
      </c>
      <c r="I99" s="99">
        <v>27.49</v>
      </c>
      <c r="J99" s="14">
        <v>253</v>
      </c>
      <c r="K99" s="12">
        <v>39</v>
      </c>
      <c r="L99" s="12">
        <v>11</v>
      </c>
      <c r="M99" s="12"/>
      <c r="N99" s="12">
        <v>187.55</v>
      </c>
      <c r="O99" s="12">
        <v>3.19</v>
      </c>
      <c r="P99" s="12">
        <v>1.76</v>
      </c>
      <c r="Q99" s="12">
        <v>0.03</v>
      </c>
    </row>
    <row r="100" spans="1:17" ht="36" x14ac:dyDescent="0.2">
      <c r="A100" s="6">
        <v>73</v>
      </c>
      <c r="B100" s="103" t="s">
        <v>1007</v>
      </c>
      <c r="C100" s="104" t="s">
        <v>1006</v>
      </c>
      <c r="D100" s="102" t="s">
        <v>30</v>
      </c>
      <c r="E100" s="135">
        <v>1</v>
      </c>
      <c r="F100" s="99">
        <v>1244.6199999999999</v>
      </c>
      <c r="G100" s="12"/>
      <c r="H100" s="12"/>
      <c r="I100" s="12"/>
      <c r="J100" s="14">
        <v>1245</v>
      </c>
      <c r="K100" s="12"/>
      <c r="L100" s="12"/>
      <c r="M100" s="12"/>
      <c r="N100" s="12"/>
      <c r="O100" s="12"/>
      <c r="P100" s="12"/>
      <c r="Q100" s="12"/>
    </row>
    <row r="101" spans="1:17" ht="72" x14ac:dyDescent="0.2">
      <c r="A101" s="6">
        <v>74</v>
      </c>
      <c r="B101" s="103" t="s">
        <v>1005</v>
      </c>
      <c r="C101" s="104" t="s">
        <v>1004</v>
      </c>
      <c r="D101" s="102" t="s">
        <v>106</v>
      </c>
      <c r="E101" s="101">
        <v>8.3000000000000004E-2</v>
      </c>
      <c r="F101" s="99">
        <v>11557.22</v>
      </c>
      <c r="G101" s="99">
        <v>1837.65</v>
      </c>
      <c r="H101" s="99">
        <v>534.04</v>
      </c>
      <c r="I101" s="99">
        <v>10.31</v>
      </c>
      <c r="J101" s="14">
        <v>959</v>
      </c>
      <c r="K101" s="12">
        <v>153</v>
      </c>
      <c r="L101" s="12">
        <v>44</v>
      </c>
      <c r="M101" s="12">
        <v>1</v>
      </c>
      <c r="N101" s="12">
        <v>149.16</v>
      </c>
      <c r="O101" s="12">
        <v>12.38</v>
      </c>
      <c r="P101" s="12">
        <v>0.66</v>
      </c>
      <c r="Q101" s="12">
        <v>0.05</v>
      </c>
    </row>
    <row r="102" spans="1:17" ht="36" x14ac:dyDescent="0.2">
      <c r="A102" s="6">
        <v>75</v>
      </c>
      <c r="B102" s="103" t="s">
        <v>1003</v>
      </c>
      <c r="C102" s="104" t="s">
        <v>1002</v>
      </c>
      <c r="D102" s="102" t="s">
        <v>30</v>
      </c>
      <c r="E102" s="135">
        <v>2</v>
      </c>
      <c r="F102" s="99">
        <v>2092.48</v>
      </c>
      <c r="G102" s="12"/>
      <c r="H102" s="12"/>
      <c r="I102" s="12"/>
      <c r="J102" s="14">
        <v>4185</v>
      </c>
      <c r="K102" s="12"/>
      <c r="L102" s="12"/>
      <c r="M102" s="12"/>
      <c r="N102" s="12"/>
      <c r="O102" s="12"/>
      <c r="P102" s="12"/>
      <c r="Q102" s="12"/>
    </row>
    <row r="103" spans="1:17" ht="24" x14ac:dyDescent="0.2">
      <c r="A103" s="6">
        <v>76</v>
      </c>
      <c r="B103" s="103" t="s">
        <v>1001</v>
      </c>
      <c r="C103" s="104" t="s">
        <v>1000</v>
      </c>
      <c r="D103" s="102" t="s">
        <v>999</v>
      </c>
      <c r="E103" s="101">
        <v>6.2E-2</v>
      </c>
      <c r="F103" s="99">
        <v>4353.28</v>
      </c>
      <c r="G103" s="99">
        <v>254.49</v>
      </c>
      <c r="H103" s="99">
        <v>17.989999999999998</v>
      </c>
      <c r="I103" s="99">
        <v>0.62</v>
      </c>
      <c r="J103" s="14">
        <v>270</v>
      </c>
      <c r="K103" s="12">
        <v>16</v>
      </c>
      <c r="L103" s="12">
        <v>1</v>
      </c>
      <c r="M103" s="12"/>
      <c r="N103" s="12">
        <v>21.19</v>
      </c>
      <c r="O103" s="12">
        <v>1.31</v>
      </c>
      <c r="P103" s="12">
        <v>0.04</v>
      </c>
      <c r="Q103" s="12"/>
    </row>
    <row r="104" spans="1:17" ht="24" x14ac:dyDescent="0.2">
      <c r="A104" s="6">
        <v>77</v>
      </c>
      <c r="B104" s="103" t="s">
        <v>998</v>
      </c>
      <c r="C104" s="104" t="s">
        <v>997</v>
      </c>
      <c r="D104" s="102" t="s">
        <v>35</v>
      </c>
      <c r="E104" s="101">
        <v>6.2</v>
      </c>
      <c r="F104" s="99">
        <v>247.87</v>
      </c>
      <c r="G104" s="12"/>
      <c r="H104" s="12"/>
      <c r="I104" s="12"/>
      <c r="J104" s="14">
        <v>1537</v>
      </c>
      <c r="K104" s="12"/>
      <c r="L104" s="12"/>
      <c r="M104" s="12"/>
      <c r="N104" s="12"/>
      <c r="O104" s="12"/>
      <c r="P104" s="12"/>
      <c r="Q104" s="12"/>
    </row>
    <row r="105" spans="1:17" ht="36" x14ac:dyDescent="0.2">
      <c r="A105" s="6">
        <v>78</v>
      </c>
      <c r="B105" s="103" t="s">
        <v>996</v>
      </c>
      <c r="C105" s="104" t="s">
        <v>995</v>
      </c>
      <c r="D105" s="102" t="s">
        <v>106</v>
      </c>
      <c r="E105" s="101">
        <v>2.4E-2</v>
      </c>
      <c r="F105" s="99">
        <v>15322.3</v>
      </c>
      <c r="G105" s="99">
        <v>1354.13</v>
      </c>
      <c r="H105" s="99">
        <v>58.83</v>
      </c>
      <c r="I105" s="99">
        <v>3.64</v>
      </c>
      <c r="J105" s="14">
        <v>368</v>
      </c>
      <c r="K105" s="12">
        <v>32</v>
      </c>
      <c r="L105" s="12">
        <v>1</v>
      </c>
      <c r="M105" s="12"/>
      <c r="N105" s="12">
        <v>112.75</v>
      </c>
      <c r="O105" s="12">
        <v>2.71</v>
      </c>
      <c r="P105" s="12">
        <v>0.2</v>
      </c>
      <c r="Q105" s="12"/>
    </row>
    <row r="106" spans="1:17" ht="48" x14ac:dyDescent="0.2">
      <c r="A106" s="6">
        <v>79</v>
      </c>
      <c r="B106" s="103" t="s">
        <v>994</v>
      </c>
      <c r="C106" s="104" t="s">
        <v>993</v>
      </c>
      <c r="D106" s="102" t="s">
        <v>30</v>
      </c>
      <c r="E106" s="135">
        <v>1</v>
      </c>
      <c r="F106" s="99">
        <v>1158.4000000000001</v>
      </c>
      <c r="G106" s="12"/>
      <c r="H106" s="12"/>
      <c r="I106" s="12"/>
      <c r="J106" s="14">
        <v>1158</v>
      </c>
      <c r="K106" s="12"/>
      <c r="L106" s="12"/>
      <c r="M106" s="12"/>
      <c r="N106" s="12"/>
      <c r="O106" s="12"/>
      <c r="P106" s="12"/>
      <c r="Q106" s="12"/>
    </row>
    <row r="107" spans="1:17" ht="36" x14ac:dyDescent="0.2">
      <c r="A107" s="6">
        <v>80</v>
      </c>
      <c r="B107" s="103" t="s">
        <v>561</v>
      </c>
      <c r="C107" s="104" t="s">
        <v>992</v>
      </c>
      <c r="D107" s="102" t="s">
        <v>30</v>
      </c>
      <c r="E107" s="135">
        <v>2</v>
      </c>
      <c r="F107" s="99">
        <v>609.67999999999995</v>
      </c>
      <c r="G107" s="12"/>
      <c r="H107" s="12"/>
      <c r="I107" s="12"/>
      <c r="J107" s="14">
        <v>1219</v>
      </c>
      <c r="K107" s="12"/>
      <c r="L107" s="12"/>
      <c r="M107" s="12"/>
      <c r="N107" s="12"/>
      <c r="O107" s="12"/>
      <c r="P107" s="12"/>
      <c r="Q107" s="12"/>
    </row>
    <row r="108" spans="1:17" ht="36.6" customHeight="1" x14ac:dyDescent="0.2">
      <c r="A108" s="6">
        <v>81</v>
      </c>
      <c r="B108" s="103" t="s">
        <v>561</v>
      </c>
      <c r="C108" s="104" t="s">
        <v>991</v>
      </c>
      <c r="D108" s="102" t="s">
        <v>30</v>
      </c>
      <c r="E108" s="135">
        <v>4</v>
      </c>
      <c r="F108" s="99">
        <v>481.65</v>
      </c>
      <c r="G108" s="12"/>
      <c r="H108" s="12"/>
      <c r="I108" s="12"/>
      <c r="J108" s="14">
        <v>1927</v>
      </c>
      <c r="K108" s="12"/>
      <c r="L108" s="12"/>
      <c r="M108" s="12"/>
      <c r="N108" s="12"/>
      <c r="O108" s="12"/>
      <c r="P108" s="12"/>
      <c r="Q108" s="12"/>
    </row>
    <row r="109" spans="1:17" ht="36" customHeight="1" x14ac:dyDescent="0.2">
      <c r="A109" s="6">
        <v>82</v>
      </c>
      <c r="B109" s="103" t="s">
        <v>561</v>
      </c>
      <c r="C109" s="104" t="s">
        <v>990</v>
      </c>
      <c r="D109" s="102" t="s">
        <v>30</v>
      </c>
      <c r="E109" s="135">
        <v>15</v>
      </c>
      <c r="F109" s="99">
        <v>370.38</v>
      </c>
      <c r="G109" s="12"/>
      <c r="H109" s="12"/>
      <c r="I109" s="12"/>
      <c r="J109" s="14">
        <v>5556</v>
      </c>
      <c r="K109" s="12"/>
      <c r="L109" s="12"/>
      <c r="M109" s="12"/>
      <c r="N109" s="12"/>
      <c r="O109" s="12"/>
      <c r="P109" s="12"/>
      <c r="Q109" s="12"/>
    </row>
    <row r="110" spans="1:17" ht="36" x14ac:dyDescent="0.2">
      <c r="A110" s="6">
        <v>83</v>
      </c>
      <c r="B110" s="103" t="s">
        <v>561</v>
      </c>
      <c r="C110" s="104" t="s">
        <v>989</v>
      </c>
      <c r="D110" s="102" t="s">
        <v>30</v>
      </c>
      <c r="E110" s="135">
        <v>2</v>
      </c>
      <c r="F110" s="99">
        <v>323.13</v>
      </c>
      <c r="G110" s="12"/>
      <c r="H110" s="12"/>
      <c r="I110" s="12"/>
      <c r="J110" s="14">
        <v>646</v>
      </c>
      <c r="K110" s="12"/>
      <c r="L110" s="12"/>
      <c r="M110" s="12"/>
      <c r="N110" s="12"/>
      <c r="O110" s="12"/>
      <c r="P110" s="12"/>
      <c r="Q110" s="12"/>
    </row>
    <row r="111" spans="1:17" ht="36" x14ac:dyDescent="0.2">
      <c r="A111" s="6">
        <v>84</v>
      </c>
      <c r="B111" s="103" t="s">
        <v>561</v>
      </c>
      <c r="C111" s="104" t="s">
        <v>988</v>
      </c>
      <c r="D111" s="102" t="s">
        <v>30</v>
      </c>
      <c r="E111" s="135">
        <v>2</v>
      </c>
      <c r="F111" s="99">
        <v>124.98</v>
      </c>
      <c r="G111" s="12"/>
      <c r="H111" s="12"/>
      <c r="I111" s="12"/>
      <c r="J111" s="14">
        <v>250</v>
      </c>
      <c r="K111" s="12"/>
      <c r="L111" s="12"/>
      <c r="M111" s="12"/>
      <c r="N111" s="12"/>
      <c r="O111" s="12"/>
      <c r="P111" s="12"/>
      <c r="Q111" s="12"/>
    </row>
    <row r="112" spans="1:17" ht="19.899999999999999" customHeight="1" x14ac:dyDescent="0.2">
      <c r="A112" s="213" t="s">
        <v>987</v>
      </c>
      <c r="B112" s="214"/>
      <c r="C112" s="214"/>
      <c r="D112" s="214"/>
      <c r="E112" s="214"/>
      <c r="F112" s="214"/>
      <c r="G112" s="214"/>
      <c r="H112" s="214"/>
      <c r="I112" s="214"/>
      <c r="J112" s="214"/>
      <c r="K112" s="214"/>
      <c r="L112" s="214"/>
      <c r="M112" s="214"/>
      <c r="N112" s="214"/>
      <c r="O112" s="214"/>
      <c r="P112" s="214"/>
      <c r="Q112" s="214"/>
    </row>
    <row r="113" spans="1:17" ht="24" x14ac:dyDescent="0.2">
      <c r="A113" s="6">
        <v>85</v>
      </c>
      <c r="B113" s="103" t="s">
        <v>970</v>
      </c>
      <c r="C113" s="104" t="s">
        <v>969</v>
      </c>
      <c r="D113" s="102" t="s">
        <v>106</v>
      </c>
      <c r="E113" s="101">
        <v>0.32600000000000001</v>
      </c>
      <c r="F113" s="99">
        <v>1959.54</v>
      </c>
      <c r="G113" s="99">
        <v>442.12</v>
      </c>
      <c r="H113" s="99">
        <v>56.26</v>
      </c>
      <c r="I113" s="99">
        <v>19.84</v>
      </c>
      <c r="J113" s="14">
        <v>639</v>
      </c>
      <c r="K113" s="12">
        <v>144</v>
      </c>
      <c r="L113" s="12">
        <v>18</v>
      </c>
      <c r="M113" s="12">
        <v>6</v>
      </c>
      <c r="N113" s="12">
        <v>39.51</v>
      </c>
      <c r="O113" s="12">
        <v>12.88</v>
      </c>
      <c r="P113" s="12">
        <v>1.27</v>
      </c>
      <c r="Q113" s="12">
        <v>0.41</v>
      </c>
    </row>
    <row r="114" spans="1:17" ht="24" x14ac:dyDescent="0.2">
      <c r="A114" s="6">
        <v>86</v>
      </c>
      <c r="B114" s="103" t="s">
        <v>986</v>
      </c>
      <c r="C114" s="104" t="s">
        <v>985</v>
      </c>
      <c r="D114" s="102" t="s">
        <v>984</v>
      </c>
      <c r="E114" s="101">
        <v>6.9</v>
      </c>
      <c r="F114" s="99">
        <v>822.32</v>
      </c>
      <c r="G114" s="99">
        <v>489.17</v>
      </c>
      <c r="H114" s="99">
        <v>37.119999999999997</v>
      </c>
      <c r="I114" s="99">
        <v>4.34</v>
      </c>
      <c r="J114" s="14">
        <v>5674</v>
      </c>
      <c r="K114" s="12">
        <v>3375</v>
      </c>
      <c r="L114" s="12">
        <v>256</v>
      </c>
      <c r="M114" s="12">
        <v>30</v>
      </c>
      <c r="N114" s="12">
        <v>40.729999999999997</v>
      </c>
      <c r="O114" s="12">
        <v>281.04000000000002</v>
      </c>
      <c r="P114" s="12">
        <v>0.32</v>
      </c>
      <c r="Q114" s="12">
        <v>2.21</v>
      </c>
    </row>
    <row r="115" spans="1:17" ht="36" x14ac:dyDescent="0.2">
      <c r="A115" s="6">
        <v>87</v>
      </c>
      <c r="B115" s="103" t="s">
        <v>983</v>
      </c>
      <c r="C115" s="104" t="s">
        <v>982</v>
      </c>
      <c r="D115" s="102" t="s">
        <v>106</v>
      </c>
      <c r="E115" s="101">
        <v>3.78</v>
      </c>
      <c r="F115" s="99">
        <v>90.44</v>
      </c>
      <c r="G115" s="99">
        <v>88.75</v>
      </c>
      <c r="H115" s="99">
        <v>1.49</v>
      </c>
      <c r="I115" s="99">
        <v>0.16</v>
      </c>
      <c r="J115" s="14">
        <v>342</v>
      </c>
      <c r="K115" s="12">
        <v>335</v>
      </c>
      <c r="L115" s="12">
        <v>6</v>
      </c>
      <c r="M115" s="12">
        <v>1</v>
      </c>
      <c r="N115" s="12">
        <v>6.55</v>
      </c>
      <c r="O115" s="12">
        <v>24.76</v>
      </c>
      <c r="P115" s="12">
        <v>0.01</v>
      </c>
      <c r="Q115" s="12">
        <v>0.04</v>
      </c>
    </row>
    <row r="116" spans="1:17" ht="24" x14ac:dyDescent="0.2">
      <c r="A116" s="6">
        <v>88</v>
      </c>
      <c r="B116" s="103" t="s">
        <v>981</v>
      </c>
      <c r="C116" s="104" t="s">
        <v>980</v>
      </c>
      <c r="D116" s="102" t="s">
        <v>217</v>
      </c>
      <c r="E116" s="101">
        <v>5.7000000000000002E-2</v>
      </c>
      <c r="F116" s="99">
        <v>64925</v>
      </c>
      <c r="G116" s="12"/>
      <c r="H116" s="12"/>
      <c r="I116" s="12"/>
      <c r="J116" s="14">
        <v>3701</v>
      </c>
      <c r="K116" s="12"/>
      <c r="L116" s="12"/>
      <c r="M116" s="12"/>
      <c r="N116" s="12"/>
      <c r="O116" s="12"/>
      <c r="P116" s="12"/>
      <c r="Q116" s="12"/>
    </row>
    <row r="117" spans="1:17" ht="24" x14ac:dyDescent="0.2">
      <c r="A117" s="6">
        <v>89</v>
      </c>
      <c r="B117" s="103" t="s">
        <v>979</v>
      </c>
      <c r="C117" s="104" t="s">
        <v>978</v>
      </c>
      <c r="D117" s="102" t="s">
        <v>106</v>
      </c>
      <c r="E117" s="101">
        <v>3.78</v>
      </c>
      <c r="F117" s="99">
        <v>566.16999999999996</v>
      </c>
      <c r="G117" s="99">
        <v>496.5</v>
      </c>
      <c r="H117" s="99">
        <v>68.69</v>
      </c>
      <c r="I117" s="99">
        <v>5.47</v>
      </c>
      <c r="J117" s="14">
        <v>2140</v>
      </c>
      <c r="K117" s="12">
        <v>1877</v>
      </c>
      <c r="L117" s="12">
        <v>260</v>
      </c>
      <c r="M117" s="12">
        <v>21</v>
      </c>
      <c r="N117" s="12">
        <v>42.4</v>
      </c>
      <c r="O117" s="12">
        <v>160.27000000000001</v>
      </c>
      <c r="P117" s="12">
        <v>0.35</v>
      </c>
      <c r="Q117" s="12">
        <v>1.32</v>
      </c>
    </row>
    <row r="118" spans="1:17" ht="72.75" x14ac:dyDescent="0.2">
      <c r="A118" s="6">
        <v>90</v>
      </c>
      <c r="B118" s="103" t="s">
        <v>977</v>
      </c>
      <c r="C118" s="104" t="s">
        <v>976</v>
      </c>
      <c r="D118" s="102" t="s">
        <v>213</v>
      </c>
      <c r="E118" s="101">
        <v>113.4</v>
      </c>
      <c r="F118" s="99">
        <v>42.04</v>
      </c>
      <c r="G118" s="12"/>
      <c r="H118" s="12"/>
      <c r="I118" s="12"/>
      <c r="J118" s="14">
        <v>4767</v>
      </c>
      <c r="K118" s="12"/>
      <c r="L118" s="12"/>
      <c r="M118" s="12"/>
      <c r="N118" s="12"/>
      <c r="O118" s="12"/>
      <c r="P118" s="12"/>
      <c r="Q118" s="12"/>
    </row>
    <row r="119" spans="1:17" ht="24" x14ac:dyDescent="0.2">
      <c r="A119" s="6">
        <v>91</v>
      </c>
      <c r="B119" s="103" t="s">
        <v>975</v>
      </c>
      <c r="C119" s="104" t="s">
        <v>974</v>
      </c>
      <c r="D119" s="102" t="s">
        <v>941</v>
      </c>
      <c r="E119" s="135">
        <v>385.6</v>
      </c>
      <c r="F119" s="99">
        <v>181.8</v>
      </c>
      <c r="G119" s="12"/>
      <c r="H119" s="12"/>
      <c r="I119" s="12"/>
      <c r="J119" s="14">
        <v>70102</v>
      </c>
      <c r="K119" s="12"/>
      <c r="L119" s="12"/>
      <c r="M119" s="12"/>
      <c r="N119" s="12"/>
      <c r="O119" s="12"/>
      <c r="P119" s="12"/>
      <c r="Q119" s="12"/>
    </row>
    <row r="120" spans="1:17" ht="24" x14ac:dyDescent="0.2">
      <c r="A120" s="6">
        <v>92</v>
      </c>
      <c r="B120" s="103" t="s">
        <v>973</v>
      </c>
      <c r="C120" s="104" t="s">
        <v>972</v>
      </c>
      <c r="D120" s="102" t="s">
        <v>34</v>
      </c>
      <c r="E120" s="101">
        <v>4.1399999999999997</v>
      </c>
      <c r="F120" s="99">
        <v>626.51</v>
      </c>
      <c r="G120" s="99">
        <v>123.7</v>
      </c>
      <c r="H120" s="99">
        <v>3.28</v>
      </c>
      <c r="I120" s="12"/>
      <c r="J120" s="14">
        <v>2594</v>
      </c>
      <c r="K120" s="12">
        <v>512</v>
      </c>
      <c r="L120" s="12">
        <v>14</v>
      </c>
      <c r="M120" s="12"/>
      <c r="N120" s="12">
        <v>8.99</v>
      </c>
      <c r="O120" s="12">
        <v>37.22</v>
      </c>
      <c r="P120" s="12"/>
      <c r="Q120" s="12"/>
    </row>
    <row r="121" spans="1:17" ht="19.899999999999999" customHeight="1" x14ac:dyDescent="0.2">
      <c r="A121" s="213" t="s">
        <v>971</v>
      </c>
      <c r="B121" s="214"/>
      <c r="C121" s="214"/>
      <c r="D121" s="214"/>
      <c r="E121" s="214"/>
      <c r="F121" s="214"/>
      <c r="G121" s="214"/>
      <c r="H121" s="214"/>
      <c r="I121" s="214"/>
      <c r="J121" s="214"/>
      <c r="K121" s="214"/>
      <c r="L121" s="214"/>
      <c r="M121" s="214"/>
      <c r="N121" s="214"/>
      <c r="O121" s="214"/>
      <c r="P121" s="214"/>
      <c r="Q121" s="214"/>
    </row>
    <row r="122" spans="1:17" ht="24" x14ac:dyDescent="0.2">
      <c r="A122" s="6">
        <v>93</v>
      </c>
      <c r="B122" s="103" t="s">
        <v>970</v>
      </c>
      <c r="C122" s="104" t="s">
        <v>969</v>
      </c>
      <c r="D122" s="102" t="s">
        <v>106</v>
      </c>
      <c r="E122" s="101">
        <v>0.22900000000000001</v>
      </c>
      <c r="F122" s="99">
        <v>1959.54</v>
      </c>
      <c r="G122" s="99">
        <v>442.12</v>
      </c>
      <c r="H122" s="99">
        <v>56.26</v>
      </c>
      <c r="I122" s="99">
        <v>19.84</v>
      </c>
      <c r="J122" s="14">
        <v>449</v>
      </c>
      <c r="K122" s="12">
        <v>101</v>
      </c>
      <c r="L122" s="12">
        <v>13</v>
      </c>
      <c r="M122" s="12">
        <v>5</v>
      </c>
      <c r="N122" s="12">
        <v>39.51</v>
      </c>
      <c r="O122" s="12">
        <v>9.0500000000000007</v>
      </c>
      <c r="P122" s="12">
        <v>1.27</v>
      </c>
      <c r="Q122" s="12">
        <v>0.28999999999999998</v>
      </c>
    </row>
    <row r="123" spans="1:17" ht="25.9" customHeight="1" x14ac:dyDescent="0.2">
      <c r="A123" s="6">
        <v>94</v>
      </c>
      <c r="B123" s="103" t="s">
        <v>968</v>
      </c>
      <c r="C123" s="104" t="s">
        <v>967</v>
      </c>
      <c r="D123" s="102" t="s">
        <v>106</v>
      </c>
      <c r="E123" s="135">
        <v>0.22900000000000001</v>
      </c>
      <c r="F123" s="99">
        <v>2764.84</v>
      </c>
      <c r="G123" s="99">
        <v>1475.69</v>
      </c>
      <c r="H123" s="99">
        <v>150.93</v>
      </c>
      <c r="I123" s="99">
        <v>41.55</v>
      </c>
      <c r="J123" s="14">
        <v>633</v>
      </c>
      <c r="K123" s="12">
        <v>338</v>
      </c>
      <c r="L123" s="12">
        <v>35</v>
      </c>
      <c r="M123" s="12">
        <v>10</v>
      </c>
      <c r="N123" s="12">
        <v>119.78</v>
      </c>
      <c r="O123" s="12">
        <v>27.43</v>
      </c>
      <c r="P123" s="12">
        <v>2.66</v>
      </c>
      <c r="Q123" s="12">
        <v>0.61</v>
      </c>
    </row>
    <row r="124" spans="1:17" ht="36" x14ac:dyDescent="0.2">
      <c r="A124" s="6">
        <v>95</v>
      </c>
      <c r="B124" s="103" t="s">
        <v>966</v>
      </c>
      <c r="C124" s="104" t="s">
        <v>965</v>
      </c>
      <c r="D124" s="102" t="s">
        <v>941</v>
      </c>
      <c r="E124" s="135">
        <v>23.36</v>
      </c>
      <c r="F124" s="99">
        <v>116.48</v>
      </c>
      <c r="G124" s="12"/>
      <c r="H124" s="12"/>
      <c r="I124" s="12"/>
      <c r="J124" s="14">
        <v>2721</v>
      </c>
      <c r="K124" s="12"/>
      <c r="L124" s="12"/>
      <c r="M124" s="12"/>
      <c r="N124" s="12"/>
      <c r="O124" s="12"/>
      <c r="P124" s="12"/>
      <c r="Q124" s="12"/>
    </row>
    <row r="125" spans="1:17" ht="24" x14ac:dyDescent="0.2">
      <c r="A125" s="6">
        <v>96</v>
      </c>
      <c r="B125" s="103" t="s">
        <v>964</v>
      </c>
      <c r="C125" s="104" t="s">
        <v>963</v>
      </c>
      <c r="D125" s="102" t="s">
        <v>34</v>
      </c>
      <c r="E125" s="101">
        <v>0.245</v>
      </c>
      <c r="F125" s="99">
        <v>267.38</v>
      </c>
      <c r="G125" s="99">
        <v>140.91999999999999</v>
      </c>
      <c r="H125" s="99">
        <v>4.37</v>
      </c>
      <c r="I125" s="12"/>
      <c r="J125" s="14">
        <v>66</v>
      </c>
      <c r="K125" s="12">
        <v>35</v>
      </c>
      <c r="L125" s="12">
        <v>1</v>
      </c>
      <c r="M125" s="12"/>
      <c r="N125" s="12">
        <v>10.4</v>
      </c>
      <c r="O125" s="12">
        <v>2.5499999999999998</v>
      </c>
      <c r="P125" s="12"/>
      <c r="Q125" s="12"/>
    </row>
    <row r="126" spans="1:17" ht="19.899999999999999" customHeight="1" x14ac:dyDescent="0.2">
      <c r="A126" s="213" t="s">
        <v>962</v>
      </c>
      <c r="B126" s="214"/>
      <c r="C126" s="214"/>
      <c r="D126" s="214"/>
      <c r="E126" s="214"/>
      <c r="F126" s="214"/>
      <c r="G126" s="214"/>
      <c r="H126" s="214"/>
      <c r="I126" s="214"/>
      <c r="J126" s="214"/>
      <c r="K126" s="214"/>
      <c r="L126" s="214"/>
      <c r="M126" s="214"/>
      <c r="N126" s="214"/>
      <c r="O126" s="214"/>
      <c r="P126" s="214"/>
      <c r="Q126" s="214"/>
    </row>
    <row r="127" spans="1:17" ht="24" x14ac:dyDescent="0.2">
      <c r="A127" s="6">
        <v>97</v>
      </c>
      <c r="B127" s="103" t="s">
        <v>961</v>
      </c>
      <c r="C127" s="104" t="s">
        <v>960</v>
      </c>
      <c r="D127" s="102" t="s">
        <v>106</v>
      </c>
      <c r="E127" s="101">
        <v>3.5999999999999997E-2</v>
      </c>
      <c r="F127" s="99">
        <v>1707.24</v>
      </c>
      <c r="G127" s="99">
        <v>626.30999999999995</v>
      </c>
      <c r="H127" s="99">
        <v>1080.93</v>
      </c>
      <c r="I127" s="99">
        <v>219.62</v>
      </c>
      <c r="J127" s="14">
        <v>61</v>
      </c>
      <c r="K127" s="12">
        <v>23</v>
      </c>
      <c r="L127" s="12">
        <v>38</v>
      </c>
      <c r="M127" s="12">
        <v>8</v>
      </c>
      <c r="N127" s="12">
        <v>60.28</v>
      </c>
      <c r="O127" s="12">
        <v>2.17</v>
      </c>
      <c r="P127" s="12">
        <v>14.06</v>
      </c>
      <c r="Q127" s="12">
        <v>0.51</v>
      </c>
    </row>
    <row r="128" spans="1:17" ht="24" x14ac:dyDescent="0.2">
      <c r="A128" s="6">
        <v>98</v>
      </c>
      <c r="B128" s="103" t="s">
        <v>959</v>
      </c>
      <c r="C128" s="104" t="s">
        <v>958</v>
      </c>
      <c r="D128" s="102" t="s">
        <v>106</v>
      </c>
      <c r="E128" s="101">
        <v>1.7999999999999999E-2</v>
      </c>
      <c r="F128" s="99">
        <v>1288.45</v>
      </c>
      <c r="G128" s="99">
        <v>347.33</v>
      </c>
      <c r="H128" s="99">
        <v>941.12</v>
      </c>
      <c r="I128" s="99">
        <v>87.16</v>
      </c>
      <c r="J128" s="14">
        <v>23</v>
      </c>
      <c r="K128" s="12">
        <v>6</v>
      </c>
      <c r="L128" s="12">
        <v>17</v>
      </c>
      <c r="M128" s="12">
        <v>2</v>
      </c>
      <c r="N128" s="12">
        <v>28.54</v>
      </c>
      <c r="O128" s="12">
        <v>0.51</v>
      </c>
      <c r="P128" s="12">
        <v>5.58</v>
      </c>
      <c r="Q128" s="12">
        <v>0.1</v>
      </c>
    </row>
    <row r="129" spans="1:17" ht="24" x14ac:dyDescent="0.2">
      <c r="A129" s="6">
        <v>99</v>
      </c>
      <c r="B129" s="103" t="s">
        <v>957</v>
      </c>
      <c r="C129" s="104" t="s">
        <v>956</v>
      </c>
      <c r="D129" s="102" t="s">
        <v>831</v>
      </c>
      <c r="E129" s="101">
        <v>4.4999999999999998E-2</v>
      </c>
      <c r="F129" s="99">
        <v>52.12</v>
      </c>
      <c r="G129" s="99">
        <v>43.22</v>
      </c>
      <c r="H129" s="99">
        <v>0.27</v>
      </c>
      <c r="I129" s="12"/>
      <c r="J129" s="14">
        <v>2</v>
      </c>
      <c r="K129" s="12">
        <v>2</v>
      </c>
      <c r="L129" s="12"/>
      <c r="M129" s="12"/>
      <c r="N129" s="12">
        <v>3.66</v>
      </c>
      <c r="O129" s="12">
        <v>0.16</v>
      </c>
      <c r="P129" s="12"/>
      <c r="Q129" s="12"/>
    </row>
    <row r="130" spans="1:17" ht="24" x14ac:dyDescent="0.2">
      <c r="A130" s="6">
        <v>100</v>
      </c>
      <c r="B130" s="103" t="s">
        <v>955</v>
      </c>
      <c r="C130" s="104" t="s">
        <v>954</v>
      </c>
      <c r="D130" s="102" t="s">
        <v>953</v>
      </c>
      <c r="E130" s="135">
        <v>4.5999999999999999E-2</v>
      </c>
      <c r="F130" s="99">
        <v>563.16</v>
      </c>
      <c r="G130" s="12"/>
      <c r="H130" s="12"/>
      <c r="I130" s="12"/>
      <c r="J130" s="14">
        <v>26</v>
      </c>
      <c r="K130" s="12"/>
      <c r="L130" s="12"/>
      <c r="M130" s="12"/>
      <c r="N130" s="12"/>
      <c r="O130" s="12"/>
      <c r="P130" s="12"/>
      <c r="Q130" s="12"/>
    </row>
    <row r="131" spans="1:17" ht="36" x14ac:dyDescent="0.2">
      <c r="A131" s="6">
        <v>101</v>
      </c>
      <c r="B131" s="103" t="s">
        <v>952</v>
      </c>
      <c r="C131" s="104" t="s">
        <v>951</v>
      </c>
      <c r="D131" s="102" t="s">
        <v>106</v>
      </c>
      <c r="E131" s="135">
        <v>3.5999999999999997E-2</v>
      </c>
      <c r="F131" s="99">
        <v>6260.37</v>
      </c>
      <c r="G131" s="99">
        <v>6107.29</v>
      </c>
      <c r="H131" s="99">
        <v>153.08000000000001</v>
      </c>
      <c r="I131" s="99">
        <v>10.01</v>
      </c>
      <c r="J131" s="14">
        <v>225</v>
      </c>
      <c r="K131" s="12">
        <v>220</v>
      </c>
      <c r="L131" s="12">
        <v>5</v>
      </c>
      <c r="M131" s="12"/>
      <c r="N131" s="12">
        <v>471.97</v>
      </c>
      <c r="O131" s="12">
        <v>16.989999999999998</v>
      </c>
      <c r="P131" s="12">
        <v>0.55000000000000004</v>
      </c>
      <c r="Q131" s="12">
        <v>0.02</v>
      </c>
    </row>
    <row r="132" spans="1:17" ht="24" x14ac:dyDescent="0.2">
      <c r="A132" s="6">
        <v>102</v>
      </c>
      <c r="B132" s="103" t="s">
        <v>950</v>
      </c>
      <c r="C132" s="104" t="s">
        <v>949</v>
      </c>
      <c r="D132" s="102" t="s">
        <v>217</v>
      </c>
      <c r="E132" s="101">
        <v>0.15</v>
      </c>
      <c r="F132" s="99">
        <v>7606.09</v>
      </c>
      <c r="G132" s="12"/>
      <c r="H132" s="12"/>
      <c r="I132" s="12"/>
      <c r="J132" s="14">
        <v>1141</v>
      </c>
      <c r="K132" s="12"/>
      <c r="L132" s="12"/>
      <c r="M132" s="12"/>
      <c r="N132" s="12"/>
      <c r="O132" s="12"/>
      <c r="P132" s="12"/>
      <c r="Q132" s="12"/>
    </row>
    <row r="133" spans="1:17" ht="65.25" x14ac:dyDescent="0.2">
      <c r="A133" s="6">
        <v>103</v>
      </c>
      <c r="B133" s="103" t="s">
        <v>948</v>
      </c>
      <c r="C133" s="104" t="s">
        <v>947</v>
      </c>
      <c r="D133" s="102" t="s">
        <v>106</v>
      </c>
      <c r="E133" s="135">
        <v>3.5999999999999997E-2</v>
      </c>
      <c r="F133" s="99">
        <v>354.5</v>
      </c>
      <c r="G133" s="99">
        <v>120.58</v>
      </c>
      <c r="H133" s="99">
        <v>24.66</v>
      </c>
      <c r="I133" s="99">
        <v>0.32</v>
      </c>
      <c r="J133" s="14">
        <v>13</v>
      </c>
      <c r="K133" s="12">
        <v>4</v>
      </c>
      <c r="L133" s="12">
        <v>1</v>
      </c>
      <c r="M133" s="12"/>
      <c r="N133" s="12">
        <v>7.82</v>
      </c>
      <c r="O133" s="12">
        <v>0.28000000000000003</v>
      </c>
      <c r="P133" s="12">
        <v>0.02</v>
      </c>
      <c r="Q133" s="12"/>
    </row>
    <row r="134" spans="1:17" ht="19.899999999999999" customHeight="1" x14ac:dyDescent="0.2">
      <c r="A134" s="213" t="s">
        <v>946</v>
      </c>
      <c r="B134" s="214"/>
      <c r="C134" s="214"/>
      <c r="D134" s="214"/>
      <c r="E134" s="214"/>
      <c r="F134" s="214"/>
      <c r="G134" s="214"/>
      <c r="H134" s="214"/>
      <c r="I134" s="214"/>
      <c r="J134" s="214"/>
      <c r="K134" s="214"/>
      <c r="L134" s="214"/>
      <c r="M134" s="214"/>
      <c r="N134" s="214"/>
      <c r="O134" s="214"/>
      <c r="P134" s="214"/>
      <c r="Q134" s="214"/>
    </row>
    <row r="135" spans="1:17" ht="36" x14ac:dyDescent="0.2">
      <c r="A135" s="6">
        <v>104</v>
      </c>
      <c r="B135" s="103" t="s">
        <v>945</v>
      </c>
      <c r="C135" s="104" t="s">
        <v>944</v>
      </c>
      <c r="D135" s="102" t="s">
        <v>106</v>
      </c>
      <c r="E135" s="101">
        <v>3.4510000000000001</v>
      </c>
      <c r="F135" s="99">
        <v>1903.53</v>
      </c>
      <c r="G135" s="99">
        <v>1357.6</v>
      </c>
      <c r="H135" s="99">
        <v>545.92999999999995</v>
      </c>
      <c r="I135" s="99">
        <v>11.87</v>
      </c>
      <c r="J135" s="14">
        <v>6569</v>
      </c>
      <c r="K135" s="12">
        <v>4685</v>
      </c>
      <c r="L135" s="12">
        <v>1884</v>
      </c>
      <c r="M135" s="12">
        <v>41</v>
      </c>
      <c r="N135" s="12">
        <v>102.46</v>
      </c>
      <c r="O135" s="12">
        <v>353.59</v>
      </c>
      <c r="P135" s="12">
        <v>0.76</v>
      </c>
      <c r="Q135" s="12">
        <v>2.62</v>
      </c>
    </row>
    <row r="136" spans="1:17" ht="24" x14ac:dyDescent="0.2">
      <c r="A136" s="6">
        <v>105</v>
      </c>
      <c r="B136" s="103" t="s">
        <v>943</v>
      </c>
      <c r="C136" s="104" t="s">
        <v>942</v>
      </c>
      <c r="D136" s="102" t="s">
        <v>941</v>
      </c>
      <c r="E136" s="135">
        <v>355.5</v>
      </c>
      <c r="F136" s="99">
        <v>99.31</v>
      </c>
      <c r="G136" s="12"/>
      <c r="H136" s="12"/>
      <c r="I136" s="12"/>
      <c r="J136" s="14">
        <v>35305</v>
      </c>
      <c r="K136" s="12"/>
      <c r="L136" s="12"/>
      <c r="M136" s="12"/>
      <c r="N136" s="12"/>
      <c r="O136" s="12"/>
      <c r="P136" s="12"/>
      <c r="Q136" s="12"/>
    </row>
    <row r="137" spans="1:17" ht="60" x14ac:dyDescent="0.2">
      <c r="A137" s="6">
        <v>106</v>
      </c>
      <c r="B137" s="103" t="s">
        <v>940</v>
      </c>
      <c r="C137" s="104" t="s">
        <v>939</v>
      </c>
      <c r="D137" s="102" t="s">
        <v>106</v>
      </c>
      <c r="E137" s="101">
        <v>0.79</v>
      </c>
      <c r="F137" s="99">
        <v>985.38</v>
      </c>
      <c r="G137" s="99">
        <v>414.02</v>
      </c>
      <c r="H137" s="99">
        <v>10.58</v>
      </c>
      <c r="I137" s="99">
        <v>1.56</v>
      </c>
      <c r="J137" s="14">
        <v>778</v>
      </c>
      <c r="K137" s="12">
        <v>327</v>
      </c>
      <c r="L137" s="12">
        <v>8</v>
      </c>
      <c r="M137" s="12">
        <v>1</v>
      </c>
      <c r="N137" s="12">
        <v>34.020000000000003</v>
      </c>
      <c r="O137" s="12">
        <v>26.88</v>
      </c>
      <c r="P137" s="12">
        <v>0.1</v>
      </c>
      <c r="Q137" s="12">
        <v>0.08</v>
      </c>
    </row>
    <row r="138" spans="1:17" ht="24" x14ac:dyDescent="0.2">
      <c r="A138" s="6">
        <v>107</v>
      </c>
      <c r="B138" s="103" t="s">
        <v>904</v>
      </c>
      <c r="C138" s="104" t="s">
        <v>903</v>
      </c>
      <c r="D138" s="102" t="s">
        <v>217</v>
      </c>
      <c r="E138" s="135">
        <v>5.6000000000000001E-2</v>
      </c>
      <c r="F138" s="99">
        <v>4664.99</v>
      </c>
      <c r="G138" s="12"/>
      <c r="H138" s="12"/>
      <c r="I138" s="12"/>
      <c r="J138" s="14">
        <v>261</v>
      </c>
      <c r="K138" s="12"/>
      <c r="L138" s="12"/>
      <c r="M138" s="12"/>
      <c r="N138" s="12"/>
      <c r="O138" s="12"/>
      <c r="P138" s="12"/>
      <c r="Q138" s="12"/>
    </row>
    <row r="139" spans="1:17" ht="24" x14ac:dyDescent="0.2">
      <c r="A139" s="6">
        <v>108</v>
      </c>
      <c r="B139" s="103" t="s">
        <v>929</v>
      </c>
      <c r="C139" s="104" t="s">
        <v>938</v>
      </c>
      <c r="D139" s="102" t="s">
        <v>106</v>
      </c>
      <c r="E139" s="101">
        <v>7.1999999999999995E-2</v>
      </c>
      <c r="F139" s="99">
        <v>212.7</v>
      </c>
      <c r="G139" s="99">
        <v>164.59</v>
      </c>
      <c r="H139" s="99">
        <v>7.31</v>
      </c>
      <c r="I139" s="99">
        <v>1.56</v>
      </c>
      <c r="J139" s="14">
        <v>15</v>
      </c>
      <c r="K139" s="12">
        <v>12</v>
      </c>
      <c r="L139" s="12">
        <v>1</v>
      </c>
      <c r="M139" s="12"/>
      <c r="N139" s="12">
        <v>14.3</v>
      </c>
      <c r="O139" s="12">
        <v>1.03</v>
      </c>
      <c r="P139" s="12">
        <v>0.1</v>
      </c>
      <c r="Q139" s="12">
        <v>0.01</v>
      </c>
    </row>
    <row r="140" spans="1:17" ht="24" x14ac:dyDescent="0.2">
      <c r="A140" s="6">
        <v>109</v>
      </c>
      <c r="B140" s="103" t="s">
        <v>937</v>
      </c>
      <c r="C140" s="104" t="s">
        <v>936</v>
      </c>
      <c r="D140" s="102" t="s">
        <v>106</v>
      </c>
      <c r="E140" s="101">
        <v>0.54300000000000004</v>
      </c>
      <c r="F140" s="99">
        <v>228.59</v>
      </c>
      <c r="G140" s="99">
        <v>228.59</v>
      </c>
      <c r="H140" s="12"/>
      <c r="I140" s="12"/>
      <c r="J140" s="14">
        <v>124</v>
      </c>
      <c r="K140" s="12">
        <v>124</v>
      </c>
      <c r="L140" s="12"/>
      <c r="M140" s="12"/>
      <c r="N140" s="12">
        <v>20.8</v>
      </c>
      <c r="O140" s="12">
        <v>11.29</v>
      </c>
      <c r="P140" s="12"/>
      <c r="Q140" s="12"/>
    </row>
    <row r="141" spans="1:17" ht="48" x14ac:dyDescent="0.2">
      <c r="A141" s="6">
        <v>110</v>
      </c>
      <c r="B141" s="103" t="s">
        <v>935</v>
      </c>
      <c r="C141" s="104" t="s">
        <v>934</v>
      </c>
      <c r="D141" s="102" t="s">
        <v>106</v>
      </c>
      <c r="E141" s="101">
        <v>0.28999999999999998</v>
      </c>
      <c r="F141" s="99">
        <v>4324.05</v>
      </c>
      <c r="G141" s="99">
        <v>2849.81</v>
      </c>
      <c r="H141" s="99">
        <v>27</v>
      </c>
      <c r="I141" s="99">
        <v>10.47</v>
      </c>
      <c r="J141" s="14">
        <v>1254</v>
      </c>
      <c r="K141" s="12">
        <v>826</v>
      </c>
      <c r="L141" s="12">
        <v>8</v>
      </c>
      <c r="M141" s="12">
        <v>3</v>
      </c>
      <c r="N141" s="12">
        <v>228.35</v>
      </c>
      <c r="O141" s="12">
        <v>66.22</v>
      </c>
      <c r="P141" s="12">
        <v>0.67</v>
      </c>
      <c r="Q141" s="12">
        <v>0.19</v>
      </c>
    </row>
    <row r="142" spans="1:17" ht="24" x14ac:dyDescent="0.2">
      <c r="A142" s="6">
        <v>111</v>
      </c>
      <c r="B142" s="103" t="s">
        <v>933</v>
      </c>
      <c r="C142" s="104" t="s">
        <v>932</v>
      </c>
      <c r="D142" s="102" t="s">
        <v>106</v>
      </c>
      <c r="E142" s="101">
        <v>0.54</v>
      </c>
      <c r="F142" s="99">
        <v>368.03</v>
      </c>
      <c r="G142" s="99">
        <v>341.61</v>
      </c>
      <c r="H142" s="99">
        <v>4.03</v>
      </c>
      <c r="I142" s="99">
        <v>1.56</v>
      </c>
      <c r="J142" s="14">
        <v>199</v>
      </c>
      <c r="K142" s="12">
        <v>184</v>
      </c>
      <c r="L142" s="12">
        <v>2</v>
      </c>
      <c r="M142" s="12">
        <v>1</v>
      </c>
      <c r="N142" s="12">
        <v>28.07</v>
      </c>
      <c r="O142" s="12">
        <v>15.16</v>
      </c>
      <c r="P142" s="12">
        <v>0.1</v>
      </c>
      <c r="Q142" s="12">
        <v>0.05</v>
      </c>
    </row>
    <row r="143" spans="1:17" ht="60" x14ac:dyDescent="0.2">
      <c r="A143" s="6">
        <v>112</v>
      </c>
      <c r="B143" s="103" t="s">
        <v>931</v>
      </c>
      <c r="C143" s="104" t="s">
        <v>930</v>
      </c>
      <c r="D143" s="102" t="s">
        <v>106</v>
      </c>
      <c r="E143" s="101">
        <v>1.06</v>
      </c>
      <c r="F143" s="99">
        <v>913.14</v>
      </c>
      <c r="G143" s="99">
        <v>360.23</v>
      </c>
      <c r="H143" s="99">
        <v>10.58</v>
      </c>
      <c r="I143" s="99">
        <v>1.56</v>
      </c>
      <c r="J143" s="14">
        <v>968</v>
      </c>
      <c r="K143" s="12">
        <v>382</v>
      </c>
      <c r="L143" s="12">
        <v>11</v>
      </c>
      <c r="M143" s="12">
        <v>2</v>
      </c>
      <c r="N143" s="12">
        <v>29.6</v>
      </c>
      <c r="O143" s="12">
        <v>31.38</v>
      </c>
      <c r="P143" s="12">
        <v>0.1</v>
      </c>
      <c r="Q143" s="12">
        <v>0.11</v>
      </c>
    </row>
    <row r="144" spans="1:17" ht="24" x14ac:dyDescent="0.2">
      <c r="A144" s="6">
        <v>113</v>
      </c>
      <c r="B144" s="103" t="s">
        <v>904</v>
      </c>
      <c r="C144" s="104" t="s">
        <v>903</v>
      </c>
      <c r="D144" s="102" t="s">
        <v>217</v>
      </c>
      <c r="E144" s="135">
        <v>7.4999999999999997E-2</v>
      </c>
      <c r="F144" s="99">
        <v>4664.99</v>
      </c>
      <c r="G144" s="12"/>
      <c r="H144" s="12"/>
      <c r="I144" s="12"/>
      <c r="J144" s="14">
        <v>350</v>
      </c>
      <c r="K144" s="12"/>
      <c r="L144" s="12"/>
      <c r="M144" s="12"/>
      <c r="N144" s="12"/>
      <c r="O144" s="12"/>
      <c r="P144" s="12"/>
      <c r="Q144" s="12"/>
    </row>
    <row r="145" spans="1:17" ht="24" x14ac:dyDescent="0.2">
      <c r="A145" s="6">
        <v>114</v>
      </c>
      <c r="B145" s="103" t="s">
        <v>929</v>
      </c>
      <c r="C145" s="104" t="s">
        <v>928</v>
      </c>
      <c r="D145" s="102" t="s">
        <v>106</v>
      </c>
      <c r="E145" s="135">
        <v>0.24</v>
      </c>
      <c r="F145" s="99">
        <v>212.7</v>
      </c>
      <c r="G145" s="99">
        <v>164.59</v>
      </c>
      <c r="H145" s="99">
        <v>7.31</v>
      </c>
      <c r="I145" s="99">
        <v>1.56</v>
      </c>
      <c r="J145" s="14">
        <v>51</v>
      </c>
      <c r="K145" s="12">
        <v>40</v>
      </c>
      <c r="L145" s="12">
        <v>2</v>
      </c>
      <c r="M145" s="12"/>
      <c r="N145" s="12">
        <v>14.3</v>
      </c>
      <c r="O145" s="12">
        <v>3.43</v>
      </c>
      <c r="P145" s="12">
        <v>0.1</v>
      </c>
      <c r="Q145" s="12">
        <v>0.02</v>
      </c>
    </row>
    <row r="146" spans="1:17" ht="36" x14ac:dyDescent="0.2">
      <c r="A146" s="6">
        <v>115</v>
      </c>
      <c r="B146" s="103" t="s">
        <v>927</v>
      </c>
      <c r="C146" s="104" t="s">
        <v>926</v>
      </c>
      <c r="D146" s="102" t="s">
        <v>106</v>
      </c>
      <c r="E146" s="101">
        <v>1.278</v>
      </c>
      <c r="F146" s="99">
        <v>250.79</v>
      </c>
      <c r="G146" s="99">
        <v>250.79</v>
      </c>
      <c r="H146" s="12"/>
      <c r="I146" s="12"/>
      <c r="J146" s="14">
        <v>321</v>
      </c>
      <c r="K146" s="12">
        <v>321</v>
      </c>
      <c r="L146" s="12"/>
      <c r="M146" s="12"/>
      <c r="N146" s="12">
        <v>22.82</v>
      </c>
      <c r="O146" s="12">
        <v>29.16</v>
      </c>
      <c r="P146" s="12"/>
      <c r="Q146" s="12"/>
    </row>
    <row r="147" spans="1:17" ht="60" x14ac:dyDescent="0.2">
      <c r="A147" s="6">
        <v>116</v>
      </c>
      <c r="B147" s="103" t="s">
        <v>925</v>
      </c>
      <c r="C147" s="104" t="s">
        <v>924</v>
      </c>
      <c r="D147" s="102" t="s">
        <v>106</v>
      </c>
      <c r="E147" s="101">
        <v>1.278</v>
      </c>
      <c r="F147" s="99">
        <v>3267.75</v>
      </c>
      <c r="G147" s="99">
        <v>671.46</v>
      </c>
      <c r="H147" s="99">
        <v>42.12</v>
      </c>
      <c r="I147" s="99">
        <v>25.75</v>
      </c>
      <c r="J147" s="14">
        <v>4176</v>
      </c>
      <c r="K147" s="12">
        <v>858</v>
      </c>
      <c r="L147" s="12">
        <v>54</v>
      </c>
      <c r="M147" s="12">
        <v>33</v>
      </c>
      <c r="N147" s="12">
        <v>51.89</v>
      </c>
      <c r="O147" s="12">
        <v>66.319999999999993</v>
      </c>
      <c r="P147" s="12">
        <v>1.87</v>
      </c>
      <c r="Q147" s="12">
        <v>2.39</v>
      </c>
    </row>
    <row r="148" spans="1:17" ht="60" x14ac:dyDescent="0.2">
      <c r="A148" s="6">
        <v>117</v>
      </c>
      <c r="B148" s="103" t="s">
        <v>923</v>
      </c>
      <c r="C148" s="104" t="s">
        <v>922</v>
      </c>
      <c r="D148" s="102" t="s">
        <v>106</v>
      </c>
      <c r="E148" s="101">
        <v>1.173</v>
      </c>
      <c r="F148" s="99">
        <v>2722.42</v>
      </c>
      <c r="G148" s="99">
        <v>1137.3800000000001</v>
      </c>
      <c r="H148" s="99">
        <v>182.31</v>
      </c>
      <c r="I148" s="99">
        <v>78.56</v>
      </c>
      <c r="J148" s="14">
        <v>3193</v>
      </c>
      <c r="K148" s="12">
        <v>1334</v>
      </c>
      <c r="L148" s="12">
        <v>214</v>
      </c>
      <c r="M148" s="12">
        <v>92</v>
      </c>
      <c r="N148" s="12">
        <v>85.84</v>
      </c>
      <c r="O148" s="12">
        <v>100.69</v>
      </c>
      <c r="P148" s="12">
        <v>6.29</v>
      </c>
      <c r="Q148" s="12">
        <v>7.38</v>
      </c>
    </row>
    <row r="149" spans="1:17" ht="60" x14ac:dyDescent="0.2">
      <c r="A149" s="6">
        <v>118</v>
      </c>
      <c r="B149" s="103" t="s">
        <v>921</v>
      </c>
      <c r="C149" s="104" t="s">
        <v>920</v>
      </c>
      <c r="D149" s="102" t="s">
        <v>106</v>
      </c>
      <c r="E149" s="101">
        <v>3.1669999999999998</v>
      </c>
      <c r="F149" s="99">
        <v>504.98</v>
      </c>
      <c r="G149" s="99">
        <v>160.66999999999999</v>
      </c>
      <c r="H149" s="99">
        <v>3.68</v>
      </c>
      <c r="I149" s="99">
        <v>0.16</v>
      </c>
      <c r="J149" s="14">
        <v>1599</v>
      </c>
      <c r="K149" s="12">
        <v>509</v>
      </c>
      <c r="L149" s="12">
        <v>12</v>
      </c>
      <c r="M149" s="12">
        <v>1</v>
      </c>
      <c r="N149" s="12">
        <v>11.99</v>
      </c>
      <c r="O149" s="12">
        <v>37.97</v>
      </c>
      <c r="P149" s="12">
        <v>0.01</v>
      </c>
      <c r="Q149" s="12">
        <v>0.03</v>
      </c>
    </row>
    <row r="150" spans="1:17" ht="24" x14ac:dyDescent="0.2">
      <c r="A150" s="6">
        <v>119</v>
      </c>
      <c r="B150" s="103" t="s">
        <v>919</v>
      </c>
      <c r="C150" s="104" t="s">
        <v>918</v>
      </c>
      <c r="D150" s="102" t="s">
        <v>213</v>
      </c>
      <c r="E150" s="101">
        <v>95</v>
      </c>
      <c r="F150" s="99">
        <v>4.5999999999999996</v>
      </c>
      <c r="G150" s="12"/>
      <c r="H150" s="12"/>
      <c r="I150" s="12"/>
      <c r="J150" s="14">
        <v>437</v>
      </c>
      <c r="K150" s="12"/>
      <c r="L150" s="12"/>
      <c r="M150" s="12"/>
      <c r="N150" s="12"/>
      <c r="O150" s="12"/>
      <c r="P150" s="12"/>
      <c r="Q150" s="12"/>
    </row>
    <row r="151" spans="1:17" ht="96.75" x14ac:dyDescent="0.2">
      <c r="A151" s="6">
        <v>120</v>
      </c>
      <c r="B151" s="103" t="s">
        <v>899</v>
      </c>
      <c r="C151" s="104" t="s">
        <v>917</v>
      </c>
      <c r="D151" s="102" t="s">
        <v>106</v>
      </c>
      <c r="E151" s="101">
        <v>2.8050000000000002</v>
      </c>
      <c r="F151" s="99">
        <v>2340.86</v>
      </c>
      <c r="G151" s="99">
        <v>842.55</v>
      </c>
      <c r="H151" s="99">
        <v>22.68</v>
      </c>
      <c r="I151" s="99">
        <v>0.61</v>
      </c>
      <c r="J151" s="14">
        <v>6566</v>
      </c>
      <c r="K151" s="12">
        <v>2363</v>
      </c>
      <c r="L151" s="12">
        <v>64</v>
      </c>
      <c r="M151" s="12">
        <v>2</v>
      </c>
      <c r="N151" s="12">
        <v>96.4</v>
      </c>
      <c r="O151" s="12">
        <v>270.39999999999998</v>
      </c>
      <c r="P151" s="12">
        <v>0.05</v>
      </c>
      <c r="Q151" s="12">
        <v>0.14000000000000001</v>
      </c>
    </row>
    <row r="152" spans="1:17" ht="48" x14ac:dyDescent="0.2">
      <c r="A152" s="6">
        <v>121</v>
      </c>
      <c r="B152" s="103" t="s">
        <v>916</v>
      </c>
      <c r="C152" s="104" t="s">
        <v>915</v>
      </c>
      <c r="D152" s="102" t="s">
        <v>106</v>
      </c>
      <c r="E152" s="101">
        <v>0.54</v>
      </c>
      <c r="F152" s="99">
        <v>11855.09</v>
      </c>
      <c r="G152" s="99">
        <v>2066.13</v>
      </c>
      <c r="H152" s="99">
        <v>42.41</v>
      </c>
      <c r="I152" s="99">
        <v>23.08</v>
      </c>
      <c r="J152" s="14">
        <v>6402</v>
      </c>
      <c r="K152" s="12">
        <v>1116</v>
      </c>
      <c r="L152" s="12">
        <v>23</v>
      </c>
      <c r="M152" s="12">
        <v>12</v>
      </c>
      <c r="N152" s="12">
        <v>159.66999999999999</v>
      </c>
      <c r="O152" s="12">
        <v>86.22</v>
      </c>
      <c r="P152" s="12">
        <v>1.65</v>
      </c>
      <c r="Q152" s="12">
        <v>0.89</v>
      </c>
    </row>
    <row r="153" spans="1:17" x14ac:dyDescent="0.2">
      <c r="A153" s="6">
        <v>122</v>
      </c>
      <c r="B153" s="103" t="s">
        <v>914</v>
      </c>
      <c r="C153" s="104" t="s">
        <v>913</v>
      </c>
      <c r="D153" s="102" t="s">
        <v>106</v>
      </c>
      <c r="E153" s="101">
        <v>3.3149999999999999</v>
      </c>
      <c r="F153" s="99">
        <v>1041.05</v>
      </c>
      <c r="G153" s="99">
        <v>858.25</v>
      </c>
      <c r="H153" s="99">
        <v>14.95</v>
      </c>
      <c r="I153" s="99">
        <v>1.56</v>
      </c>
      <c r="J153" s="14">
        <v>3451</v>
      </c>
      <c r="K153" s="12">
        <v>2845</v>
      </c>
      <c r="L153" s="12">
        <v>50</v>
      </c>
      <c r="M153" s="12">
        <v>5</v>
      </c>
      <c r="N153" s="12">
        <v>68.77</v>
      </c>
      <c r="O153" s="12">
        <v>227.97</v>
      </c>
      <c r="P153" s="12">
        <v>0.1</v>
      </c>
      <c r="Q153" s="12">
        <v>0.33</v>
      </c>
    </row>
    <row r="154" spans="1:17" ht="24" x14ac:dyDescent="0.2">
      <c r="A154" s="6">
        <v>123</v>
      </c>
      <c r="B154" s="103" t="s">
        <v>912</v>
      </c>
      <c r="C154" s="104" t="s">
        <v>911</v>
      </c>
      <c r="D154" s="102" t="s">
        <v>106</v>
      </c>
      <c r="E154" s="101">
        <v>2.34</v>
      </c>
      <c r="F154" s="99">
        <v>551.12</v>
      </c>
      <c r="G154" s="99">
        <v>419.7</v>
      </c>
      <c r="H154" s="99">
        <v>1.49</v>
      </c>
      <c r="I154" s="99">
        <v>0.16</v>
      </c>
      <c r="J154" s="14">
        <v>1290</v>
      </c>
      <c r="K154" s="12">
        <v>982</v>
      </c>
      <c r="L154" s="12">
        <v>3</v>
      </c>
      <c r="M154" s="12"/>
      <c r="N154" s="12">
        <v>33.630000000000003</v>
      </c>
      <c r="O154" s="12">
        <v>78.69</v>
      </c>
      <c r="P154" s="12">
        <v>0.01</v>
      </c>
      <c r="Q154" s="12">
        <v>0.02</v>
      </c>
    </row>
    <row r="155" spans="1:17" ht="48" x14ac:dyDescent="0.2">
      <c r="A155" s="6">
        <v>124</v>
      </c>
      <c r="B155" s="103" t="s">
        <v>910</v>
      </c>
      <c r="C155" s="104" t="s">
        <v>909</v>
      </c>
      <c r="D155" s="102" t="s">
        <v>106</v>
      </c>
      <c r="E155" s="101">
        <v>1.1499999999999999</v>
      </c>
      <c r="F155" s="99">
        <v>393.57</v>
      </c>
      <c r="G155" s="99">
        <v>344.95</v>
      </c>
      <c r="H155" s="99">
        <v>1.49</v>
      </c>
      <c r="I155" s="99">
        <v>0.16</v>
      </c>
      <c r="J155" s="14">
        <v>453</v>
      </c>
      <c r="K155" s="12">
        <v>397</v>
      </c>
      <c r="L155" s="12">
        <v>2</v>
      </c>
      <c r="M155" s="12"/>
      <c r="N155" s="12">
        <v>27.64</v>
      </c>
      <c r="O155" s="12">
        <v>31.79</v>
      </c>
      <c r="P155" s="12">
        <v>0.01</v>
      </c>
      <c r="Q155" s="12">
        <v>0.01</v>
      </c>
    </row>
    <row r="156" spans="1:17" ht="24" x14ac:dyDescent="0.2">
      <c r="A156" s="6">
        <v>125</v>
      </c>
      <c r="B156" s="103" t="s">
        <v>908</v>
      </c>
      <c r="C156" s="104" t="s">
        <v>907</v>
      </c>
      <c r="D156" s="102" t="s">
        <v>106</v>
      </c>
      <c r="E156" s="101">
        <v>7.657</v>
      </c>
      <c r="F156" s="99">
        <v>714</v>
      </c>
      <c r="G156" s="12"/>
      <c r="H156" s="12"/>
      <c r="I156" s="12"/>
      <c r="J156" s="14">
        <v>5467</v>
      </c>
      <c r="K156" s="12"/>
      <c r="L156" s="12"/>
      <c r="M156" s="12"/>
      <c r="N156" s="12"/>
      <c r="O156" s="12"/>
      <c r="P156" s="12"/>
      <c r="Q156" s="12"/>
    </row>
    <row r="157" spans="1:17" ht="36" x14ac:dyDescent="0.2">
      <c r="A157" s="6">
        <v>126</v>
      </c>
      <c r="B157" s="103" t="s">
        <v>906</v>
      </c>
      <c r="C157" s="104" t="s">
        <v>905</v>
      </c>
      <c r="D157" s="102" t="s">
        <v>106</v>
      </c>
      <c r="E157" s="101">
        <v>6.8049999999999997</v>
      </c>
      <c r="F157" s="99">
        <v>456.17</v>
      </c>
      <c r="G157" s="99">
        <v>191.72</v>
      </c>
      <c r="H157" s="99">
        <v>9.14</v>
      </c>
      <c r="I157" s="99">
        <v>0.16</v>
      </c>
      <c r="J157" s="14">
        <v>3104</v>
      </c>
      <c r="K157" s="12">
        <v>1305</v>
      </c>
      <c r="L157" s="12">
        <v>62</v>
      </c>
      <c r="M157" s="12">
        <v>1</v>
      </c>
      <c r="N157" s="12">
        <v>15.18</v>
      </c>
      <c r="O157" s="12">
        <v>103.3</v>
      </c>
      <c r="P157" s="12">
        <v>0.01</v>
      </c>
      <c r="Q157" s="12">
        <v>7.0000000000000007E-2</v>
      </c>
    </row>
    <row r="158" spans="1:17" ht="24" x14ac:dyDescent="0.2">
      <c r="A158" s="6">
        <v>127</v>
      </c>
      <c r="B158" s="103" t="s">
        <v>904</v>
      </c>
      <c r="C158" s="104" t="s">
        <v>903</v>
      </c>
      <c r="D158" s="102" t="s">
        <v>217</v>
      </c>
      <c r="E158" s="135">
        <v>0.35399999999999998</v>
      </c>
      <c r="F158" s="99">
        <v>4664.99</v>
      </c>
      <c r="G158" s="12"/>
      <c r="H158" s="12"/>
      <c r="I158" s="12"/>
      <c r="J158" s="14">
        <v>1651</v>
      </c>
      <c r="K158" s="12"/>
      <c r="L158" s="12"/>
      <c r="M158" s="12"/>
      <c r="N158" s="12"/>
      <c r="O158" s="12"/>
      <c r="P158" s="12"/>
      <c r="Q158" s="12"/>
    </row>
    <row r="159" spans="1:17" ht="36.6" customHeight="1" x14ac:dyDescent="0.2">
      <c r="A159" s="6">
        <v>128</v>
      </c>
      <c r="B159" s="103" t="s">
        <v>901</v>
      </c>
      <c r="C159" s="104" t="s">
        <v>902</v>
      </c>
      <c r="D159" s="102" t="s">
        <v>106</v>
      </c>
      <c r="E159" s="101">
        <v>0.3</v>
      </c>
      <c r="F159" s="99">
        <v>7777.57</v>
      </c>
      <c r="G159" s="99">
        <v>4838.05</v>
      </c>
      <c r="H159" s="99">
        <v>46.75</v>
      </c>
      <c r="I159" s="99">
        <v>18.12</v>
      </c>
      <c r="J159" s="14">
        <v>2333</v>
      </c>
      <c r="K159" s="12">
        <v>1451</v>
      </c>
      <c r="L159" s="12">
        <v>14</v>
      </c>
      <c r="M159" s="12">
        <v>5</v>
      </c>
      <c r="N159" s="12">
        <v>383.06</v>
      </c>
      <c r="O159" s="12">
        <v>114.92</v>
      </c>
      <c r="P159" s="12">
        <v>1.1599999999999999</v>
      </c>
      <c r="Q159" s="12">
        <v>0.35</v>
      </c>
    </row>
    <row r="160" spans="1:17" ht="37.15" customHeight="1" x14ac:dyDescent="0.2">
      <c r="A160" s="6">
        <v>129</v>
      </c>
      <c r="B160" s="103" t="s">
        <v>901</v>
      </c>
      <c r="C160" s="104" t="s">
        <v>900</v>
      </c>
      <c r="D160" s="102" t="s">
        <v>106</v>
      </c>
      <c r="E160" s="101">
        <v>6.2E-2</v>
      </c>
      <c r="F160" s="99">
        <v>7777.57</v>
      </c>
      <c r="G160" s="99">
        <v>4838.05</v>
      </c>
      <c r="H160" s="99">
        <v>46.75</v>
      </c>
      <c r="I160" s="99">
        <v>18.12</v>
      </c>
      <c r="J160" s="14">
        <v>482</v>
      </c>
      <c r="K160" s="12">
        <v>300</v>
      </c>
      <c r="L160" s="12">
        <v>3</v>
      </c>
      <c r="M160" s="12">
        <v>1</v>
      </c>
      <c r="N160" s="12">
        <v>383.06</v>
      </c>
      <c r="O160" s="12">
        <v>23.75</v>
      </c>
      <c r="P160" s="12">
        <v>1.1599999999999999</v>
      </c>
      <c r="Q160" s="12">
        <v>7.0000000000000007E-2</v>
      </c>
    </row>
    <row r="161" spans="1:17" ht="96.75" x14ac:dyDescent="0.2">
      <c r="A161" s="6">
        <v>130</v>
      </c>
      <c r="B161" s="103" t="s">
        <v>899</v>
      </c>
      <c r="C161" s="104" t="s">
        <v>898</v>
      </c>
      <c r="D161" s="102" t="s">
        <v>106</v>
      </c>
      <c r="E161" s="101">
        <v>0.36199999999999999</v>
      </c>
      <c r="F161" s="99">
        <v>2340.86</v>
      </c>
      <c r="G161" s="99">
        <v>842.55</v>
      </c>
      <c r="H161" s="99">
        <v>22.68</v>
      </c>
      <c r="I161" s="99">
        <v>0.61</v>
      </c>
      <c r="J161" s="14">
        <v>847</v>
      </c>
      <c r="K161" s="12">
        <v>305</v>
      </c>
      <c r="L161" s="12">
        <v>8</v>
      </c>
      <c r="M161" s="12"/>
      <c r="N161" s="12">
        <v>96.4</v>
      </c>
      <c r="O161" s="12">
        <v>34.9</v>
      </c>
      <c r="P161" s="12">
        <v>0.05</v>
      </c>
      <c r="Q161" s="12">
        <v>0.02</v>
      </c>
    </row>
    <row r="162" spans="1:17" ht="36" x14ac:dyDescent="0.2">
      <c r="A162" s="6">
        <v>131</v>
      </c>
      <c r="B162" s="103" t="s">
        <v>897</v>
      </c>
      <c r="C162" s="104" t="s">
        <v>896</v>
      </c>
      <c r="D162" s="102" t="s">
        <v>106</v>
      </c>
      <c r="E162" s="101">
        <v>1.6E-2</v>
      </c>
      <c r="F162" s="99">
        <v>797.68</v>
      </c>
      <c r="G162" s="99">
        <v>122.56</v>
      </c>
      <c r="H162" s="99">
        <v>5.84</v>
      </c>
      <c r="I162" s="12"/>
      <c r="J162" s="14">
        <v>13</v>
      </c>
      <c r="K162" s="12">
        <v>2</v>
      </c>
      <c r="L162" s="12"/>
      <c r="M162" s="12"/>
      <c r="N162" s="12">
        <v>9.59</v>
      </c>
      <c r="O162" s="12">
        <v>0.15</v>
      </c>
      <c r="P162" s="12"/>
      <c r="Q162" s="12"/>
    </row>
    <row r="163" spans="1:17" x14ac:dyDescent="0.2">
      <c r="A163" s="213" t="s">
        <v>36</v>
      </c>
      <c r="B163" s="214"/>
      <c r="C163" s="214"/>
      <c r="D163" s="214"/>
      <c r="E163" s="214"/>
      <c r="F163" s="214"/>
      <c r="G163" s="214"/>
      <c r="H163" s="214"/>
      <c r="I163" s="214"/>
      <c r="J163" s="100">
        <v>295681</v>
      </c>
      <c r="K163" s="99">
        <v>34793</v>
      </c>
      <c r="L163" s="99">
        <v>8371</v>
      </c>
      <c r="M163" s="99">
        <v>688</v>
      </c>
      <c r="N163" s="12"/>
      <c r="O163" s="99">
        <v>2808.02</v>
      </c>
      <c r="P163" s="12"/>
      <c r="Q163" s="99">
        <v>47.42</v>
      </c>
    </row>
    <row r="164" spans="1:17" x14ac:dyDescent="0.2">
      <c r="A164" s="213" t="s">
        <v>37</v>
      </c>
      <c r="B164" s="214"/>
      <c r="C164" s="214"/>
      <c r="D164" s="214"/>
      <c r="E164" s="214"/>
      <c r="F164" s="214"/>
      <c r="G164" s="214"/>
      <c r="H164" s="214"/>
      <c r="I164" s="214"/>
      <c r="J164" s="100">
        <v>308182</v>
      </c>
      <c r="K164" s="99">
        <v>44122</v>
      </c>
      <c r="L164" s="99">
        <v>10376</v>
      </c>
      <c r="M164" s="99">
        <v>874</v>
      </c>
      <c r="N164" s="12"/>
      <c r="O164" s="99">
        <v>3431.25</v>
      </c>
      <c r="P164" s="12"/>
      <c r="Q164" s="99">
        <v>57.56</v>
      </c>
    </row>
    <row r="165" spans="1:17" x14ac:dyDescent="0.2">
      <c r="A165" s="213" t="s">
        <v>94</v>
      </c>
      <c r="B165" s="214"/>
      <c r="C165" s="214"/>
      <c r="D165" s="214"/>
      <c r="E165" s="214"/>
      <c r="F165" s="214"/>
      <c r="G165" s="214"/>
      <c r="H165" s="214"/>
      <c r="I165" s="214"/>
      <c r="J165" s="14"/>
      <c r="K165" s="12"/>
      <c r="L165" s="12"/>
      <c r="M165" s="12"/>
      <c r="N165" s="12"/>
      <c r="O165" s="12"/>
      <c r="P165" s="12"/>
      <c r="Q165" s="12"/>
    </row>
    <row r="166" spans="1:17" ht="36.6" customHeight="1" x14ac:dyDescent="0.2">
      <c r="A166" s="213" t="s">
        <v>895</v>
      </c>
      <c r="B166" s="214"/>
      <c r="C166" s="214"/>
      <c r="D166" s="214"/>
      <c r="E166" s="214"/>
      <c r="F166" s="214"/>
      <c r="G166" s="214"/>
      <c r="H166" s="214"/>
      <c r="I166" s="214"/>
      <c r="J166" s="100">
        <v>1526</v>
      </c>
      <c r="K166" s="99">
        <v>1495</v>
      </c>
      <c r="L166" s="99">
        <v>30</v>
      </c>
      <c r="M166" s="99">
        <v>30</v>
      </c>
      <c r="N166" s="12"/>
      <c r="O166" s="12"/>
      <c r="P166" s="12"/>
      <c r="Q166" s="12"/>
    </row>
    <row r="167" spans="1:17" ht="35.450000000000003" customHeight="1" x14ac:dyDescent="0.2">
      <c r="A167" s="213" t="s">
        <v>894</v>
      </c>
      <c r="B167" s="214"/>
      <c r="C167" s="214"/>
      <c r="D167" s="214"/>
      <c r="E167" s="214"/>
      <c r="F167" s="214"/>
      <c r="G167" s="214"/>
      <c r="H167" s="214"/>
      <c r="I167" s="214"/>
      <c r="J167" s="100">
        <v>4071</v>
      </c>
      <c r="K167" s="99">
        <v>3084</v>
      </c>
      <c r="L167" s="99">
        <v>985</v>
      </c>
      <c r="M167" s="99">
        <v>77</v>
      </c>
      <c r="N167" s="12"/>
      <c r="O167" s="99">
        <v>245.4615</v>
      </c>
      <c r="P167" s="12"/>
      <c r="Q167" s="99">
        <v>5.0724999999999998</v>
      </c>
    </row>
    <row r="168" spans="1:17" ht="35.450000000000003" customHeight="1" x14ac:dyDescent="0.2">
      <c r="A168" s="213" t="s">
        <v>893</v>
      </c>
      <c r="B168" s="214"/>
      <c r="C168" s="214"/>
      <c r="D168" s="214"/>
      <c r="E168" s="214"/>
      <c r="F168" s="214"/>
      <c r="G168" s="214"/>
      <c r="H168" s="214"/>
      <c r="I168" s="214"/>
      <c r="J168" s="100">
        <v>5737</v>
      </c>
      <c r="K168" s="99">
        <v>4747</v>
      </c>
      <c r="L168" s="99">
        <v>988</v>
      </c>
      <c r="M168" s="99">
        <v>77</v>
      </c>
      <c r="N168" s="12"/>
      <c r="O168" s="99">
        <v>377.76400000000001</v>
      </c>
      <c r="P168" s="12"/>
      <c r="Q168" s="99">
        <v>5.0720000000000001</v>
      </c>
    </row>
    <row r="169" spans="1:17" ht="15" customHeight="1" x14ac:dyDescent="0.2">
      <c r="A169" s="213" t="s">
        <v>892</v>
      </c>
      <c r="B169" s="214"/>
      <c r="C169" s="214"/>
      <c r="D169" s="214"/>
      <c r="E169" s="214"/>
      <c r="F169" s="214"/>
      <c r="G169" s="214"/>
      <c r="H169" s="214"/>
      <c r="I169" s="214"/>
      <c r="J169" s="100">
        <v>1167</v>
      </c>
      <c r="K169" s="12"/>
      <c r="L169" s="12"/>
      <c r="M169" s="12"/>
      <c r="N169" s="12"/>
      <c r="O169" s="12"/>
      <c r="P169" s="12"/>
      <c r="Q169" s="12"/>
    </row>
    <row r="170" spans="1:17" x14ac:dyDescent="0.2">
      <c r="A170" s="213" t="s">
        <v>38</v>
      </c>
      <c r="B170" s="214"/>
      <c r="C170" s="214"/>
      <c r="D170" s="214"/>
      <c r="E170" s="214"/>
      <c r="F170" s="214"/>
      <c r="G170" s="214"/>
      <c r="H170" s="214"/>
      <c r="I170" s="214"/>
      <c r="J170" s="100">
        <v>43924</v>
      </c>
      <c r="K170" s="12"/>
      <c r="L170" s="12"/>
      <c r="M170" s="12"/>
      <c r="N170" s="12"/>
      <c r="O170" s="12"/>
      <c r="P170" s="12"/>
      <c r="Q170" s="12"/>
    </row>
    <row r="171" spans="1:17" x14ac:dyDescent="0.2">
      <c r="A171" s="213" t="s">
        <v>94</v>
      </c>
      <c r="B171" s="214"/>
      <c r="C171" s="214"/>
      <c r="D171" s="214"/>
      <c r="E171" s="214"/>
      <c r="F171" s="214"/>
      <c r="G171" s="214"/>
      <c r="H171" s="214"/>
      <c r="I171" s="214"/>
      <c r="J171" s="14"/>
      <c r="K171" s="12"/>
      <c r="L171" s="12"/>
      <c r="M171" s="12"/>
      <c r="N171" s="12"/>
      <c r="O171" s="12"/>
      <c r="P171" s="12"/>
      <c r="Q171" s="12"/>
    </row>
    <row r="172" spans="1:17" x14ac:dyDescent="0.2">
      <c r="A172" s="213" t="s">
        <v>891</v>
      </c>
      <c r="B172" s="214"/>
      <c r="C172" s="214"/>
      <c r="D172" s="214"/>
      <c r="E172" s="214"/>
      <c r="F172" s="214"/>
      <c r="G172" s="214"/>
      <c r="H172" s="214"/>
      <c r="I172" s="214"/>
      <c r="J172" s="100">
        <v>19</v>
      </c>
      <c r="K172" s="12"/>
      <c r="L172" s="12"/>
      <c r="M172" s="12"/>
      <c r="N172" s="12"/>
      <c r="O172" s="12"/>
      <c r="P172" s="12"/>
      <c r="Q172" s="12"/>
    </row>
    <row r="173" spans="1:17" x14ac:dyDescent="0.2">
      <c r="A173" s="213" t="s">
        <v>890</v>
      </c>
      <c r="B173" s="214"/>
      <c r="C173" s="214"/>
      <c r="D173" s="214"/>
      <c r="E173" s="214"/>
      <c r="F173" s="214"/>
      <c r="G173" s="214"/>
      <c r="H173" s="214"/>
      <c r="I173" s="214"/>
      <c r="J173" s="100">
        <v>3092</v>
      </c>
      <c r="K173" s="12"/>
      <c r="L173" s="12"/>
      <c r="M173" s="12"/>
      <c r="N173" s="12"/>
      <c r="O173" s="12"/>
      <c r="P173" s="12"/>
      <c r="Q173" s="12"/>
    </row>
    <row r="174" spans="1:17" x14ac:dyDescent="0.2">
      <c r="A174" s="213" t="s">
        <v>889</v>
      </c>
      <c r="B174" s="214"/>
      <c r="C174" s="214"/>
      <c r="D174" s="214"/>
      <c r="E174" s="214"/>
      <c r="F174" s="214"/>
      <c r="G174" s="214"/>
      <c r="H174" s="214"/>
      <c r="I174" s="214"/>
      <c r="J174" s="100">
        <v>2283</v>
      </c>
      <c r="K174" s="12"/>
      <c r="L174" s="12"/>
      <c r="M174" s="12"/>
      <c r="N174" s="12"/>
      <c r="O174" s="12"/>
      <c r="P174" s="12"/>
      <c r="Q174" s="12"/>
    </row>
    <row r="175" spans="1:17" x14ac:dyDescent="0.2">
      <c r="A175" s="213" t="s">
        <v>888</v>
      </c>
      <c r="B175" s="214"/>
      <c r="C175" s="214"/>
      <c r="D175" s="214"/>
      <c r="E175" s="214"/>
      <c r="F175" s="214"/>
      <c r="G175" s="214"/>
      <c r="H175" s="214"/>
      <c r="I175" s="214"/>
      <c r="J175" s="100">
        <v>5122</v>
      </c>
      <c r="K175" s="12"/>
      <c r="L175" s="12"/>
      <c r="M175" s="12"/>
      <c r="N175" s="12"/>
      <c r="O175" s="12"/>
      <c r="P175" s="12"/>
      <c r="Q175" s="12"/>
    </row>
    <row r="176" spans="1:17" x14ac:dyDescent="0.2">
      <c r="A176" s="213" t="s">
        <v>887</v>
      </c>
      <c r="B176" s="214"/>
      <c r="C176" s="214"/>
      <c r="D176" s="214"/>
      <c r="E176" s="214"/>
      <c r="F176" s="214"/>
      <c r="G176" s="214"/>
      <c r="H176" s="214"/>
      <c r="I176" s="214"/>
      <c r="J176" s="100">
        <v>4</v>
      </c>
      <c r="K176" s="12"/>
      <c r="L176" s="12"/>
      <c r="M176" s="12"/>
      <c r="N176" s="12"/>
      <c r="O176" s="12"/>
      <c r="P176" s="12"/>
      <c r="Q176" s="12"/>
    </row>
    <row r="177" spans="1:17" x14ac:dyDescent="0.2">
      <c r="A177" s="213" t="s">
        <v>886</v>
      </c>
      <c r="B177" s="214"/>
      <c r="C177" s="214"/>
      <c r="D177" s="214"/>
      <c r="E177" s="214"/>
      <c r="F177" s="214"/>
      <c r="G177" s="214"/>
      <c r="H177" s="214"/>
      <c r="I177" s="214"/>
      <c r="J177" s="100">
        <v>464</v>
      </c>
      <c r="K177" s="12"/>
      <c r="L177" s="12"/>
      <c r="M177" s="12"/>
      <c r="N177" s="12"/>
      <c r="O177" s="12"/>
      <c r="P177" s="12"/>
      <c r="Q177" s="12"/>
    </row>
    <row r="178" spans="1:17" ht="15" customHeight="1" x14ac:dyDescent="0.2">
      <c r="A178" s="213" t="s">
        <v>885</v>
      </c>
      <c r="B178" s="214"/>
      <c r="C178" s="214"/>
      <c r="D178" s="214"/>
      <c r="E178" s="214"/>
      <c r="F178" s="214"/>
      <c r="G178" s="214"/>
      <c r="H178" s="214"/>
      <c r="I178" s="214"/>
      <c r="J178" s="100">
        <v>21811</v>
      </c>
      <c r="K178" s="12"/>
      <c r="L178" s="12"/>
      <c r="M178" s="12"/>
      <c r="N178" s="12"/>
      <c r="O178" s="12"/>
      <c r="P178" s="12"/>
      <c r="Q178" s="12"/>
    </row>
    <row r="179" spans="1:17" x14ac:dyDescent="0.2">
      <c r="A179" s="213" t="s">
        <v>884</v>
      </c>
      <c r="B179" s="214"/>
      <c r="C179" s="214"/>
      <c r="D179" s="214"/>
      <c r="E179" s="214"/>
      <c r="F179" s="214"/>
      <c r="G179" s="214"/>
      <c r="H179" s="214"/>
      <c r="I179" s="214"/>
      <c r="J179" s="100">
        <v>1871</v>
      </c>
      <c r="K179" s="12"/>
      <c r="L179" s="12"/>
      <c r="M179" s="12"/>
      <c r="N179" s="12"/>
      <c r="O179" s="12"/>
      <c r="P179" s="12"/>
      <c r="Q179" s="12"/>
    </row>
    <row r="180" spans="1:17" x14ac:dyDescent="0.2">
      <c r="A180" s="213" t="s">
        <v>883</v>
      </c>
      <c r="B180" s="214"/>
      <c r="C180" s="214"/>
      <c r="D180" s="214"/>
      <c r="E180" s="214"/>
      <c r="F180" s="214"/>
      <c r="G180" s="214"/>
      <c r="H180" s="214"/>
      <c r="I180" s="214"/>
      <c r="J180" s="100">
        <v>3759</v>
      </c>
      <c r="K180" s="12"/>
      <c r="L180" s="12"/>
      <c r="M180" s="12"/>
      <c r="N180" s="12"/>
      <c r="O180" s="12"/>
      <c r="P180" s="12"/>
      <c r="Q180" s="12"/>
    </row>
    <row r="181" spans="1:17" x14ac:dyDescent="0.2">
      <c r="A181" s="213" t="s">
        <v>882</v>
      </c>
      <c r="B181" s="214"/>
      <c r="C181" s="214"/>
      <c r="D181" s="214"/>
      <c r="E181" s="214"/>
      <c r="F181" s="214"/>
      <c r="G181" s="214"/>
      <c r="H181" s="214"/>
      <c r="I181" s="214"/>
      <c r="J181" s="100">
        <v>55</v>
      </c>
      <c r="K181" s="12"/>
      <c r="L181" s="12"/>
      <c r="M181" s="12"/>
      <c r="N181" s="12"/>
      <c r="O181" s="12"/>
      <c r="P181" s="12"/>
      <c r="Q181" s="12"/>
    </row>
    <row r="182" spans="1:17" x14ac:dyDescent="0.2">
      <c r="A182" s="213" t="s">
        <v>881</v>
      </c>
      <c r="B182" s="214"/>
      <c r="C182" s="214"/>
      <c r="D182" s="214"/>
      <c r="E182" s="214"/>
      <c r="F182" s="214"/>
      <c r="G182" s="214"/>
      <c r="H182" s="214"/>
      <c r="I182" s="214"/>
      <c r="J182" s="100">
        <v>12</v>
      </c>
      <c r="K182" s="12"/>
      <c r="L182" s="12"/>
      <c r="M182" s="12"/>
      <c r="N182" s="12"/>
      <c r="O182" s="12"/>
      <c r="P182" s="12"/>
      <c r="Q182" s="12"/>
    </row>
    <row r="183" spans="1:17" x14ac:dyDescent="0.2">
      <c r="A183" s="213" t="s">
        <v>880</v>
      </c>
      <c r="B183" s="214"/>
      <c r="C183" s="214"/>
      <c r="D183" s="214"/>
      <c r="E183" s="214"/>
      <c r="F183" s="214"/>
      <c r="G183" s="214"/>
      <c r="H183" s="214"/>
      <c r="I183" s="214"/>
      <c r="J183" s="100">
        <v>5432</v>
      </c>
      <c r="K183" s="12"/>
      <c r="L183" s="12"/>
      <c r="M183" s="12"/>
      <c r="N183" s="12"/>
      <c r="O183" s="12"/>
      <c r="P183" s="12"/>
      <c r="Q183" s="12"/>
    </row>
    <row r="184" spans="1:17" x14ac:dyDescent="0.2">
      <c r="A184" s="213" t="s">
        <v>39</v>
      </c>
      <c r="B184" s="214"/>
      <c r="C184" s="214"/>
      <c r="D184" s="214"/>
      <c r="E184" s="214"/>
      <c r="F184" s="214"/>
      <c r="G184" s="214"/>
      <c r="H184" s="214"/>
      <c r="I184" s="214"/>
      <c r="J184" s="100">
        <v>26071</v>
      </c>
      <c r="K184" s="12"/>
      <c r="L184" s="12"/>
      <c r="M184" s="12"/>
      <c r="N184" s="12"/>
      <c r="O184" s="12"/>
      <c r="P184" s="12"/>
      <c r="Q184" s="12"/>
    </row>
    <row r="185" spans="1:17" x14ac:dyDescent="0.2">
      <c r="A185" s="213" t="s">
        <v>94</v>
      </c>
      <c r="B185" s="214"/>
      <c r="C185" s="214"/>
      <c r="D185" s="214"/>
      <c r="E185" s="214"/>
      <c r="F185" s="214"/>
      <c r="G185" s="214"/>
      <c r="H185" s="214"/>
      <c r="I185" s="214"/>
      <c r="J185" s="14"/>
      <c r="K185" s="12"/>
      <c r="L185" s="12"/>
      <c r="M185" s="12"/>
      <c r="N185" s="12"/>
      <c r="O185" s="12"/>
      <c r="P185" s="12"/>
      <c r="Q185" s="12"/>
    </row>
    <row r="186" spans="1:17" x14ac:dyDescent="0.2">
      <c r="A186" s="213" t="s">
        <v>879</v>
      </c>
      <c r="B186" s="214"/>
      <c r="C186" s="214"/>
      <c r="D186" s="214"/>
      <c r="E186" s="214"/>
      <c r="F186" s="214"/>
      <c r="G186" s="214"/>
      <c r="H186" s="214"/>
      <c r="I186" s="214"/>
      <c r="J186" s="100">
        <v>13</v>
      </c>
      <c r="K186" s="12"/>
      <c r="L186" s="12"/>
      <c r="M186" s="12"/>
      <c r="N186" s="12"/>
      <c r="O186" s="12"/>
      <c r="P186" s="12"/>
      <c r="Q186" s="12"/>
    </row>
    <row r="187" spans="1:17" x14ac:dyDescent="0.2">
      <c r="A187" s="213" t="s">
        <v>878</v>
      </c>
      <c r="B187" s="214"/>
      <c r="C187" s="214"/>
      <c r="D187" s="214"/>
      <c r="E187" s="214"/>
      <c r="F187" s="214"/>
      <c r="G187" s="214"/>
      <c r="H187" s="214"/>
      <c r="I187" s="214"/>
      <c r="J187" s="100">
        <v>3916</v>
      </c>
      <c r="K187" s="12"/>
      <c r="L187" s="12"/>
      <c r="M187" s="12"/>
      <c r="N187" s="12"/>
      <c r="O187" s="12"/>
      <c r="P187" s="12"/>
      <c r="Q187" s="12"/>
    </row>
    <row r="188" spans="1:17" x14ac:dyDescent="0.2">
      <c r="A188" s="213" t="s">
        <v>877</v>
      </c>
      <c r="B188" s="214"/>
      <c r="C188" s="214"/>
      <c r="D188" s="214"/>
      <c r="E188" s="214"/>
      <c r="F188" s="214"/>
      <c r="G188" s="214"/>
      <c r="H188" s="214"/>
      <c r="I188" s="214"/>
      <c r="J188" s="100">
        <v>11392</v>
      </c>
      <c r="K188" s="12"/>
      <c r="L188" s="12"/>
      <c r="M188" s="12"/>
      <c r="N188" s="12"/>
      <c r="O188" s="12"/>
      <c r="P188" s="12"/>
      <c r="Q188" s="12"/>
    </row>
    <row r="189" spans="1:17" x14ac:dyDescent="0.2">
      <c r="A189" s="213" t="s">
        <v>876</v>
      </c>
      <c r="B189" s="214"/>
      <c r="C189" s="214"/>
      <c r="D189" s="214"/>
      <c r="E189" s="214"/>
      <c r="F189" s="214"/>
      <c r="G189" s="214"/>
      <c r="H189" s="214"/>
      <c r="I189" s="214"/>
      <c r="J189" s="100">
        <v>2007</v>
      </c>
      <c r="K189" s="12"/>
      <c r="L189" s="12"/>
      <c r="M189" s="12"/>
      <c r="N189" s="12"/>
      <c r="O189" s="12"/>
      <c r="P189" s="12"/>
      <c r="Q189" s="12"/>
    </row>
    <row r="190" spans="1:17" x14ac:dyDescent="0.2">
      <c r="A190" s="213" t="s">
        <v>875</v>
      </c>
      <c r="B190" s="214"/>
      <c r="C190" s="214"/>
      <c r="D190" s="214"/>
      <c r="E190" s="214"/>
      <c r="F190" s="214"/>
      <c r="G190" s="214"/>
      <c r="H190" s="214"/>
      <c r="I190" s="214"/>
      <c r="J190" s="100">
        <v>72</v>
      </c>
      <c r="K190" s="12"/>
      <c r="L190" s="12"/>
      <c r="M190" s="12"/>
      <c r="N190" s="12"/>
      <c r="O190" s="12"/>
      <c r="P190" s="12"/>
      <c r="Q190" s="12"/>
    </row>
    <row r="191" spans="1:17" x14ac:dyDescent="0.2">
      <c r="A191" s="213" t="s">
        <v>874</v>
      </c>
      <c r="B191" s="214"/>
      <c r="C191" s="214"/>
      <c r="D191" s="214"/>
      <c r="E191" s="214"/>
      <c r="F191" s="214"/>
      <c r="G191" s="214"/>
      <c r="H191" s="214"/>
      <c r="I191" s="214"/>
      <c r="J191" s="100">
        <v>3722</v>
      </c>
      <c r="K191" s="12"/>
      <c r="L191" s="12"/>
      <c r="M191" s="12"/>
      <c r="N191" s="12"/>
      <c r="O191" s="12"/>
      <c r="P191" s="12"/>
      <c r="Q191" s="12"/>
    </row>
    <row r="192" spans="1:17" x14ac:dyDescent="0.2">
      <c r="A192" s="213" t="s">
        <v>873</v>
      </c>
      <c r="B192" s="214"/>
      <c r="C192" s="214"/>
      <c r="D192" s="214"/>
      <c r="E192" s="214"/>
      <c r="F192" s="214"/>
      <c r="G192" s="214"/>
      <c r="H192" s="214"/>
      <c r="I192" s="214"/>
      <c r="J192" s="100">
        <v>1197</v>
      </c>
      <c r="K192" s="12"/>
      <c r="L192" s="12"/>
      <c r="M192" s="12"/>
      <c r="N192" s="12"/>
      <c r="O192" s="12"/>
      <c r="P192" s="12"/>
      <c r="Q192" s="12"/>
    </row>
    <row r="193" spans="1:17" x14ac:dyDescent="0.2">
      <c r="A193" s="213" t="s">
        <v>872</v>
      </c>
      <c r="B193" s="214"/>
      <c r="C193" s="214"/>
      <c r="D193" s="214"/>
      <c r="E193" s="214"/>
      <c r="F193" s="214"/>
      <c r="G193" s="214"/>
      <c r="H193" s="214"/>
      <c r="I193" s="214"/>
      <c r="J193" s="100">
        <v>3312</v>
      </c>
      <c r="K193" s="12"/>
      <c r="L193" s="12"/>
      <c r="M193" s="12"/>
      <c r="N193" s="12"/>
      <c r="O193" s="12"/>
      <c r="P193" s="12"/>
      <c r="Q193" s="12"/>
    </row>
    <row r="194" spans="1:17" x14ac:dyDescent="0.2">
      <c r="A194" s="213" t="s">
        <v>871</v>
      </c>
      <c r="B194" s="214"/>
      <c r="C194" s="214"/>
      <c r="D194" s="214"/>
      <c r="E194" s="214"/>
      <c r="F194" s="214"/>
      <c r="G194" s="214"/>
      <c r="H194" s="214"/>
      <c r="I194" s="214"/>
      <c r="J194" s="100">
        <v>8</v>
      </c>
      <c r="K194" s="12"/>
      <c r="L194" s="12"/>
      <c r="M194" s="12"/>
      <c r="N194" s="12"/>
      <c r="O194" s="12"/>
      <c r="P194" s="12"/>
      <c r="Q194" s="12"/>
    </row>
    <row r="195" spans="1:17" x14ac:dyDescent="0.2">
      <c r="A195" s="213" t="s">
        <v>870</v>
      </c>
      <c r="B195" s="214"/>
      <c r="C195" s="214"/>
      <c r="D195" s="214"/>
      <c r="E195" s="214"/>
      <c r="F195" s="214"/>
      <c r="G195" s="214"/>
      <c r="H195" s="214"/>
      <c r="I195" s="214"/>
      <c r="J195" s="100">
        <v>432</v>
      </c>
      <c r="K195" s="12"/>
      <c r="L195" s="12"/>
      <c r="M195" s="12"/>
      <c r="N195" s="12"/>
      <c r="O195" s="12"/>
      <c r="P195" s="12"/>
      <c r="Q195" s="12"/>
    </row>
    <row r="196" spans="1:17" x14ac:dyDescent="0.2">
      <c r="A196" s="215" t="s">
        <v>40</v>
      </c>
      <c r="B196" s="214"/>
      <c r="C196" s="214"/>
      <c r="D196" s="214"/>
      <c r="E196" s="214"/>
      <c r="F196" s="214"/>
      <c r="G196" s="214"/>
      <c r="H196" s="214"/>
      <c r="I196" s="214"/>
      <c r="J196" s="14"/>
      <c r="K196" s="12"/>
      <c r="L196" s="12"/>
      <c r="M196" s="12"/>
      <c r="N196" s="12"/>
      <c r="O196" s="12"/>
      <c r="P196" s="12"/>
      <c r="Q196" s="12"/>
    </row>
    <row r="197" spans="1:17" ht="30" customHeight="1" x14ac:dyDescent="0.2">
      <c r="A197" s="213" t="s">
        <v>869</v>
      </c>
      <c r="B197" s="214"/>
      <c r="C197" s="214"/>
      <c r="D197" s="214"/>
      <c r="E197" s="214"/>
      <c r="F197" s="214"/>
      <c r="G197" s="214"/>
      <c r="H197" s="214"/>
      <c r="I197" s="214"/>
      <c r="J197" s="100">
        <v>5633</v>
      </c>
      <c r="K197" s="12"/>
      <c r="L197" s="12"/>
      <c r="M197" s="12"/>
      <c r="N197" s="12"/>
      <c r="O197" s="99">
        <v>127.85</v>
      </c>
      <c r="P197" s="12"/>
      <c r="Q197" s="99">
        <v>8.89</v>
      </c>
    </row>
    <row r="198" spans="1:17" x14ac:dyDescent="0.2">
      <c r="A198" s="213" t="s">
        <v>868</v>
      </c>
      <c r="B198" s="214"/>
      <c r="C198" s="214"/>
      <c r="D198" s="214"/>
      <c r="E198" s="214"/>
      <c r="F198" s="214"/>
      <c r="G198" s="214"/>
      <c r="H198" s="214"/>
      <c r="I198" s="214"/>
      <c r="J198" s="100">
        <v>12</v>
      </c>
      <c r="K198" s="12"/>
      <c r="L198" s="12"/>
      <c r="M198" s="12"/>
      <c r="N198" s="12"/>
      <c r="O198" s="99">
        <v>0.44</v>
      </c>
      <c r="P198" s="12"/>
      <c r="Q198" s="12"/>
    </row>
    <row r="199" spans="1:17" ht="15" customHeight="1" x14ac:dyDescent="0.2">
      <c r="A199" s="213" t="s">
        <v>867</v>
      </c>
      <c r="B199" s="214"/>
      <c r="C199" s="214"/>
      <c r="D199" s="214"/>
      <c r="E199" s="214"/>
      <c r="F199" s="214"/>
      <c r="G199" s="214"/>
      <c r="H199" s="214"/>
      <c r="I199" s="214"/>
      <c r="J199" s="100">
        <v>9986</v>
      </c>
      <c r="K199" s="12"/>
      <c r="L199" s="12"/>
      <c r="M199" s="12"/>
      <c r="N199" s="12"/>
      <c r="O199" s="99">
        <v>315.12</v>
      </c>
      <c r="P199" s="12"/>
      <c r="Q199" s="99">
        <v>2.66</v>
      </c>
    </row>
    <row r="200" spans="1:17" x14ac:dyDescent="0.2">
      <c r="A200" s="213" t="s">
        <v>866</v>
      </c>
      <c r="B200" s="214"/>
      <c r="C200" s="214"/>
      <c r="D200" s="214"/>
      <c r="E200" s="214"/>
      <c r="F200" s="214"/>
      <c r="G200" s="214"/>
      <c r="H200" s="214"/>
      <c r="I200" s="214"/>
      <c r="J200" s="100">
        <v>32395</v>
      </c>
      <c r="K200" s="12"/>
      <c r="L200" s="12"/>
      <c r="M200" s="12"/>
      <c r="N200" s="12"/>
      <c r="O200" s="99">
        <v>232.94</v>
      </c>
      <c r="P200" s="12"/>
      <c r="Q200" s="99">
        <v>5.65</v>
      </c>
    </row>
    <row r="201" spans="1:17" x14ac:dyDescent="0.2">
      <c r="A201" s="213" t="s">
        <v>865</v>
      </c>
      <c r="B201" s="214"/>
      <c r="C201" s="214"/>
      <c r="D201" s="214"/>
      <c r="E201" s="214"/>
      <c r="F201" s="214"/>
      <c r="G201" s="214"/>
      <c r="H201" s="214"/>
      <c r="I201" s="214"/>
      <c r="J201" s="100">
        <v>17322</v>
      </c>
      <c r="K201" s="12"/>
      <c r="L201" s="12"/>
      <c r="M201" s="12"/>
      <c r="N201" s="12"/>
      <c r="O201" s="99">
        <v>425.1</v>
      </c>
      <c r="P201" s="12"/>
      <c r="Q201" s="99">
        <v>14.7</v>
      </c>
    </row>
    <row r="202" spans="1:17" x14ac:dyDescent="0.2">
      <c r="A202" s="213" t="s">
        <v>864</v>
      </c>
      <c r="B202" s="214"/>
      <c r="C202" s="214"/>
      <c r="D202" s="214"/>
      <c r="E202" s="214"/>
      <c r="F202" s="214"/>
      <c r="G202" s="214"/>
      <c r="H202" s="214"/>
      <c r="I202" s="214"/>
      <c r="J202" s="100">
        <v>1422</v>
      </c>
      <c r="K202" s="12"/>
      <c r="L202" s="12"/>
      <c r="M202" s="12"/>
      <c r="N202" s="12"/>
      <c r="O202" s="99">
        <v>37.380000000000003</v>
      </c>
      <c r="P202" s="12"/>
      <c r="Q202" s="99">
        <v>0.05</v>
      </c>
    </row>
    <row r="203" spans="1:17" ht="15" customHeight="1" x14ac:dyDescent="0.2">
      <c r="A203" s="213" t="s">
        <v>863</v>
      </c>
      <c r="B203" s="214"/>
      <c r="C203" s="214"/>
      <c r="D203" s="214"/>
      <c r="E203" s="214"/>
      <c r="F203" s="214"/>
      <c r="G203" s="214"/>
      <c r="H203" s="214"/>
      <c r="I203" s="214"/>
      <c r="J203" s="100">
        <v>55</v>
      </c>
      <c r="K203" s="12"/>
      <c r="L203" s="12"/>
      <c r="M203" s="12"/>
      <c r="N203" s="12"/>
      <c r="O203" s="99">
        <v>2.1</v>
      </c>
      <c r="P203" s="12"/>
      <c r="Q203" s="12"/>
    </row>
    <row r="204" spans="1:17" x14ac:dyDescent="0.2">
      <c r="A204" s="213" t="s">
        <v>862</v>
      </c>
      <c r="B204" s="214"/>
      <c r="C204" s="214"/>
      <c r="D204" s="214"/>
      <c r="E204" s="214"/>
      <c r="F204" s="214"/>
      <c r="G204" s="214"/>
      <c r="H204" s="214"/>
      <c r="I204" s="214"/>
      <c r="J204" s="100">
        <v>9</v>
      </c>
      <c r="K204" s="12"/>
      <c r="L204" s="12"/>
      <c r="M204" s="12"/>
      <c r="N204" s="12"/>
      <c r="O204" s="99">
        <v>0.3</v>
      </c>
      <c r="P204" s="12"/>
      <c r="Q204" s="12"/>
    </row>
    <row r="205" spans="1:17" x14ac:dyDescent="0.2">
      <c r="A205" s="213" t="s">
        <v>861</v>
      </c>
      <c r="B205" s="214"/>
      <c r="C205" s="214"/>
      <c r="D205" s="214"/>
      <c r="E205" s="214"/>
      <c r="F205" s="214"/>
      <c r="G205" s="214"/>
      <c r="H205" s="214"/>
      <c r="I205" s="214"/>
      <c r="J205" s="100">
        <v>2121</v>
      </c>
      <c r="K205" s="12"/>
      <c r="L205" s="12"/>
      <c r="M205" s="12"/>
      <c r="N205" s="12"/>
      <c r="O205" s="12"/>
      <c r="P205" s="12"/>
      <c r="Q205" s="12"/>
    </row>
    <row r="206" spans="1:17" x14ac:dyDescent="0.2">
      <c r="A206" s="213" t="s">
        <v>860</v>
      </c>
      <c r="B206" s="214"/>
      <c r="C206" s="214"/>
      <c r="D206" s="214"/>
      <c r="E206" s="214"/>
      <c r="F206" s="214"/>
      <c r="G206" s="214"/>
      <c r="H206" s="214"/>
      <c r="I206" s="214"/>
      <c r="J206" s="100">
        <v>35</v>
      </c>
      <c r="K206" s="12"/>
      <c r="L206" s="12"/>
      <c r="M206" s="12"/>
      <c r="N206" s="12"/>
      <c r="O206" s="99">
        <v>1.19</v>
      </c>
      <c r="P206" s="12"/>
      <c r="Q206" s="99">
        <v>0.05</v>
      </c>
    </row>
    <row r="207" spans="1:17" x14ac:dyDescent="0.2">
      <c r="A207" s="213" t="s">
        <v>264</v>
      </c>
      <c r="B207" s="214"/>
      <c r="C207" s="214"/>
      <c r="D207" s="214"/>
      <c r="E207" s="214"/>
      <c r="F207" s="214"/>
      <c r="G207" s="214"/>
      <c r="H207" s="214"/>
      <c r="I207" s="214"/>
      <c r="J207" s="100">
        <v>145607</v>
      </c>
      <c r="K207" s="12"/>
      <c r="L207" s="12"/>
      <c r="M207" s="12"/>
      <c r="N207" s="12"/>
      <c r="O207" s="12"/>
      <c r="P207" s="12"/>
      <c r="Q207" s="12"/>
    </row>
    <row r="208" spans="1:17" ht="15" customHeight="1" x14ac:dyDescent="0.2">
      <c r="A208" s="213" t="s">
        <v>859</v>
      </c>
      <c r="B208" s="214"/>
      <c r="C208" s="214"/>
      <c r="D208" s="214"/>
      <c r="E208" s="214"/>
      <c r="F208" s="214"/>
      <c r="G208" s="214"/>
      <c r="H208" s="214"/>
      <c r="I208" s="214"/>
      <c r="J208" s="100">
        <v>341</v>
      </c>
      <c r="K208" s="12"/>
      <c r="L208" s="12"/>
      <c r="M208" s="12"/>
      <c r="N208" s="12"/>
      <c r="O208" s="99">
        <v>4.26</v>
      </c>
      <c r="P208" s="12"/>
      <c r="Q208" s="99">
        <v>0.24</v>
      </c>
    </row>
    <row r="209" spans="1:17" x14ac:dyDescent="0.2">
      <c r="A209" s="213" t="s">
        <v>87</v>
      </c>
      <c r="B209" s="214"/>
      <c r="C209" s="214"/>
      <c r="D209" s="214"/>
      <c r="E209" s="214"/>
      <c r="F209" s="214"/>
      <c r="G209" s="214"/>
      <c r="H209" s="214"/>
      <c r="I209" s="214"/>
      <c r="J209" s="100">
        <v>33</v>
      </c>
      <c r="K209" s="12"/>
      <c r="L209" s="12"/>
      <c r="M209" s="12"/>
      <c r="N209" s="12"/>
      <c r="O209" s="99">
        <v>0.54</v>
      </c>
      <c r="P209" s="12"/>
      <c r="Q209" s="12"/>
    </row>
    <row r="210" spans="1:17" x14ac:dyDescent="0.2">
      <c r="A210" s="213" t="s">
        <v>858</v>
      </c>
      <c r="B210" s="214"/>
      <c r="C210" s="214"/>
      <c r="D210" s="214"/>
      <c r="E210" s="214"/>
      <c r="F210" s="214"/>
      <c r="G210" s="214"/>
      <c r="H210" s="214"/>
      <c r="I210" s="214"/>
      <c r="J210" s="100">
        <v>16816</v>
      </c>
      <c r="K210" s="12"/>
      <c r="L210" s="12"/>
      <c r="M210" s="12"/>
      <c r="N210" s="12"/>
      <c r="O210" s="99">
        <v>345.71</v>
      </c>
      <c r="P210" s="12"/>
      <c r="Q210" s="99">
        <v>4.03</v>
      </c>
    </row>
    <row r="211" spans="1:17" x14ac:dyDescent="0.2">
      <c r="A211" s="213" t="s">
        <v>857</v>
      </c>
      <c r="B211" s="214"/>
      <c r="C211" s="214"/>
      <c r="D211" s="214"/>
      <c r="E211" s="214"/>
      <c r="F211" s="214"/>
      <c r="G211" s="214"/>
      <c r="H211" s="214"/>
      <c r="I211" s="214"/>
      <c r="J211" s="100">
        <v>59524</v>
      </c>
      <c r="K211" s="12"/>
      <c r="L211" s="12"/>
      <c r="M211" s="12"/>
      <c r="N211" s="12"/>
      <c r="O211" s="12"/>
      <c r="P211" s="12"/>
      <c r="Q211" s="12"/>
    </row>
    <row r="212" spans="1:17" x14ac:dyDescent="0.2">
      <c r="A212" s="213" t="s">
        <v>856</v>
      </c>
      <c r="B212" s="214"/>
      <c r="C212" s="214"/>
      <c r="D212" s="214"/>
      <c r="E212" s="214"/>
      <c r="F212" s="214"/>
      <c r="G212" s="214"/>
      <c r="H212" s="214"/>
      <c r="I212" s="214"/>
      <c r="J212" s="100">
        <v>467</v>
      </c>
      <c r="K212" s="12"/>
      <c r="L212" s="12"/>
      <c r="M212" s="12"/>
      <c r="N212" s="12"/>
      <c r="O212" s="99">
        <v>3.74</v>
      </c>
      <c r="P212" s="12"/>
      <c r="Q212" s="12"/>
    </row>
    <row r="213" spans="1:17" x14ac:dyDescent="0.2">
      <c r="A213" s="213" t="s">
        <v>86</v>
      </c>
      <c r="B213" s="214"/>
      <c r="C213" s="214"/>
      <c r="D213" s="214"/>
      <c r="E213" s="214"/>
      <c r="F213" s="214"/>
      <c r="G213" s="214"/>
      <c r="H213" s="214"/>
      <c r="I213" s="214"/>
      <c r="J213" s="100">
        <v>75106</v>
      </c>
      <c r="K213" s="12"/>
      <c r="L213" s="12"/>
      <c r="M213" s="12"/>
      <c r="N213" s="12"/>
      <c r="O213" s="99">
        <v>1640.52</v>
      </c>
      <c r="P213" s="12"/>
      <c r="Q213" s="99">
        <v>20.41</v>
      </c>
    </row>
    <row r="214" spans="1:17" x14ac:dyDescent="0.2">
      <c r="A214" s="213" t="s">
        <v>855</v>
      </c>
      <c r="B214" s="214"/>
      <c r="C214" s="214"/>
      <c r="D214" s="214"/>
      <c r="E214" s="214"/>
      <c r="F214" s="214"/>
      <c r="G214" s="214"/>
      <c r="H214" s="214"/>
      <c r="I214" s="214"/>
      <c r="J214" s="100">
        <v>3178</v>
      </c>
      <c r="K214" s="12"/>
      <c r="L214" s="12"/>
      <c r="M214" s="12"/>
      <c r="N214" s="12"/>
      <c r="O214" s="99">
        <v>74.010000000000005</v>
      </c>
      <c r="P214" s="12"/>
      <c r="Q214" s="99">
        <v>0.22</v>
      </c>
    </row>
    <row r="215" spans="1:17" x14ac:dyDescent="0.2">
      <c r="A215" s="213" t="s">
        <v>854</v>
      </c>
      <c r="B215" s="214"/>
      <c r="C215" s="214"/>
      <c r="D215" s="214"/>
      <c r="E215" s="214"/>
      <c r="F215" s="214"/>
      <c r="G215" s="214"/>
      <c r="H215" s="214"/>
      <c r="I215" s="214"/>
      <c r="J215" s="100">
        <v>8115</v>
      </c>
      <c r="K215" s="12"/>
      <c r="L215" s="12"/>
      <c r="M215" s="12"/>
      <c r="N215" s="12"/>
      <c r="O215" s="99">
        <v>220.05</v>
      </c>
      <c r="P215" s="12"/>
      <c r="Q215" s="99">
        <v>0.66</v>
      </c>
    </row>
    <row r="216" spans="1:17" x14ac:dyDescent="0.2">
      <c r="A216" s="213" t="s">
        <v>41</v>
      </c>
      <c r="B216" s="214"/>
      <c r="C216" s="214"/>
      <c r="D216" s="214"/>
      <c r="E216" s="214"/>
      <c r="F216" s="214"/>
      <c r="G216" s="214"/>
      <c r="H216" s="214"/>
      <c r="I216" s="214"/>
      <c r="J216" s="100">
        <v>378177</v>
      </c>
      <c r="K216" s="12"/>
      <c r="L216" s="12"/>
      <c r="M216" s="12"/>
      <c r="N216" s="12"/>
      <c r="O216" s="99">
        <v>3431.25</v>
      </c>
      <c r="P216" s="12"/>
      <c r="Q216" s="99">
        <v>57.56</v>
      </c>
    </row>
    <row r="217" spans="1:17" x14ac:dyDescent="0.2">
      <c r="A217" s="213" t="s">
        <v>42</v>
      </c>
      <c r="B217" s="214"/>
      <c r="C217" s="214"/>
      <c r="D217" s="214"/>
      <c r="E217" s="214"/>
      <c r="F217" s="214"/>
      <c r="G217" s="214"/>
      <c r="H217" s="214"/>
      <c r="I217" s="214"/>
      <c r="J217" s="14"/>
      <c r="K217" s="12"/>
      <c r="L217" s="12"/>
      <c r="M217" s="12"/>
      <c r="N217" s="12"/>
      <c r="O217" s="12"/>
      <c r="P217" s="12"/>
      <c r="Q217" s="12"/>
    </row>
    <row r="218" spans="1:17" x14ac:dyDescent="0.2">
      <c r="A218" s="213" t="s">
        <v>43</v>
      </c>
      <c r="B218" s="214"/>
      <c r="C218" s="214"/>
      <c r="D218" s="214"/>
      <c r="E218" s="214"/>
      <c r="F218" s="214"/>
      <c r="G218" s="214"/>
      <c r="H218" s="214"/>
      <c r="I218" s="214"/>
      <c r="J218" s="100">
        <v>253684</v>
      </c>
      <c r="K218" s="12"/>
      <c r="L218" s="12"/>
      <c r="M218" s="12"/>
      <c r="N218" s="12"/>
      <c r="O218" s="12"/>
      <c r="P218" s="12"/>
      <c r="Q218" s="12"/>
    </row>
    <row r="219" spans="1:17" x14ac:dyDescent="0.2">
      <c r="A219" s="213" t="s">
        <v>44</v>
      </c>
      <c r="B219" s="214"/>
      <c r="C219" s="214"/>
      <c r="D219" s="214"/>
      <c r="E219" s="214"/>
      <c r="F219" s="214"/>
      <c r="G219" s="214"/>
      <c r="H219" s="214"/>
      <c r="I219" s="214"/>
      <c r="J219" s="100">
        <v>9502</v>
      </c>
      <c r="K219" s="12"/>
      <c r="L219" s="12"/>
      <c r="M219" s="12"/>
      <c r="N219" s="12"/>
      <c r="O219" s="12"/>
      <c r="P219" s="12"/>
      <c r="Q219" s="12"/>
    </row>
    <row r="220" spans="1:17" x14ac:dyDescent="0.2">
      <c r="A220" s="213" t="s">
        <v>45</v>
      </c>
      <c r="B220" s="214"/>
      <c r="C220" s="214"/>
      <c r="D220" s="214"/>
      <c r="E220" s="214"/>
      <c r="F220" s="214"/>
      <c r="G220" s="214"/>
      <c r="H220" s="214"/>
      <c r="I220" s="214"/>
      <c r="J220" s="100">
        <v>44996</v>
      </c>
      <c r="K220" s="12"/>
      <c r="L220" s="12"/>
      <c r="M220" s="12"/>
      <c r="N220" s="12"/>
      <c r="O220" s="12"/>
      <c r="P220" s="12"/>
      <c r="Q220" s="12"/>
    </row>
    <row r="221" spans="1:17" x14ac:dyDescent="0.2">
      <c r="A221" s="213" t="s">
        <v>46</v>
      </c>
      <c r="B221" s="214"/>
      <c r="C221" s="214"/>
      <c r="D221" s="214"/>
      <c r="E221" s="214"/>
      <c r="F221" s="214"/>
      <c r="G221" s="214"/>
      <c r="H221" s="214"/>
      <c r="I221" s="214"/>
      <c r="J221" s="100">
        <v>43924</v>
      </c>
      <c r="K221" s="12"/>
      <c r="L221" s="12"/>
      <c r="M221" s="12"/>
      <c r="N221" s="12"/>
      <c r="O221" s="12"/>
      <c r="P221" s="12"/>
      <c r="Q221" s="12"/>
    </row>
    <row r="222" spans="1:17" x14ac:dyDescent="0.2">
      <c r="A222" s="213" t="s">
        <v>47</v>
      </c>
      <c r="B222" s="214"/>
      <c r="C222" s="214"/>
      <c r="D222" s="214"/>
      <c r="E222" s="214"/>
      <c r="F222" s="214"/>
      <c r="G222" s="214"/>
      <c r="H222" s="214"/>
      <c r="I222" s="214"/>
      <c r="J222" s="100">
        <v>26071</v>
      </c>
      <c r="K222" s="12"/>
      <c r="L222" s="12"/>
      <c r="M222" s="12"/>
      <c r="N222" s="12"/>
      <c r="O222" s="12"/>
      <c r="P222" s="12"/>
      <c r="Q222" s="12"/>
    </row>
    <row r="223" spans="1:17" x14ac:dyDescent="0.2">
      <c r="A223" s="215" t="s">
        <v>48</v>
      </c>
      <c r="B223" s="214"/>
      <c r="C223" s="214"/>
      <c r="D223" s="214"/>
      <c r="E223" s="214"/>
      <c r="F223" s="214"/>
      <c r="G223" s="214"/>
      <c r="H223" s="214"/>
      <c r="I223" s="214"/>
      <c r="J223" s="15">
        <v>378177</v>
      </c>
      <c r="K223" s="12"/>
      <c r="L223" s="12"/>
      <c r="M223" s="12"/>
      <c r="N223" s="12"/>
      <c r="O223" s="13">
        <v>3431.25</v>
      </c>
      <c r="P223" s="12"/>
      <c r="Q223" s="13">
        <v>57.56</v>
      </c>
    </row>
    <row r="224" spans="1:17" x14ac:dyDescent="0.2">
      <c r="A224"/>
      <c r="B224"/>
      <c r="C224"/>
      <c r="D224"/>
      <c r="E224"/>
      <c r="F224" s="10"/>
      <c r="G224" s="10"/>
      <c r="H224" s="10"/>
      <c r="I224" s="10"/>
      <c r="J224" s="16"/>
      <c r="K224" s="10"/>
      <c r="L224" s="10"/>
      <c r="M224" s="10"/>
      <c r="N224" s="10"/>
      <c r="O224" s="10"/>
      <c r="P224" s="10"/>
      <c r="Q224" s="10"/>
    </row>
    <row r="225" spans="1:18" x14ac:dyDescent="0.2">
      <c r="A225"/>
      <c r="B225" s="191" t="s">
        <v>853</v>
      </c>
      <c r="C225"/>
      <c r="D225"/>
      <c r="E225"/>
      <c r="F225" s="10"/>
      <c r="G225" s="10"/>
      <c r="H225" s="10"/>
      <c r="I225" s="10"/>
      <c r="J225" s="16"/>
      <c r="K225" s="10"/>
      <c r="L225" s="10"/>
      <c r="M225" s="10"/>
      <c r="N225" s="10"/>
      <c r="O225" s="10"/>
      <c r="P225" s="10"/>
      <c r="Q225" s="10"/>
    </row>
    <row r="226" spans="1:18" x14ac:dyDescent="0.2">
      <c r="A226"/>
      <c r="B226"/>
      <c r="C226"/>
      <c r="D226"/>
      <c r="E226"/>
      <c r="F226" s="10"/>
      <c r="G226" s="10"/>
      <c r="H226" s="10"/>
      <c r="I226" s="10"/>
      <c r="J226" s="16"/>
      <c r="K226" s="10"/>
      <c r="L226" s="10"/>
      <c r="M226" s="10"/>
      <c r="N226" s="10"/>
      <c r="O226" s="10"/>
      <c r="P226" s="10"/>
      <c r="Q226" s="10"/>
      <c r="R226"/>
    </row>
  </sheetData>
  <mergeCells count="91">
    <mergeCell ref="F20:F21"/>
    <mergeCell ref="F19:I19"/>
    <mergeCell ref="G20:I20"/>
    <mergeCell ref="A112:Q112"/>
    <mergeCell ref="O19:O21"/>
    <mergeCell ref="N19:N21"/>
    <mergeCell ref="Q19:Q21"/>
    <mergeCell ref="J20:J21"/>
    <mergeCell ref="K20:M20"/>
    <mergeCell ref="J19:M19"/>
    <mergeCell ref="P19:P21"/>
    <mergeCell ref="A19:A21"/>
    <mergeCell ref="C19:C21"/>
    <mergeCell ref="D19:D21"/>
    <mergeCell ref="E19:E21"/>
    <mergeCell ref="B19:B21"/>
    <mergeCell ref="A165:I165"/>
    <mergeCell ref="A23:Q23"/>
    <mergeCell ref="A43:Q43"/>
    <mergeCell ref="A44:Q44"/>
    <mergeCell ref="A67:Q67"/>
    <mergeCell ref="A78:Q78"/>
    <mergeCell ref="A126:Q126"/>
    <mergeCell ref="A134:Q134"/>
    <mergeCell ref="A163:I163"/>
    <mergeCell ref="A164:I164"/>
    <mergeCell ref="A121:Q121"/>
    <mergeCell ref="A177:I177"/>
    <mergeCell ref="A166:I166"/>
    <mergeCell ref="A167:I167"/>
    <mergeCell ref="A168:I168"/>
    <mergeCell ref="A169:I169"/>
    <mergeCell ref="A170:I170"/>
    <mergeCell ref="A171:I171"/>
    <mergeCell ref="A172:I172"/>
    <mergeCell ref="A174:I174"/>
    <mergeCell ref="A175:I175"/>
    <mergeCell ref="A176:I176"/>
    <mergeCell ref="A173:I173"/>
    <mergeCell ref="A189:I189"/>
    <mergeCell ref="A178:I178"/>
    <mergeCell ref="A179:I179"/>
    <mergeCell ref="A180:I180"/>
    <mergeCell ref="A181:I181"/>
    <mergeCell ref="A182:I182"/>
    <mergeCell ref="A183:I183"/>
    <mergeCell ref="A184:I184"/>
    <mergeCell ref="A185:I185"/>
    <mergeCell ref="A186:I186"/>
    <mergeCell ref="A187:I187"/>
    <mergeCell ref="A188:I188"/>
    <mergeCell ref="A212:I212"/>
    <mergeCell ref="A200:I200"/>
    <mergeCell ref="A201:I201"/>
    <mergeCell ref="A190:I190"/>
    <mergeCell ref="A191:I191"/>
    <mergeCell ref="A192:I192"/>
    <mergeCell ref="A193:I193"/>
    <mergeCell ref="A194:I194"/>
    <mergeCell ref="A222:I222"/>
    <mergeCell ref="A223:I223"/>
    <mergeCell ref="J13:K13"/>
    <mergeCell ref="J14:K14"/>
    <mergeCell ref="J15:K15"/>
    <mergeCell ref="A214:I214"/>
    <mergeCell ref="A215:I215"/>
    <mergeCell ref="A216:I216"/>
    <mergeCell ref="A217:I217"/>
    <mergeCell ref="A218:I218"/>
    <mergeCell ref="A206:I206"/>
    <mergeCell ref="A207:I207"/>
    <mergeCell ref="A196:I196"/>
    <mergeCell ref="A197:I197"/>
    <mergeCell ref="A198:I198"/>
    <mergeCell ref="A199:I199"/>
    <mergeCell ref="E1:I1"/>
    <mergeCell ref="D9:L9"/>
    <mergeCell ref="D10:L10"/>
    <mergeCell ref="A220:I220"/>
    <mergeCell ref="A221:I221"/>
    <mergeCell ref="A213:I213"/>
    <mergeCell ref="A202:I202"/>
    <mergeCell ref="A203:I203"/>
    <mergeCell ref="A204:I204"/>
    <mergeCell ref="A205:I205"/>
    <mergeCell ref="A195:I195"/>
    <mergeCell ref="A219:I219"/>
    <mergeCell ref="A208:I208"/>
    <mergeCell ref="A209:I209"/>
    <mergeCell ref="A210:I210"/>
    <mergeCell ref="A211:I211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31"/>
  <sheetViews>
    <sheetView showGridLines="0" zoomScaleNormal="75" zoomScaleSheetLayoutView="75" workbookViewId="0">
      <selection activeCell="D10" sqref="D10:M10"/>
    </sheetView>
  </sheetViews>
  <sheetFormatPr defaultColWidth="9.140625" defaultRowHeight="12.75" outlineLevelRow="2" x14ac:dyDescent="0.2"/>
  <cols>
    <col min="1" max="1" width="3.28515625" style="11" customWidth="1"/>
    <col min="2" max="2" width="16" style="1" customWidth="1"/>
    <col min="3" max="3" width="34.28515625" style="8" customWidth="1"/>
    <col min="4" max="4" width="7.7109375" style="7" customWidth="1"/>
    <col min="5" max="5" width="10.710937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27</v>
      </c>
      <c r="B1" s="134"/>
      <c r="C1" s="133"/>
      <c r="D1" s="185"/>
      <c r="E1" s="226" t="s">
        <v>53</v>
      </c>
      <c r="F1" s="226"/>
      <c r="G1" s="226"/>
      <c r="H1" s="226"/>
      <c r="I1" s="226"/>
      <c r="J1" s="130"/>
      <c r="K1" s="129"/>
      <c r="L1" s="129"/>
      <c r="M1" s="2" t="s">
        <v>28</v>
      </c>
      <c r="N1" s="129"/>
      <c r="O1" s="129"/>
      <c r="P1" s="129"/>
      <c r="Q1"/>
      <c r="R1"/>
    </row>
    <row r="2" spans="1:18" outlineLevel="1" x14ac:dyDescent="0.2">
      <c r="A2" s="5"/>
      <c r="B2" s="134"/>
      <c r="C2" s="133"/>
      <c r="D2" s="153"/>
      <c r="E2" s="153"/>
      <c r="F2" s="129"/>
      <c r="G2" s="184" t="s">
        <v>20</v>
      </c>
      <c r="H2" s="129"/>
      <c r="I2" s="129"/>
      <c r="J2" s="130"/>
      <c r="K2" s="129"/>
      <c r="L2" s="129"/>
      <c r="M2" s="5" t="s">
        <v>183</v>
      </c>
      <c r="N2" s="129"/>
      <c r="O2" s="129"/>
      <c r="P2" s="129"/>
      <c r="Q2"/>
      <c r="R2"/>
    </row>
    <row r="3" spans="1:18" outlineLevel="1" x14ac:dyDescent="0.2">
      <c r="A3" s="5"/>
      <c r="B3" s="134"/>
      <c r="C3" s="133"/>
      <c r="D3" s="153"/>
      <c r="E3" s="153"/>
      <c r="F3" s="129"/>
      <c r="G3" s="184"/>
      <c r="H3" s="129"/>
      <c r="I3" s="129"/>
      <c r="J3" s="130"/>
      <c r="K3" s="129"/>
      <c r="L3" s="5"/>
      <c r="M3" s="5" t="s">
        <v>533</v>
      </c>
      <c r="N3" s="129"/>
      <c r="O3" s="129"/>
      <c r="P3" s="129"/>
      <c r="Q3"/>
      <c r="R3"/>
    </row>
    <row r="4" spans="1:18" outlineLevel="1" x14ac:dyDescent="0.2">
      <c r="A4" s="5" t="s">
        <v>532</v>
      </c>
      <c r="B4" s="134"/>
      <c r="C4" s="133"/>
      <c r="D4" s="153"/>
      <c r="E4" s="153"/>
      <c r="F4" s="129"/>
      <c r="G4" s="129"/>
      <c r="H4" s="129"/>
      <c r="I4" s="129"/>
      <c r="J4" s="130"/>
      <c r="K4" s="129"/>
      <c r="L4" s="129"/>
      <c r="M4" s="5" t="s">
        <v>532</v>
      </c>
      <c r="N4" s="129"/>
      <c r="O4" s="129"/>
      <c r="P4" s="129"/>
      <c r="Q4"/>
      <c r="R4"/>
    </row>
    <row r="5" spans="1:18" outlineLevel="1" x14ac:dyDescent="0.2">
      <c r="A5" s="5" t="s">
        <v>531</v>
      </c>
      <c r="B5" s="134"/>
      <c r="C5" s="133"/>
      <c r="D5" s="153"/>
      <c r="E5" s="153"/>
      <c r="F5" s="129"/>
      <c r="G5" s="129"/>
      <c r="H5" s="129"/>
      <c r="I5" s="129"/>
      <c r="J5" s="130"/>
      <c r="K5" s="129"/>
      <c r="L5" s="129"/>
      <c r="M5" s="5" t="s">
        <v>178</v>
      </c>
      <c r="N5" s="129"/>
      <c r="O5" s="129"/>
      <c r="P5" s="129"/>
      <c r="Q5"/>
      <c r="R5"/>
    </row>
    <row r="6" spans="1:18" x14ac:dyDescent="0.2">
      <c r="A6" s="131"/>
      <c r="B6" s="134"/>
      <c r="C6" s="153"/>
      <c r="D6" s="4"/>
      <c r="E6" s="129"/>
      <c r="F6" s="129"/>
      <c r="G6" s="170" t="s">
        <v>530</v>
      </c>
      <c r="H6" s="170"/>
      <c r="I6" s="170"/>
      <c r="J6" s="130"/>
      <c r="K6" s="129"/>
      <c r="L6" s="129"/>
      <c r="M6" s="129"/>
      <c r="N6" s="129"/>
      <c r="O6" s="129"/>
      <c r="P6" s="129"/>
      <c r="Q6" s="4"/>
      <c r="R6"/>
    </row>
    <row r="7" spans="1:18" x14ac:dyDescent="0.2">
      <c r="A7" s="131"/>
      <c r="B7" s="134"/>
      <c r="C7" s="153"/>
      <c r="D7" s="4"/>
      <c r="E7" s="129"/>
      <c r="F7" s="129"/>
      <c r="G7" s="131" t="s">
        <v>21</v>
      </c>
      <c r="H7" s="131"/>
      <c r="I7" s="131"/>
      <c r="J7" s="130"/>
      <c r="K7" s="129"/>
      <c r="L7" s="129"/>
      <c r="M7" s="129"/>
      <c r="N7" s="129"/>
      <c r="O7" s="129"/>
      <c r="P7" s="129"/>
      <c r="Q7" s="4"/>
      <c r="R7"/>
    </row>
    <row r="8" spans="1:18" x14ac:dyDescent="0.2">
      <c r="A8" s="131"/>
      <c r="B8" s="134"/>
      <c r="C8" s="153"/>
      <c r="D8" s="4"/>
      <c r="E8" s="129"/>
      <c r="F8" s="129"/>
      <c r="G8" s="131"/>
      <c r="H8" s="131"/>
      <c r="I8" s="131"/>
      <c r="J8" s="130"/>
      <c r="K8" s="129"/>
      <c r="L8" s="129"/>
      <c r="M8" s="129"/>
      <c r="N8" s="129"/>
      <c r="O8" s="129"/>
      <c r="P8" s="129"/>
      <c r="Q8" s="4"/>
      <c r="R8"/>
    </row>
    <row r="9" spans="1:18" x14ac:dyDescent="0.2">
      <c r="A9" s="131"/>
      <c r="B9" s="134"/>
      <c r="C9" s="162" t="s">
        <v>22</v>
      </c>
      <c r="D9" s="178" t="s">
        <v>529</v>
      </c>
      <c r="E9" s="166"/>
      <c r="F9" s="163"/>
      <c r="G9" s="163"/>
      <c r="H9" s="165"/>
      <c r="I9" s="163"/>
      <c r="J9" s="164"/>
      <c r="K9" s="163"/>
      <c r="L9" s="163"/>
      <c r="M9" s="163"/>
      <c r="N9" s="129"/>
      <c r="O9" s="129"/>
      <c r="P9" s="129"/>
      <c r="Q9" s="129"/>
      <c r="R9"/>
    </row>
    <row r="10" spans="1:18" x14ac:dyDescent="0.2">
      <c r="A10" s="131"/>
      <c r="B10" s="134"/>
      <c r="C10" s="162"/>
      <c r="D10" s="229" t="s">
        <v>528</v>
      </c>
      <c r="E10" s="229"/>
      <c r="F10" s="229"/>
      <c r="G10" s="229"/>
      <c r="H10" s="229"/>
      <c r="I10" s="229"/>
      <c r="J10" s="229"/>
      <c r="K10" s="229"/>
      <c r="L10" s="229"/>
      <c r="M10" s="229"/>
      <c r="N10" s="129"/>
      <c r="O10" s="129"/>
      <c r="P10" s="129"/>
      <c r="Q10" s="129"/>
      <c r="R10"/>
    </row>
    <row r="11" spans="1:18" x14ac:dyDescent="0.2">
      <c r="A11" s="131"/>
      <c r="B11" s="134"/>
      <c r="C11" s="133"/>
      <c r="D11" s="153"/>
      <c r="E11" s="96"/>
      <c r="F11" s="156"/>
      <c r="G11" s="156"/>
      <c r="H11" s="184" t="s">
        <v>175</v>
      </c>
      <c r="I11" s="184"/>
      <c r="J11" s="192"/>
      <c r="K11" s="156"/>
      <c r="L11" s="129"/>
      <c r="M11" s="129"/>
      <c r="N11" s="129"/>
      <c r="O11" s="129"/>
      <c r="P11" s="129"/>
      <c r="Q11" s="129"/>
      <c r="R11"/>
    </row>
    <row r="12" spans="1:18" x14ac:dyDescent="0.2">
      <c r="A12" s="155"/>
      <c r="B12" s="154"/>
      <c r="C12" s="133"/>
      <c r="D12" s="153"/>
      <c r="E12" s="4"/>
      <c r="F12" s="129"/>
      <c r="G12" s="129"/>
      <c r="H12" s="129"/>
      <c r="I12" s="129"/>
      <c r="J12" s="130"/>
      <c r="K12" s="129"/>
      <c r="L12" s="129"/>
      <c r="M12" s="129"/>
      <c r="N12" s="129"/>
      <c r="O12" s="129"/>
      <c r="P12" s="129"/>
      <c r="Q12" s="129"/>
    </row>
    <row r="13" spans="1:18" ht="14.25" x14ac:dyDescent="0.2">
      <c r="A13" s="131"/>
      <c r="B13" s="134"/>
      <c r="C13" s="133"/>
      <c r="D13" s="142" t="s">
        <v>527</v>
      </c>
      <c r="E13" s="131"/>
      <c r="F13" s="129"/>
      <c r="G13" s="129"/>
      <c r="H13" s="129"/>
      <c r="I13" s="142"/>
      <c r="J13" s="143"/>
      <c r="K13" s="129"/>
      <c r="L13" s="129"/>
      <c r="M13" s="129"/>
      <c r="N13" s="129"/>
      <c r="O13" s="129"/>
      <c r="P13" s="129"/>
      <c r="Q13" s="129"/>
      <c r="R13" s="152"/>
    </row>
    <row r="14" spans="1:18" x14ac:dyDescent="0.2">
      <c r="A14" s="131"/>
      <c r="B14" s="134"/>
      <c r="C14" s="133"/>
      <c r="D14" s="142" t="s">
        <v>51</v>
      </c>
      <c r="E14" s="131"/>
      <c r="F14" s="129"/>
      <c r="G14" s="129"/>
      <c r="H14" s="129"/>
      <c r="I14" s="142"/>
      <c r="J14" s="208" t="s">
        <v>526</v>
      </c>
      <c r="K14" s="209"/>
      <c r="L14" s="5" t="s">
        <v>169</v>
      </c>
      <c r="M14" s="129"/>
      <c r="N14" s="129"/>
      <c r="O14" s="129"/>
      <c r="P14" s="129"/>
      <c r="Q14" s="129"/>
    </row>
    <row r="15" spans="1:18" outlineLevel="1" x14ac:dyDescent="0.2">
      <c r="A15" s="131"/>
      <c r="B15" s="134"/>
      <c r="C15" s="133"/>
      <c r="D15" s="142" t="s">
        <v>258</v>
      </c>
      <c r="E15" s="131"/>
      <c r="F15" s="129"/>
      <c r="G15" s="129"/>
      <c r="H15" s="129"/>
      <c r="I15" s="142"/>
      <c r="J15" s="208" t="s">
        <v>525</v>
      </c>
      <c r="K15" s="209"/>
      <c r="L15" s="5" t="s">
        <v>169</v>
      </c>
      <c r="M15" s="129"/>
      <c r="N15" s="129"/>
      <c r="O15" s="129"/>
      <c r="P15" s="129"/>
      <c r="Q15" s="129"/>
    </row>
    <row r="16" spans="1:18" outlineLevel="1" x14ac:dyDescent="0.2">
      <c r="A16" s="131"/>
      <c r="B16" s="134"/>
      <c r="C16" s="133"/>
      <c r="D16" s="142" t="s">
        <v>52</v>
      </c>
      <c r="E16" s="131"/>
      <c r="F16" s="129"/>
      <c r="G16" s="129"/>
      <c r="H16" s="129"/>
      <c r="I16" s="142"/>
      <c r="J16" s="208" t="s">
        <v>524</v>
      </c>
      <c r="K16" s="209"/>
      <c r="L16" s="5" t="s">
        <v>169</v>
      </c>
      <c r="M16" s="129"/>
      <c r="N16" s="129"/>
      <c r="O16" s="129"/>
      <c r="P16" s="129"/>
      <c r="Q16" s="129"/>
    </row>
    <row r="17" spans="1:17" x14ac:dyDescent="0.2">
      <c r="A17" s="131"/>
      <c r="B17" s="134"/>
      <c r="C17" s="133"/>
      <c r="D17" s="142" t="s">
        <v>171</v>
      </c>
      <c r="E17" s="131"/>
      <c r="F17" s="129"/>
      <c r="G17" s="129"/>
      <c r="H17" s="129"/>
      <c r="I17" s="142"/>
      <c r="J17" s="208" t="s">
        <v>523</v>
      </c>
      <c r="K17" s="209"/>
      <c r="L17" s="5" t="s">
        <v>169</v>
      </c>
      <c r="M17" s="129"/>
      <c r="N17" s="129"/>
      <c r="O17" s="129"/>
      <c r="P17" s="129"/>
      <c r="Q17" s="129"/>
    </row>
    <row r="18" spans="1:17" outlineLevel="1" x14ac:dyDescent="0.2">
      <c r="A18" s="131"/>
      <c r="B18" s="134"/>
      <c r="C18" s="133"/>
      <c r="D18" s="142" t="s">
        <v>49</v>
      </c>
      <c r="E18" s="131"/>
      <c r="F18" s="129"/>
      <c r="G18" s="129"/>
      <c r="H18" s="129"/>
      <c r="I18" s="142"/>
      <c r="J18" s="208" t="s">
        <v>522</v>
      </c>
      <c r="K18" s="209"/>
      <c r="L18" s="5" t="s">
        <v>50</v>
      </c>
      <c r="M18" s="129"/>
      <c r="N18" s="129"/>
      <c r="O18" s="129"/>
      <c r="P18" s="129"/>
      <c r="Q18" s="129"/>
    </row>
    <row r="19" spans="1:17" x14ac:dyDescent="0.2">
      <c r="A19" s="131"/>
      <c r="B19" s="134"/>
      <c r="C19" s="133"/>
      <c r="D19" s="144" t="s">
        <v>165</v>
      </c>
      <c r="E19" s="131"/>
      <c r="F19" s="129"/>
      <c r="G19" s="129"/>
      <c r="H19" s="129"/>
      <c r="I19" s="129"/>
      <c r="J19" s="130"/>
      <c r="K19" s="129"/>
      <c r="L19" s="129"/>
      <c r="M19" s="129"/>
      <c r="N19" s="129"/>
      <c r="O19" s="129"/>
      <c r="P19" s="129"/>
      <c r="Q19" s="129"/>
    </row>
    <row r="21" spans="1:17" ht="18" customHeight="1" x14ac:dyDescent="0.2">
      <c r="A21" s="217" t="s">
        <v>23</v>
      </c>
      <c r="B21" s="220" t="s">
        <v>164</v>
      </c>
      <c r="C21" s="217" t="s">
        <v>163</v>
      </c>
      <c r="D21" s="217" t="s">
        <v>24</v>
      </c>
      <c r="E21" s="217" t="s">
        <v>25</v>
      </c>
      <c r="F21" s="217" t="s">
        <v>162</v>
      </c>
      <c r="G21" s="218"/>
      <c r="H21" s="218"/>
      <c r="I21" s="218"/>
      <c r="J21" s="217" t="s">
        <v>161</v>
      </c>
      <c r="K21" s="218"/>
      <c r="L21" s="218"/>
      <c r="M21" s="218"/>
      <c r="N21" s="217" t="s">
        <v>160</v>
      </c>
      <c r="O21" s="217" t="s">
        <v>159</v>
      </c>
      <c r="P21" s="217" t="s">
        <v>158</v>
      </c>
      <c r="Q21" s="217" t="s">
        <v>157</v>
      </c>
    </row>
    <row r="22" spans="1:17" ht="15.75" customHeight="1" x14ac:dyDescent="0.2">
      <c r="A22" s="218"/>
      <c r="B22" s="221"/>
      <c r="C22" s="219"/>
      <c r="D22" s="217"/>
      <c r="E22" s="218"/>
      <c r="F22" s="217" t="s">
        <v>26</v>
      </c>
      <c r="G22" s="217" t="s">
        <v>156</v>
      </c>
      <c r="H22" s="218"/>
      <c r="I22" s="218"/>
      <c r="J22" s="222" t="s">
        <v>26</v>
      </c>
      <c r="K22" s="217" t="s">
        <v>156</v>
      </c>
      <c r="L22" s="218"/>
      <c r="M22" s="218"/>
      <c r="N22" s="217"/>
      <c r="O22" s="217"/>
      <c r="P22" s="217"/>
      <c r="Q22" s="217"/>
    </row>
    <row r="23" spans="1:17" ht="15.75" customHeight="1" x14ac:dyDescent="0.2">
      <c r="A23" s="218"/>
      <c r="B23" s="221"/>
      <c r="C23" s="219"/>
      <c r="D23" s="217"/>
      <c r="E23" s="218"/>
      <c r="F23" s="218"/>
      <c r="G23" s="98" t="s">
        <v>155</v>
      </c>
      <c r="H23" s="98" t="s">
        <v>154</v>
      </c>
      <c r="I23" s="98" t="s">
        <v>153</v>
      </c>
      <c r="J23" s="223"/>
      <c r="K23" s="98" t="s">
        <v>155</v>
      </c>
      <c r="L23" s="98" t="s">
        <v>154</v>
      </c>
      <c r="M23" s="98" t="s">
        <v>153</v>
      </c>
      <c r="N23" s="217"/>
      <c r="O23" s="217"/>
      <c r="P23" s="217"/>
      <c r="Q23" s="217"/>
    </row>
    <row r="24" spans="1:17" x14ac:dyDescent="0.2">
      <c r="A24" s="6">
        <v>1</v>
      </c>
      <c r="B24" s="92">
        <v>2</v>
      </c>
      <c r="C24" s="98">
        <v>3</v>
      </c>
      <c r="D24" s="98">
        <v>4</v>
      </c>
      <c r="E24" s="6">
        <v>5</v>
      </c>
      <c r="F24" s="91">
        <v>6</v>
      </c>
      <c r="G24" s="91">
        <v>7</v>
      </c>
      <c r="H24" s="91">
        <v>8</v>
      </c>
      <c r="I24" s="91">
        <v>9</v>
      </c>
      <c r="J24" s="93">
        <v>10</v>
      </c>
      <c r="K24" s="91">
        <v>11</v>
      </c>
      <c r="L24" s="91">
        <v>12</v>
      </c>
      <c r="M24" s="91">
        <v>13</v>
      </c>
      <c r="N24" s="91">
        <v>14</v>
      </c>
      <c r="O24" s="91">
        <v>15</v>
      </c>
      <c r="P24" s="91">
        <v>16</v>
      </c>
      <c r="Q24" s="91">
        <v>17</v>
      </c>
    </row>
    <row r="25" spans="1:17" x14ac:dyDescent="0.2">
      <c r="A25" s="216" t="s">
        <v>521</v>
      </c>
      <c r="B25" s="214"/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</row>
    <row r="26" spans="1:17" ht="82.5" x14ac:dyDescent="0.2">
      <c r="A26" s="6">
        <v>1</v>
      </c>
      <c r="B26" s="103" t="s">
        <v>520</v>
      </c>
      <c r="C26" s="104" t="s">
        <v>519</v>
      </c>
      <c r="D26" s="102" t="s">
        <v>34</v>
      </c>
      <c r="E26" s="101">
        <v>0.11</v>
      </c>
      <c r="F26" s="99">
        <v>2296.5100000000002</v>
      </c>
      <c r="G26" s="99">
        <v>617.88</v>
      </c>
      <c r="H26" s="99">
        <v>1678.63</v>
      </c>
      <c r="I26" s="99">
        <v>130.52000000000001</v>
      </c>
      <c r="J26" s="14">
        <v>253</v>
      </c>
      <c r="K26" s="12">
        <v>68</v>
      </c>
      <c r="L26" s="12">
        <v>185</v>
      </c>
      <c r="M26" s="12">
        <v>14</v>
      </c>
      <c r="N26" s="12">
        <v>45.6</v>
      </c>
      <c r="O26" s="12">
        <v>5.0199999999999996</v>
      </c>
      <c r="P26" s="12">
        <v>7.35</v>
      </c>
      <c r="Q26" s="12">
        <v>0.81</v>
      </c>
    </row>
    <row r="27" spans="1:17" ht="82.5" x14ac:dyDescent="0.2">
      <c r="A27" s="6">
        <v>2</v>
      </c>
      <c r="B27" s="103" t="s">
        <v>518</v>
      </c>
      <c r="C27" s="104" t="s">
        <v>517</v>
      </c>
      <c r="D27" s="102" t="s">
        <v>34</v>
      </c>
      <c r="E27" s="101">
        <v>0.03</v>
      </c>
      <c r="F27" s="99">
        <v>2099.41</v>
      </c>
      <c r="G27" s="99">
        <v>535.91</v>
      </c>
      <c r="H27" s="99">
        <v>1563.5</v>
      </c>
      <c r="I27" s="99">
        <v>120.57</v>
      </c>
      <c r="J27" s="14">
        <v>63</v>
      </c>
      <c r="K27" s="12">
        <v>16</v>
      </c>
      <c r="L27" s="12">
        <v>47</v>
      </c>
      <c r="M27" s="12">
        <v>4</v>
      </c>
      <c r="N27" s="12">
        <v>39.549999999999997</v>
      </c>
      <c r="O27" s="12">
        <v>1.19</v>
      </c>
      <c r="P27" s="12">
        <v>6.8</v>
      </c>
      <c r="Q27" s="12">
        <v>0.2</v>
      </c>
    </row>
    <row r="28" spans="1:17" ht="82.5" x14ac:dyDescent="0.2">
      <c r="A28" s="6">
        <v>3</v>
      </c>
      <c r="B28" s="103" t="s">
        <v>489</v>
      </c>
      <c r="C28" s="104" t="s">
        <v>516</v>
      </c>
      <c r="D28" s="102" t="s">
        <v>29</v>
      </c>
      <c r="E28" s="135">
        <v>1</v>
      </c>
      <c r="F28" s="99">
        <v>18.82</v>
      </c>
      <c r="G28" s="99">
        <v>15.08</v>
      </c>
      <c r="H28" s="99">
        <v>3.74</v>
      </c>
      <c r="I28" s="99">
        <v>7.0000000000000007E-2</v>
      </c>
      <c r="J28" s="14">
        <v>19</v>
      </c>
      <c r="K28" s="12">
        <v>15</v>
      </c>
      <c r="L28" s="12">
        <v>4</v>
      </c>
      <c r="M28" s="12"/>
      <c r="N28" s="12">
        <v>1.1499999999999999</v>
      </c>
      <c r="O28" s="12">
        <v>1.1499999999999999</v>
      </c>
      <c r="P28" s="12"/>
      <c r="Q28" s="12"/>
    </row>
    <row r="29" spans="1:17" ht="70.5" x14ac:dyDescent="0.2">
      <c r="A29" s="6">
        <v>4</v>
      </c>
      <c r="B29" s="103" t="s">
        <v>487</v>
      </c>
      <c r="C29" s="104" t="s">
        <v>515</v>
      </c>
      <c r="D29" s="102" t="s">
        <v>132</v>
      </c>
      <c r="E29" s="135">
        <v>0.1</v>
      </c>
      <c r="F29" s="99">
        <v>153.96</v>
      </c>
      <c r="G29" s="99">
        <v>118.78</v>
      </c>
      <c r="H29" s="99">
        <v>35.18</v>
      </c>
      <c r="I29" s="99">
        <v>0.28999999999999998</v>
      </c>
      <c r="J29" s="14">
        <v>15</v>
      </c>
      <c r="K29" s="12">
        <v>12</v>
      </c>
      <c r="L29" s="12">
        <v>3</v>
      </c>
      <c r="M29" s="12"/>
      <c r="N29" s="12">
        <v>8.6300000000000008</v>
      </c>
      <c r="O29" s="12">
        <v>0.86</v>
      </c>
      <c r="P29" s="12">
        <v>0.02</v>
      </c>
      <c r="Q29" s="12"/>
    </row>
    <row r="30" spans="1:17" ht="82.5" x14ac:dyDescent="0.2">
      <c r="A30" s="6">
        <v>5</v>
      </c>
      <c r="B30" s="103" t="s">
        <v>510</v>
      </c>
      <c r="C30" s="104" t="s">
        <v>514</v>
      </c>
      <c r="D30" s="102" t="s">
        <v>29</v>
      </c>
      <c r="E30" s="135">
        <v>6</v>
      </c>
      <c r="F30" s="99">
        <v>53.57</v>
      </c>
      <c r="G30" s="99">
        <v>23.65</v>
      </c>
      <c r="H30" s="99">
        <v>29.92</v>
      </c>
      <c r="I30" s="99">
        <v>3.1</v>
      </c>
      <c r="J30" s="14">
        <v>321</v>
      </c>
      <c r="K30" s="12">
        <v>142</v>
      </c>
      <c r="L30" s="12">
        <v>179</v>
      </c>
      <c r="M30" s="12">
        <v>19</v>
      </c>
      <c r="N30" s="12">
        <v>1.75</v>
      </c>
      <c r="O30" s="12">
        <v>10.5</v>
      </c>
      <c r="P30" s="12">
        <v>0.17</v>
      </c>
      <c r="Q30" s="12">
        <v>1.02</v>
      </c>
    </row>
    <row r="31" spans="1:17" ht="82.5" x14ac:dyDescent="0.2">
      <c r="A31" s="6">
        <v>6</v>
      </c>
      <c r="B31" s="103" t="s">
        <v>503</v>
      </c>
      <c r="C31" s="104" t="s">
        <v>513</v>
      </c>
      <c r="D31" s="102" t="s">
        <v>29</v>
      </c>
      <c r="E31" s="101">
        <v>6</v>
      </c>
      <c r="F31" s="99">
        <v>20.329999999999998</v>
      </c>
      <c r="G31" s="99">
        <v>20.329999999999998</v>
      </c>
      <c r="H31" s="12"/>
      <c r="I31" s="12"/>
      <c r="J31" s="14">
        <v>122</v>
      </c>
      <c r="K31" s="12">
        <v>122</v>
      </c>
      <c r="L31" s="12"/>
      <c r="M31" s="12"/>
      <c r="N31" s="12">
        <v>1.5</v>
      </c>
      <c r="O31" s="12">
        <v>9</v>
      </c>
      <c r="P31" s="12"/>
      <c r="Q31" s="12"/>
    </row>
    <row r="32" spans="1:17" ht="94.5" x14ac:dyDescent="0.2">
      <c r="A32" s="6">
        <v>7</v>
      </c>
      <c r="B32" s="103" t="s">
        <v>503</v>
      </c>
      <c r="C32" s="104" t="s">
        <v>512</v>
      </c>
      <c r="D32" s="102" t="s">
        <v>29</v>
      </c>
      <c r="E32" s="135">
        <v>1</v>
      </c>
      <c r="F32" s="99">
        <v>20.329999999999998</v>
      </c>
      <c r="G32" s="99">
        <v>20.329999999999998</v>
      </c>
      <c r="H32" s="12"/>
      <c r="I32" s="12"/>
      <c r="J32" s="14">
        <v>20</v>
      </c>
      <c r="K32" s="12">
        <v>20</v>
      </c>
      <c r="L32" s="12"/>
      <c r="M32" s="12"/>
      <c r="N32" s="12">
        <v>1.5</v>
      </c>
      <c r="O32" s="12">
        <v>1.5</v>
      </c>
      <c r="P32" s="12"/>
      <c r="Q32" s="12"/>
    </row>
    <row r="33" spans="1:17" x14ac:dyDescent="0.2">
      <c r="A33" s="216" t="s">
        <v>511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</row>
    <row r="34" spans="1:17" ht="60" x14ac:dyDescent="0.2">
      <c r="A34" s="6">
        <v>8</v>
      </c>
      <c r="B34" s="103" t="s">
        <v>510</v>
      </c>
      <c r="C34" s="104" t="s">
        <v>509</v>
      </c>
      <c r="D34" s="102" t="s">
        <v>29</v>
      </c>
      <c r="E34" s="135">
        <v>6</v>
      </c>
      <c r="F34" s="99">
        <v>112.92</v>
      </c>
      <c r="G34" s="99">
        <v>47.29</v>
      </c>
      <c r="H34" s="99">
        <v>59.84</v>
      </c>
      <c r="I34" s="99">
        <v>6.19</v>
      </c>
      <c r="J34" s="14">
        <v>678</v>
      </c>
      <c r="K34" s="12">
        <v>284</v>
      </c>
      <c r="L34" s="12">
        <v>359</v>
      </c>
      <c r="M34" s="12">
        <v>37</v>
      </c>
      <c r="N34" s="12">
        <v>3.49</v>
      </c>
      <c r="O34" s="12">
        <v>20.94</v>
      </c>
      <c r="P34" s="12">
        <v>0.34</v>
      </c>
      <c r="Q34" s="12">
        <v>2.04</v>
      </c>
    </row>
    <row r="35" spans="1:17" ht="26.25" x14ac:dyDescent="0.2">
      <c r="A35" s="6">
        <v>9</v>
      </c>
      <c r="B35" s="103" t="s">
        <v>117</v>
      </c>
      <c r="C35" s="104" t="s">
        <v>508</v>
      </c>
      <c r="D35" s="102" t="s">
        <v>30</v>
      </c>
      <c r="E35" s="135">
        <v>6</v>
      </c>
      <c r="F35" s="99" t="s">
        <v>507</v>
      </c>
      <c r="G35" s="12"/>
      <c r="H35" s="12"/>
      <c r="I35" s="12"/>
      <c r="J35" s="14">
        <v>1930</v>
      </c>
      <c r="K35" s="12"/>
      <c r="L35" s="12"/>
      <c r="M35" s="12"/>
      <c r="N35" s="12"/>
      <c r="O35" s="12"/>
      <c r="P35" s="12"/>
      <c r="Q35" s="12"/>
    </row>
    <row r="36" spans="1:17" ht="60" x14ac:dyDescent="0.2">
      <c r="A36" s="6">
        <v>10</v>
      </c>
      <c r="B36" s="103" t="s">
        <v>483</v>
      </c>
      <c r="C36" s="104" t="s">
        <v>482</v>
      </c>
      <c r="D36" s="102" t="s">
        <v>29</v>
      </c>
      <c r="E36" s="101">
        <v>5</v>
      </c>
      <c r="F36" s="99">
        <v>46.63</v>
      </c>
      <c r="G36" s="99">
        <v>43.36</v>
      </c>
      <c r="H36" s="12"/>
      <c r="I36" s="12"/>
      <c r="J36" s="14">
        <v>233</v>
      </c>
      <c r="K36" s="12">
        <v>217</v>
      </c>
      <c r="L36" s="12"/>
      <c r="M36" s="12"/>
      <c r="N36" s="12">
        <v>3.2</v>
      </c>
      <c r="O36" s="12">
        <v>16</v>
      </c>
      <c r="P36" s="12"/>
      <c r="Q36" s="12"/>
    </row>
    <row r="37" spans="1:17" ht="26.25" x14ac:dyDescent="0.2">
      <c r="A37" s="6">
        <v>11</v>
      </c>
      <c r="B37" s="103" t="s">
        <v>117</v>
      </c>
      <c r="C37" s="104" t="s">
        <v>506</v>
      </c>
      <c r="D37" s="102" t="s">
        <v>33</v>
      </c>
      <c r="E37" s="135">
        <v>3</v>
      </c>
      <c r="F37" s="99" t="s">
        <v>505</v>
      </c>
      <c r="G37" s="12"/>
      <c r="H37" s="12"/>
      <c r="I37" s="12"/>
      <c r="J37" s="14">
        <v>687</v>
      </c>
      <c r="K37" s="12"/>
      <c r="L37" s="12"/>
      <c r="M37" s="12"/>
      <c r="N37" s="12"/>
      <c r="O37" s="12"/>
      <c r="P37" s="12"/>
      <c r="Q37" s="12"/>
    </row>
    <row r="38" spans="1:17" ht="26.25" x14ac:dyDescent="0.2">
      <c r="A38" s="6">
        <v>12</v>
      </c>
      <c r="B38" s="103" t="s">
        <v>117</v>
      </c>
      <c r="C38" s="104" t="s">
        <v>504</v>
      </c>
      <c r="D38" s="102" t="s">
        <v>33</v>
      </c>
      <c r="E38" s="135">
        <v>2</v>
      </c>
      <c r="F38" s="99" t="s">
        <v>497</v>
      </c>
      <c r="G38" s="12"/>
      <c r="H38" s="12"/>
      <c r="I38" s="12"/>
      <c r="J38" s="14">
        <v>733</v>
      </c>
      <c r="K38" s="12"/>
      <c r="L38" s="12"/>
      <c r="M38" s="12"/>
      <c r="N38" s="12"/>
      <c r="O38" s="12"/>
      <c r="P38" s="12"/>
      <c r="Q38" s="12"/>
    </row>
    <row r="39" spans="1:17" ht="60" x14ac:dyDescent="0.2">
      <c r="A39" s="6">
        <v>13</v>
      </c>
      <c r="B39" s="103" t="s">
        <v>503</v>
      </c>
      <c r="C39" s="104" t="s">
        <v>502</v>
      </c>
      <c r="D39" s="102" t="s">
        <v>29</v>
      </c>
      <c r="E39" s="135">
        <v>1</v>
      </c>
      <c r="F39" s="99">
        <v>43.61</v>
      </c>
      <c r="G39" s="99">
        <v>40.65</v>
      </c>
      <c r="H39" s="12"/>
      <c r="I39" s="12"/>
      <c r="J39" s="14">
        <v>44</v>
      </c>
      <c r="K39" s="12">
        <v>41</v>
      </c>
      <c r="L39" s="12"/>
      <c r="M39" s="12"/>
      <c r="N39" s="12">
        <v>3</v>
      </c>
      <c r="O39" s="12">
        <v>3</v>
      </c>
      <c r="P39" s="12"/>
      <c r="Q39" s="12"/>
    </row>
    <row r="40" spans="1:17" ht="26.25" x14ac:dyDescent="0.2">
      <c r="A40" s="6">
        <v>14</v>
      </c>
      <c r="B40" s="103" t="s">
        <v>117</v>
      </c>
      <c r="C40" s="104" t="s">
        <v>501</v>
      </c>
      <c r="D40" s="102" t="s">
        <v>33</v>
      </c>
      <c r="E40" s="135">
        <v>1</v>
      </c>
      <c r="F40" s="99" t="s">
        <v>500</v>
      </c>
      <c r="G40" s="12"/>
      <c r="H40" s="12"/>
      <c r="I40" s="12"/>
      <c r="J40" s="14">
        <v>329</v>
      </c>
      <c r="K40" s="12"/>
      <c r="L40" s="12"/>
      <c r="M40" s="12"/>
      <c r="N40" s="12"/>
      <c r="O40" s="12"/>
      <c r="P40" s="12"/>
      <c r="Q40" s="12"/>
    </row>
    <row r="41" spans="1:17" ht="60" x14ac:dyDescent="0.2">
      <c r="A41" s="6">
        <v>15</v>
      </c>
      <c r="B41" s="103" t="s">
        <v>479</v>
      </c>
      <c r="C41" s="104" t="s">
        <v>499</v>
      </c>
      <c r="D41" s="102" t="s">
        <v>29</v>
      </c>
      <c r="E41" s="135">
        <v>4</v>
      </c>
      <c r="F41" s="99">
        <v>43.37</v>
      </c>
      <c r="G41" s="99">
        <v>40.65</v>
      </c>
      <c r="H41" s="12"/>
      <c r="I41" s="12"/>
      <c r="J41" s="14">
        <v>173</v>
      </c>
      <c r="K41" s="12">
        <v>163</v>
      </c>
      <c r="L41" s="12"/>
      <c r="M41" s="12"/>
      <c r="N41" s="12">
        <v>3</v>
      </c>
      <c r="O41" s="12">
        <v>12</v>
      </c>
      <c r="P41" s="12"/>
      <c r="Q41" s="12"/>
    </row>
    <row r="42" spans="1:17" ht="26.25" x14ac:dyDescent="0.2">
      <c r="A42" s="6">
        <v>16</v>
      </c>
      <c r="B42" s="103" t="s">
        <v>117</v>
      </c>
      <c r="C42" s="104" t="s">
        <v>498</v>
      </c>
      <c r="D42" s="102" t="s">
        <v>33</v>
      </c>
      <c r="E42" s="135">
        <v>4</v>
      </c>
      <c r="F42" s="99" t="s">
        <v>497</v>
      </c>
      <c r="G42" s="12"/>
      <c r="H42" s="12"/>
      <c r="I42" s="12"/>
      <c r="J42" s="14">
        <v>1465</v>
      </c>
      <c r="K42" s="12"/>
      <c r="L42" s="12"/>
      <c r="M42" s="12"/>
      <c r="N42" s="12"/>
      <c r="O42" s="12"/>
      <c r="P42" s="12"/>
      <c r="Q42" s="12"/>
    </row>
    <row r="43" spans="1:17" ht="24" x14ac:dyDescent="0.2">
      <c r="A43" s="6">
        <v>17</v>
      </c>
      <c r="B43" s="103" t="s">
        <v>496</v>
      </c>
      <c r="C43" s="104" t="s">
        <v>495</v>
      </c>
      <c r="D43" s="102" t="s">
        <v>29</v>
      </c>
      <c r="E43" s="135">
        <v>1</v>
      </c>
      <c r="F43" s="99">
        <v>112.92</v>
      </c>
      <c r="G43" s="99">
        <v>47.29</v>
      </c>
      <c r="H43" s="99">
        <v>59.84</v>
      </c>
      <c r="I43" s="99">
        <v>6.19</v>
      </c>
      <c r="J43" s="14">
        <v>113</v>
      </c>
      <c r="K43" s="12">
        <v>47</v>
      </c>
      <c r="L43" s="12">
        <v>60</v>
      </c>
      <c r="M43" s="12">
        <v>6</v>
      </c>
      <c r="N43" s="12">
        <v>3.49</v>
      </c>
      <c r="O43" s="12">
        <v>3.49</v>
      </c>
      <c r="P43" s="12">
        <v>0.34</v>
      </c>
      <c r="Q43" s="12">
        <v>0.34</v>
      </c>
    </row>
    <row r="44" spans="1:17" ht="26.25" x14ac:dyDescent="0.2">
      <c r="A44" s="6">
        <v>18</v>
      </c>
      <c r="B44" s="103" t="s">
        <v>117</v>
      </c>
      <c r="C44" s="104" t="s">
        <v>494</v>
      </c>
      <c r="D44" s="102" t="s">
        <v>33</v>
      </c>
      <c r="E44" s="135">
        <v>1</v>
      </c>
      <c r="F44" s="99" t="s">
        <v>493</v>
      </c>
      <c r="G44" s="12"/>
      <c r="H44" s="12"/>
      <c r="I44" s="12"/>
      <c r="J44" s="14">
        <v>330</v>
      </c>
      <c r="K44" s="12"/>
      <c r="L44" s="12"/>
      <c r="M44" s="12"/>
      <c r="N44" s="12"/>
      <c r="O44" s="12"/>
      <c r="P44" s="12"/>
      <c r="Q44" s="12"/>
    </row>
    <row r="45" spans="1:17" ht="24" x14ac:dyDescent="0.2">
      <c r="A45" s="6">
        <v>19</v>
      </c>
      <c r="B45" s="103" t="s">
        <v>483</v>
      </c>
      <c r="C45" s="104" t="s">
        <v>492</v>
      </c>
      <c r="D45" s="102" t="s">
        <v>29</v>
      </c>
      <c r="E45" s="135">
        <v>1</v>
      </c>
      <c r="F45" s="99">
        <v>46.63</v>
      </c>
      <c r="G45" s="99">
        <v>43.36</v>
      </c>
      <c r="H45" s="12"/>
      <c r="I45" s="12"/>
      <c r="J45" s="14">
        <v>47</v>
      </c>
      <c r="K45" s="12">
        <v>43</v>
      </c>
      <c r="L45" s="12"/>
      <c r="M45" s="12"/>
      <c r="N45" s="12">
        <v>3.2</v>
      </c>
      <c r="O45" s="12">
        <v>3.2</v>
      </c>
      <c r="P45" s="12"/>
      <c r="Q45" s="12"/>
    </row>
    <row r="46" spans="1:17" ht="26.25" x14ac:dyDescent="0.2">
      <c r="A46" s="6">
        <v>20</v>
      </c>
      <c r="B46" s="103" t="s">
        <v>117</v>
      </c>
      <c r="C46" s="104" t="s">
        <v>491</v>
      </c>
      <c r="D46" s="102" t="s">
        <v>33</v>
      </c>
      <c r="E46" s="135">
        <v>1</v>
      </c>
      <c r="F46" s="99" t="s">
        <v>490</v>
      </c>
      <c r="G46" s="12"/>
      <c r="H46" s="12"/>
      <c r="I46" s="12"/>
      <c r="J46" s="14">
        <v>246</v>
      </c>
      <c r="K46" s="12"/>
      <c r="L46" s="12"/>
      <c r="M46" s="12"/>
      <c r="N46" s="12"/>
      <c r="O46" s="12"/>
      <c r="P46" s="12"/>
      <c r="Q46" s="12"/>
    </row>
    <row r="47" spans="1:17" ht="24" x14ac:dyDescent="0.2">
      <c r="A47" s="6">
        <v>21</v>
      </c>
      <c r="B47" s="103" t="s">
        <v>489</v>
      </c>
      <c r="C47" s="104" t="s">
        <v>488</v>
      </c>
      <c r="D47" s="102" t="s">
        <v>29</v>
      </c>
      <c r="E47" s="135">
        <v>2</v>
      </c>
      <c r="F47" s="99">
        <v>734.04</v>
      </c>
      <c r="G47" s="99">
        <v>37.700000000000003</v>
      </c>
      <c r="H47" s="99">
        <v>9.36</v>
      </c>
      <c r="I47" s="99">
        <v>0.18</v>
      </c>
      <c r="J47" s="14">
        <v>1468</v>
      </c>
      <c r="K47" s="12">
        <v>75</v>
      </c>
      <c r="L47" s="12">
        <v>19</v>
      </c>
      <c r="M47" s="12"/>
      <c r="N47" s="12">
        <v>2.88</v>
      </c>
      <c r="O47" s="12">
        <v>5.76</v>
      </c>
      <c r="P47" s="12">
        <v>0.01</v>
      </c>
      <c r="Q47" s="12">
        <v>0.02</v>
      </c>
    </row>
    <row r="48" spans="1:17" x14ac:dyDescent="0.2">
      <c r="A48" s="6">
        <v>22</v>
      </c>
      <c r="B48" s="103" t="s">
        <v>487</v>
      </c>
      <c r="C48" s="104" t="s">
        <v>486</v>
      </c>
      <c r="D48" s="102" t="s">
        <v>132</v>
      </c>
      <c r="E48" s="135">
        <v>0.1</v>
      </c>
      <c r="F48" s="99">
        <v>811.39</v>
      </c>
      <c r="G48" s="99">
        <v>296.94</v>
      </c>
      <c r="H48" s="99">
        <v>87.95</v>
      </c>
      <c r="I48" s="99">
        <v>0.73</v>
      </c>
      <c r="J48" s="14">
        <v>81</v>
      </c>
      <c r="K48" s="12">
        <v>30</v>
      </c>
      <c r="L48" s="12">
        <v>9</v>
      </c>
      <c r="M48" s="12"/>
      <c r="N48" s="12">
        <v>21.58</v>
      </c>
      <c r="O48" s="12">
        <v>2.16</v>
      </c>
      <c r="P48" s="12">
        <v>0.04</v>
      </c>
      <c r="Q48" s="12"/>
    </row>
    <row r="49" spans="1:17" ht="51" x14ac:dyDescent="0.2">
      <c r="A49" s="6">
        <v>23</v>
      </c>
      <c r="B49" s="103" t="s">
        <v>485</v>
      </c>
      <c r="C49" s="104" t="s">
        <v>484</v>
      </c>
      <c r="D49" s="102" t="s">
        <v>30</v>
      </c>
      <c r="E49" s="135">
        <v>1</v>
      </c>
      <c r="F49" s="99">
        <v>504.77</v>
      </c>
      <c r="G49" s="12"/>
      <c r="H49" s="12"/>
      <c r="I49" s="12"/>
      <c r="J49" s="14">
        <v>505</v>
      </c>
      <c r="K49" s="12"/>
      <c r="L49" s="12"/>
      <c r="M49" s="12"/>
      <c r="N49" s="12"/>
      <c r="O49" s="12"/>
      <c r="P49" s="12"/>
      <c r="Q49" s="12"/>
    </row>
    <row r="50" spans="1:17" ht="60" x14ac:dyDescent="0.2">
      <c r="A50" s="6">
        <v>24</v>
      </c>
      <c r="B50" s="103" t="s">
        <v>483</v>
      </c>
      <c r="C50" s="104" t="s">
        <v>482</v>
      </c>
      <c r="D50" s="102" t="s">
        <v>29</v>
      </c>
      <c r="E50" s="135">
        <v>1</v>
      </c>
      <c r="F50" s="99">
        <v>46.63</v>
      </c>
      <c r="G50" s="99">
        <v>43.36</v>
      </c>
      <c r="H50" s="12"/>
      <c r="I50" s="12"/>
      <c r="J50" s="14">
        <v>47</v>
      </c>
      <c r="K50" s="12">
        <v>43</v>
      </c>
      <c r="L50" s="12"/>
      <c r="M50" s="12"/>
      <c r="N50" s="12">
        <v>3.2</v>
      </c>
      <c r="O50" s="12">
        <v>3.2</v>
      </c>
      <c r="P50" s="12"/>
      <c r="Q50" s="12"/>
    </row>
    <row r="51" spans="1:17" ht="26.25" x14ac:dyDescent="0.2">
      <c r="A51" s="6">
        <v>25</v>
      </c>
      <c r="B51" s="103" t="s">
        <v>117</v>
      </c>
      <c r="C51" s="104" t="s">
        <v>481</v>
      </c>
      <c r="D51" s="102" t="s">
        <v>33</v>
      </c>
      <c r="E51" s="135">
        <v>1</v>
      </c>
      <c r="F51" s="99" t="s">
        <v>480</v>
      </c>
      <c r="G51" s="12"/>
      <c r="H51" s="12"/>
      <c r="I51" s="12"/>
      <c r="J51" s="14">
        <v>930</v>
      </c>
      <c r="K51" s="12"/>
      <c r="L51" s="12"/>
      <c r="M51" s="12"/>
      <c r="N51" s="12"/>
      <c r="O51" s="12"/>
      <c r="P51" s="12"/>
      <c r="Q51" s="12"/>
    </row>
    <row r="52" spans="1:17" ht="24" x14ac:dyDescent="0.2">
      <c r="A52" s="6">
        <v>26</v>
      </c>
      <c r="B52" s="103" t="s">
        <v>479</v>
      </c>
      <c r="C52" s="104" t="s">
        <v>478</v>
      </c>
      <c r="D52" s="102" t="s">
        <v>29</v>
      </c>
      <c r="E52" s="135">
        <v>1</v>
      </c>
      <c r="F52" s="99">
        <v>43.37</v>
      </c>
      <c r="G52" s="99">
        <v>40.65</v>
      </c>
      <c r="H52" s="12"/>
      <c r="I52" s="12"/>
      <c r="J52" s="14">
        <v>43</v>
      </c>
      <c r="K52" s="12">
        <v>41</v>
      </c>
      <c r="L52" s="12"/>
      <c r="M52" s="12"/>
      <c r="N52" s="12">
        <v>3</v>
      </c>
      <c r="O52" s="12">
        <v>3</v>
      </c>
      <c r="P52" s="12"/>
      <c r="Q52" s="12"/>
    </row>
    <row r="53" spans="1:17" ht="36" x14ac:dyDescent="0.2">
      <c r="A53" s="6">
        <v>27</v>
      </c>
      <c r="B53" s="103" t="s">
        <v>117</v>
      </c>
      <c r="C53" s="104" t="s">
        <v>477</v>
      </c>
      <c r="D53" s="102" t="s">
        <v>33</v>
      </c>
      <c r="E53" s="135">
        <v>1</v>
      </c>
      <c r="F53" s="99" t="s">
        <v>476</v>
      </c>
      <c r="G53" s="12"/>
      <c r="H53" s="12"/>
      <c r="I53" s="12"/>
      <c r="J53" s="14">
        <v>2516</v>
      </c>
      <c r="K53" s="12"/>
      <c r="L53" s="12"/>
      <c r="M53" s="12"/>
      <c r="N53" s="12"/>
      <c r="O53" s="12"/>
      <c r="P53" s="12"/>
      <c r="Q53" s="12"/>
    </row>
    <row r="54" spans="1:17" ht="26.25" x14ac:dyDescent="0.2">
      <c r="A54" s="6">
        <v>28</v>
      </c>
      <c r="B54" s="103" t="s">
        <v>117</v>
      </c>
      <c r="C54" s="104" t="s">
        <v>475</v>
      </c>
      <c r="D54" s="102" t="s">
        <v>33</v>
      </c>
      <c r="E54" s="135">
        <v>1</v>
      </c>
      <c r="F54" s="99" t="s">
        <v>474</v>
      </c>
      <c r="G54" s="12"/>
      <c r="H54" s="12"/>
      <c r="I54" s="12"/>
      <c r="J54" s="14">
        <v>2057</v>
      </c>
      <c r="K54" s="12"/>
      <c r="L54" s="12"/>
      <c r="M54" s="12"/>
      <c r="N54" s="12"/>
      <c r="O54" s="12"/>
      <c r="P54" s="12"/>
      <c r="Q54" s="12"/>
    </row>
    <row r="55" spans="1:17" ht="26.25" x14ac:dyDescent="0.2">
      <c r="A55" s="6">
        <v>29</v>
      </c>
      <c r="B55" s="103" t="s">
        <v>117</v>
      </c>
      <c r="C55" s="104" t="s">
        <v>473</v>
      </c>
      <c r="D55" s="102" t="s">
        <v>33</v>
      </c>
      <c r="E55" s="135">
        <v>1</v>
      </c>
      <c r="F55" s="99" t="s">
        <v>472</v>
      </c>
      <c r="G55" s="12"/>
      <c r="H55" s="12"/>
      <c r="I55" s="12"/>
      <c r="J55" s="14">
        <v>1420</v>
      </c>
      <c r="K55" s="12"/>
      <c r="L55" s="12"/>
      <c r="M55" s="12"/>
      <c r="N55" s="12"/>
      <c r="O55" s="12"/>
      <c r="P55" s="12"/>
      <c r="Q55" s="12"/>
    </row>
    <row r="56" spans="1:17" ht="24" x14ac:dyDescent="0.2">
      <c r="A56" s="6">
        <v>30</v>
      </c>
      <c r="B56" s="103" t="s">
        <v>471</v>
      </c>
      <c r="C56" s="104" t="s">
        <v>470</v>
      </c>
      <c r="D56" s="102" t="s">
        <v>129</v>
      </c>
      <c r="E56" s="135">
        <v>6</v>
      </c>
      <c r="F56" s="99">
        <v>6.15</v>
      </c>
      <c r="G56" s="99">
        <v>4.1100000000000003</v>
      </c>
      <c r="H56" s="12"/>
      <c r="I56" s="12"/>
      <c r="J56" s="14">
        <v>37</v>
      </c>
      <c r="K56" s="12">
        <v>25</v>
      </c>
      <c r="L56" s="12"/>
      <c r="M56" s="12"/>
      <c r="N56" s="12">
        <v>0.31</v>
      </c>
      <c r="O56" s="12">
        <v>1.86</v>
      </c>
      <c r="P56" s="12"/>
      <c r="Q56" s="12"/>
    </row>
    <row r="57" spans="1:17" ht="24" x14ac:dyDescent="0.2">
      <c r="A57" s="6">
        <v>31</v>
      </c>
      <c r="B57" s="103" t="s">
        <v>117</v>
      </c>
      <c r="C57" s="104" t="s">
        <v>469</v>
      </c>
      <c r="D57" s="102" t="s">
        <v>33</v>
      </c>
      <c r="E57" s="135">
        <v>6</v>
      </c>
      <c r="F57" s="99" t="s">
        <v>468</v>
      </c>
      <c r="G57" s="12"/>
      <c r="H57" s="12"/>
      <c r="I57" s="12"/>
      <c r="J57" s="14">
        <v>430</v>
      </c>
      <c r="K57" s="12"/>
      <c r="L57" s="12"/>
      <c r="M57" s="12"/>
      <c r="N57" s="12"/>
      <c r="O57" s="12"/>
      <c r="P57" s="12"/>
      <c r="Q57" s="12"/>
    </row>
    <row r="58" spans="1:17" ht="24" x14ac:dyDescent="0.2">
      <c r="A58" s="6">
        <v>32</v>
      </c>
      <c r="B58" s="103" t="s">
        <v>117</v>
      </c>
      <c r="C58" s="104" t="s">
        <v>467</v>
      </c>
      <c r="D58" s="102" t="s">
        <v>33</v>
      </c>
      <c r="E58" s="135">
        <v>6</v>
      </c>
      <c r="F58" s="99" t="s">
        <v>466</v>
      </c>
      <c r="G58" s="12"/>
      <c r="H58" s="12"/>
      <c r="I58" s="12"/>
      <c r="J58" s="14">
        <v>119</v>
      </c>
      <c r="K58" s="12"/>
      <c r="L58" s="12"/>
      <c r="M58" s="12"/>
      <c r="N58" s="12"/>
      <c r="O58" s="12"/>
      <c r="P58" s="12"/>
      <c r="Q58" s="12"/>
    </row>
    <row r="59" spans="1:17" ht="24" x14ac:dyDescent="0.2">
      <c r="A59" s="6">
        <v>33</v>
      </c>
      <c r="B59" s="103" t="s">
        <v>465</v>
      </c>
      <c r="C59" s="104" t="s">
        <v>464</v>
      </c>
      <c r="D59" s="102" t="s">
        <v>32</v>
      </c>
      <c r="E59" s="101">
        <v>0.08</v>
      </c>
      <c r="F59" s="99">
        <v>3444.75</v>
      </c>
      <c r="G59" s="99">
        <v>886.17</v>
      </c>
      <c r="H59" s="99">
        <v>492.2</v>
      </c>
      <c r="I59" s="12"/>
      <c r="J59" s="14">
        <v>276</v>
      </c>
      <c r="K59" s="12">
        <v>71</v>
      </c>
      <c r="L59" s="12">
        <v>39</v>
      </c>
      <c r="M59" s="12"/>
      <c r="N59" s="12">
        <v>65.400000000000006</v>
      </c>
      <c r="O59" s="12">
        <v>5.23</v>
      </c>
      <c r="P59" s="12"/>
      <c r="Q59" s="12"/>
    </row>
    <row r="60" spans="1:17" ht="24" x14ac:dyDescent="0.2">
      <c r="A60" s="6">
        <v>34</v>
      </c>
      <c r="B60" s="103" t="s">
        <v>117</v>
      </c>
      <c r="C60" s="104" t="s">
        <v>463</v>
      </c>
      <c r="D60" s="102" t="s">
        <v>33</v>
      </c>
      <c r="E60" s="135">
        <v>6</v>
      </c>
      <c r="F60" s="99" t="s">
        <v>462</v>
      </c>
      <c r="G60" s="12"/>
      <c r="H60" s="12"/>
      <c r="I60" s="12"/>
      <c r="J60" s="14">
        <v>155</v>
      </c>
      <c r="K60" s="12"/>
      <c r="L60" s="12"/>
      <c r="M60" s="12"/>
      <c r="N60" s="12"/>
      <c r="O60" s="12"/>
      <c r="P60" s="12"/>
      <c r="Q60" s="12"/>
    </row>
    <row r="61" spans="1:17" ht="24" x14ac:dyDescent="0.2">
      <c r="A61" s="6">
        <v>35</v>
      </c>
      <c r="B61" s="103" t="s">
        <v>117</v>
      </c>
      <c r="C61" s="104" t="s">
        <v>461</v>
      </c>
      <c r="D61" s="102" t="s">
        <v>33</v>
      </c>
      <c r="E61" s="135">
        <v>2</v>
      </c>
      <c r="F61" s="99" t="s">
        <v>460</v>
      </c>
      <c r="G61" s="12"/>
      <c r="H61" s="12"/>
      <c r="I61" s="12"/>
      <c r="J61" s="14">
        <v>55</v>
      </c>
      <c r="K61" s="12"/>
      <c r="L61" s="12"/>
      <c r="M61" s="12"/>
      <c r="N61" s="12"/>
      <c r="O61" s="12"/>
      <c r="P61" s="12"/>
      <c r="Q61" s="12"/>
    </row>
    <row r="62" spans="1:17" ht="24" x14ac:dyDescent="0.2">
      <c r="A62" s="6">
        <v>36</v>
      </c>
      <c r="B62" s="103" t="s">
        <v>459</v>
      </c>
      <c r="C62" s="104" t="s">
        <v>458</v>
      </c>
      <c r="D62" s="102" t="s">
        <v>129</v>
      </c>
      <c r="E62" s="135">
        <v>7</v>
      </c>
      <c r="F62" s="99">
        <v>5.22</v>
      </c>
      <c r="G62" s="99">
        <v>4.2699999999999996</v>
      </c>
      <c r="H62" s="12"/>
      <c r="I62" s="12"/>
      <c r="J62" s="14">
        <v>37</v>
      </c>
      <c r="K62" s="12">
        <v>30</v>
      </c>
      <c r="L62" s="12"/>
      <c r="M62" s="12"/>
      <c r="N62" s="12">
        <v>0.31</v>
      </c>
      <c r="O62" s="12">
        <v>2.17</v>
      </c>
      <c r="P62" s="12"/>
      <c r="Q62" s="12"/>
    </row>
    <row r="63" spans="1:17" ht="24" x14ac:dyDescent="0.2">
      <c r="A63" s="6">
        <v>37</v>
      </c>
      <c r="B63" s="103" t="s">
        <v>117</v>
      </c>
      <c r="C63" s="104" t="s">
        <v>457</v>
      </c>
      <c r="D63" s="102" t="s">
        <v>33</v>
      </c>
      <c r="E63" s="135">
        <v>7</v>
      </c>
      <c r="F63" s="99" t="s">
        <v>456</v>
      </c>
      <c r="G63" s="12"/>
      <c r="H63" s="12"/>
      <c r="I63" s="12"/>
      <c r="J63" s="14">
        <v>421</v>
      </c>
      <c r="K63" s="12"/>
      <c r="L63" s="12"/>
      <c r="M63" s="12"/>
      <c r="N63" s="12"/>
      <c r="O63" s="12"/>
      <c r="P63" s="12"/>
      <c r="Q63" s="12"/>
    </row>
    <row r="64" spans="1:17" ht="24" x14ac:dyDescent="0.2">
      <c r="A64" s="6">
        <v>38</v>
      </c>
      <c r="B64" s="103" t="s">
        <v>117</v>
      </c>
      <c r="C64" s="104" t="s">
        <v>455</v>
      </c>
      <c r="D64" s="102" t="s">
        <v>33</v>
      </c>
      <c r="E64" s="135">
        <v>7</v>
      </c>
      <c r="F64" s="99" t="s">
        <v>454</v>
      </c>
      <c r="G64" s="12"/>
      <c r="H64" s="12"/>
      <c r="I64" s="12"/>
      <c r="J64" s="14">
        <v>384</v>
      </c>
      <c r="K64" s="12"/>
      <c r="L64" s="12"/>
      <c r="M64" s="12"/>
      <c r="N64" s="12"/>
      <c r="O64" s="12"/>
      <c r="P64" s="12"/>
      <c r="Q64" s="12"/>
    </row>
    <row r="65" spans="1:17" ht="24" x14ac:dyDescent="0.2">
      <c r="A65" s="6">
        <v>39</v>
      </c>
      <c r="B65" s="103" t="s">
        <v>117</v>
      </c>
      <c r="C65" s="104" t="s">
        <v>453</v>
      </c>
      <c r="D65" s="102" t="s">
        <v>33</v>
      </c>
      <c r="E65" s="135">
        <v>7</v>
      </c>
      <c r="F65" s="99" t="s">
        <v>452</v>
      </c>
      <c r="G65" s="12"/>
      <c r="H65" s="12"/>
      <c r="I65" s="12"/>
      <c r="J65" s="14">
        <v>165</v>
      </c>
      <c r="K65" s="12"/>
      <c r="L65" s="12"/>
      <c r="M65" s="12"/>
      <c r="N65" s="12"/>
      <c r="O65" s="12"/>
      <c r="P65" s="12"/>
      <c r="Q65" s="12"/>
    </row>
    <row r="66" spans="1:17" ht="24" x14ac:dyDescent="0.2">
      <c r="A66" s="6">
        <v>40</v>
      </c>
      <c r="B66" s="103" t="s">
        <v>117</v>
      </c>
      <c r="C66" s="104" t="s">
        <v>451</v>
      </c>
      <c r="D66" s="102" t="s">
        <v>33</v>
      </c>
      <c r="E66" s="135">
        <v>3</v>
      </c>
      <c r="F66" s="99" t="s">
        <v>450</v>
      </c>
      <c r="G66" s="12"/>
      <c r="H66" s="12"/>
      <c r="I66" s="12"/>
      <c r="J66" s="14">
        <v>139</v>
      </c>
      <c r="K66" s="12"/>
      <c r="L66" s="12"/>
      <c r="M66" s="12"/>
      <c r="N66" s="12"/>
      <c r="O66" s="12"/>
      <c r="P66" s="12"/>
      <c r="Q66" s="12"/>
    </row>
    <row r="67" spans="1:17" ht="36" x14ac:dyDescent="0.2">
      <c r="A67" s="6">
        <v>41</v>
      </c>
      <c r="B67" s="103" t="s">
        <v>449</v>
      </c>
      <c r="C67" s="104" t="s">
        <v>448</v>
      </c>
      <c r="D67" s="102" t="s">
        <v>443</v>
      </c>
      <c r="E67" s="135">
        <v>4.4999999999999998E-2</v>
      </c>
      <c r="F67" s="99">
        <v>10883.23</v>
      </c>
      <c r="G67" s="99">
        <v>1097.3599999999999</v>
      </c>
      <c r="H67" s="99">
        <v>278</v>
      </c>
      <c r="I67" s="99">
        <v>6.73</v>
      </c>
      <c r="J67" s="14">
        <v>490</v>
      </c>
      <c r="K67" s="12">
        <v>49</v>
      </c>
      <c r="L67" s="12">
        <v>13</v>
      </c>
      <c r="M67" s="12"/>
      <c r="N67" s="12">
        <v>79.75</v>
      </c>
      <c r="O67" s="12">
        <v>3.59</v>
      </c>
      <c r="P67" s="12">
        <v>0.37</v>
      </c>
      <c r="Q67" s="12">
        <v>0.02</v>
      </c>
    </row>
    <row r="68" spans="1:17" ht="36" x14ac:dyDescent="0.2">
      <c r="A68" s="6">
        <v>42</v>
      </c>
      <c r="B68" s="103" t="s">
        <v>447</v>
      </c>
      <c r="C68" s="104" t="s">
        <v>446</v>
      </c>
      <c r="D68" s="102" t="s">
        <v>443</v>
      </c>
      <c r="E68" s="135">
        <v>0.26</v>
      </c>
      <c r="F68" s="99">
        <v>7903.63</v>
      </c>
      <c r="G68" s="99">
        <v>991.41</v>
      </c>
      <c r="H68" s="99">
        <v>189.78</v>
      </c>
      <c r="I68" s="99">
        <v>4.1900000000000004</v>
      </c>
      <c r="J68" s="14">
        <v>2055</v>
      </c>
      <c r="K68" s="12">
        <v>258</v>
      </c>
      <c r="L68" s="12">
        <v>49</v>
      </c>
      <c r="M68" s="12">
        <v>1</v>
      </c>
      <c r="N68" s="12">
        <v>72.05</v>
      </c>
      <c r="O68" s="12">
        <v>18.73</v>
      </c>
      <c r="P68" s="12">
        <v>0.23</v>
      </c>
      <c r="Q68" s="12">
        <v>0.06</v>
      </c>
    </row>
    <row r="69" spans="1:17" ht="36" x14ac:dyDescent="0.2">
      <c r="A69" s="6">
        <v>43</v>
      </c>
      <c r="B69" s="103" t="s">
        <v>445</v>
      </c>
      <c r="C69" s="104" t="s">
        <v>444</v>
      </c>
      <c r="D69" s="102" t="s">
        <v>443</v>
      </c>
      <c r="E69" s="101">
        <v>0.13500000000000001</v>
      </c>
      <c r="F69" s="99">
        <v>1047.68</v>
      </c>
      <c r="G69" s="99">
        <v>837.02</v>
      </c>
      <c r="H69" s="99">
        <v>157.47999999999999</v>
      </c>
      <c r="I69" s="99">
        <v>3.46</v>
      </c>
      <c r="J69" s="14">
        <v>141</v>
      </c>
      <c r="K69" s="12">
        <v>113</v>
      </c>
      <c r="L69" s="12">
        <v>21</v>
      </c>
      <c r="M69" s="12"/>
      <c r="N69" s="12">
        <v>60.83</v>
      </c>
      <c r="O69" s="12">
        <v>8.2100000000000009</v>
      </c>
      <c r="P69" s="12">
        <v>0.19</v>
      </c>
      <c r="Q69" s="12">
        <v>0.03</v>
      </c>
    </row>
    <row r="70" spans="1:17" ht="48" x14ac:dyDescent="0.2">
      <c r="A70" s="6">
        <v>44</v>
      </c>
      <c r="B70" s="103" t="s">
        <v>442</v>
      </c>
      <c r="C70" s="104" t="s">
        <v>441</v>
      </c>
      <c r="D70" s="102" t="s">
        <v>35</v>
      </c>
      <c r="E70" s="135">
        <v>5.5</v>
      </c>
      <c r="F70" s="99">
        <v>48.37</v>
      </c>
      <c r="G70" s="12"/>
      <c r="H70" s="12"/>
      <c r="I70" s="12"/>
      <c r="J70" s="14">
        <v>266</v>
      </c>
      <c r="K70" s="12"/>
      <c r="L70" s="12"/>
      <c r="M70" s="12"/>
      <c r="N70" s="12"/>
      <c r="O70" s="12"/>
      <c r="P70" s="12"/>
      <c r="Q70" s="12"/>
    </row>
    <row r="71" spans="1:17" ht="48" x14ac:dyDescent="0.2">
      <c r="A71" s="6">
        <v>45</v>
      </c>
      <c r="B71" s="103" t="s">
        <v>440</v>
      </c>
      <c r="C71" s="104" t="s">
        <v>439</v>
      </c>
      <c r="D71" s="102" t="s">
        <v>35</v>
      </c>
      <c r="E71" s="135">
        <v>2</v>
      </c>
      <c r="F71" s="99">
        <v>45.73</v>
      </c>
      <c r="G71" s="12"/>
      <c r="H71" s="12"/>
      <c r="I71" s="12"/>
      <c r="J71" s="14">
        <v>91</v>
      </c>
      <c r="K71" s="12"/>
      <c r="L71" s="12"/>
      <c r="M71" s="12"/>
      <c r="N71" s="12"/>
      <c r="O71" s="12"/>
      <c r="P71" s="12"/>
      <c r="Q71" s="12"/>
    </row>
    <row r="72" spans="1:17" ht="48" x14ac:dyDescent="0.2">
      <c r="A72" s="6">
        <v>46</v>
      </c>
      <c r="B72" s="103" t="s">
        <v>438</v>
      </c>
      <c r="C72" s="104" t="s">
        <v>437</v>
      </c>
      <c r="D72" s="102" t="s">
        <v>35</v>
      </c>
      <c r="E72" s="135">
        <v>3</v>
      </c>
      <c r="F72" s="99">
        <v>43.4</v>
      </c>
      <c r="G72" s="12"/>
      <c r="H72" s="12"/>
      <c r="I72" s="12"/>
      <c r="J72" s="14">
        <v>130</v>
      </c>
      <c r="K72" s="12"/>
      <c r="L72" s="12"/>
      <c r="M72" s="12"/>
      <c r="N72" s="12"/>
      <c r="O72" s="12"/>
      <c r="P72" s="12"/>
      <c r="Q72" s="12"/>
    </row>
    <row r="73" spans="1:17" ht="48" x14ac:dyDescent="0.2">
      <c r="A73" s="6">
        <v>47</v>
      </c>
      <c r="B73" s="103" t="s">
        <v>436</v>
      </c>
      <c r="C73" s="104" t="s">
        <v>435</v>
      </c>
      <c r="D73" s="102" t="s">
        <v>35</v>
      </c>
      <c r="E73" s="135">
        <v>3</v>
      </c>
      <c r="F73" s="99">
        <v>37.880000000000003</v>
      </c>
      <c r="G73" s="12"/>
      <c r="H73" s="12"/>
      <c r="I73" s="12"/>
      <c r="J73" s="14">
        <v>114</v>
      </c>
      <c r="K73" s="12"/>
      <c r="L73" s="12"/>
      <c r="M73" s="12"/>
      <c r="N73" s="12"/>
      <c r="O73" s="12"/>
      <c r="P73" s="12"/>
      <c r="Q73" s="12"/>
    </row>
    <row r="74" spans="1:17" ht="33.6" customHeight="1" x14ac:dyDescent="0.2">
      <c r="A74" s="6">
        <v>48</v>
      </c>
      <c r="B74" s="103" t="s">
        <v>434</v>
      </c>
      <c r="C74" s="104" t="s">
        <v>433</v>
      </c>
      <c r="D74" s="102" t="s">
        <v>125</v>
      </c>
      <c r="E74" s="135">
        <v>16</v>
      </c>
      <c r="F74" s="99">
        <v>246.28</v>
      </c>
      <c r="G74" s="12"/>
      <c r="H74" s="12"/>
      <c r="I74" s="12"/>
      <c r="J74" s="14">
        <v>3940</v>
      </c>
      <c r="K74" s="12"/>
      <c r="L74" s="12"/>
      <c r="M74" s="12"/>
      <c r="N74" s="12"/>
      <c r="O74" s="12"/>
      <c r="P74" s="12"/>
      <c r="Q74" s="12"/>
    </row>
    <row r="75" spans="1:17" ht="34.15" customHeight="1" x14ac:dyDescent="0.2">
      <c r="A75" s="6">
        <v>49</v>
      </c>
      <c r="B75" s="103" t="s">
        <v>432</v>
      </c>
      <c r="C75" s="104" t="s">
        <v>431</v>
      </c>
      <c r="D75" s="102" t="s">
        <v>125</v>
      </c>
      <c r="E75" s="135">
        <v>1</v>
      </c>
      <c r="F75" s="99">
        <v>160.80000000000001</v>
      </c>
      <c r="G75" s="12"/>
      <c r="H75" s="12"/>
      <c r="I75" s="12"/>
      <c r="J75" s="14">
        <v>161</v>
      </c>
      <c r="K75" s="12"/>
      <c r="L75" s="12"/>
      <c r="M75" s="12"/>
      <c r="N75" s="12"/>
      <c r="O75" s="12"/>
      <c r="P75" s="12"/>
      <c r="Q75" s="12"/>
    </row>
    <row r="76" spans="1:17" ht="33.6" customHeight="1" x14ac:dyDescent="0.2">
      <c r="A76" s="6">
        <v>50</v>
      </c>
      <c r="B76" s="103" t="s">
        <v>430</v>
      </c>
      <c r="C76" s="104" t="s">
        <v>429</v>
      </c>
      <c r="D76" s="102" t="s">
        <v>125</v>
      </c>
      <c r="E76" s="135">
        <v>2</v>
      </c>
      <c r="F76" s="99">
        <v>151.69</v>
      </c>
      <c r="G76" s="12"/>
      <c r="H76" s="12"/>
      <c r="I76" s="12"/>
      <c r="J76" s="14">
        <v>303</v>
      </c>
      <c r="K76" s="12"/>
      <c r="L76" s="12"/>
      <c r="M76" s="12"/>
      <c r="N76" s="12"/>
      <c r="O76" s="12"/>
      <c r="P76" s="12"/>
      <c r="Q76" s="12"/>
    </row>
    <row r="77" spans="1:17" ht="75" customHeight="1" x14ac:dyDescent="0.2">
      <c r="A77" s="6">
        <v>51</v>
      </c>
      <c r="B77" s="103" t="s">
        <v>428</v>
      </c>
      <c r="C77" s="104" t="s">
        <v>427</v>
      </c>
      <c r="D77" s="102" t="s">
        <v>30</v>
      </c>
      <c r="E77" s="135">
        <v>2</v>
      </c>
      <c r="F77" s="99">
        <v>60.5</v>
      </c>
      <c r="G77" s="12"/>
      <c r="H77" s="12"/>
      <c r="I77" s="12"/>
      <c r="J77" s="14">
        <v>121</v>
      </c>
      <c r="K77" s="12"/>
      <c r="L77" s="12"/>
      <c r="M77" s="12"/>
      <c r="N77" s="12"/>
      <c r="O77" s="12"/>
      <c r="P77" s="12"/>
      <c r="Q77" s="12"/>
    </row>
    <row r="78" spans="1:17" ht="36" x14ac:dyDescent="0.2">
      <c r="A78" s="6">
        <v>52</v>
      </c>
      <c r="B78" s="103" t="s">
        <v>426</v>
      </c>
      <c r="C78" s="104" t="s">
        <v>425</v>
      </c>
      <c r="D78" s="102" t="s">
        <v>30</v>
      </c>
      <c r="E78" s="135">
        <v>2</v>
      </c>
      <c r="F78" s="99">
        <v>17.93</v>
      </c>
      <c r="G78" s="12"/>
      <c r="H78" s="12"/>
      <c r="I78" s="12"/>
      <c r="J78" s="14">
        <v>36</v>
      </c>
      <c r="K78" s="12"/>
      <c r="L78" s="12"/>
      <c r="M78" s="12"/>
      <c r="N78" s="12"/>
      <c r="O78" s="12"/>
      <c r="P78" s="12"/>
      <c r="Q78" s="12"/>
    </row>
    <row r="79" spans="1:17" ht="24" x14ac:dyDescent="0.2">
      <c r="A79" s="6">
        <v>53</v>
      </c>
      <c r="B79" s="103" t="s">
        <v>424</v>
      </c>
      <c r="C79" s="104" t="s">
        <v>423</v>
      </c>
      <c r="D79" s="102" t="s">
        <v>422</v>
      </c>
      <c r="E79" s="135">
        <v>0.02</v>
      </c>
      <c r="F79" s="99">
        <v>4594.2700000000004</v>
      </c>
      <c r="G79" s="99">
        <v>1566.44</v>
      </c>
      <c r="H79" s="99">
        <v>806.27</v>
      </c>
      <c r="I79" s="99">
        <v>57.33</v>
      </c>
      <c r="J79" s="14">
        <v>92</v>
      </c>
      <c r="K79" s="12">
        <v>31</v>
      </c>
      <c r="L79" s="12">
        <v>16</v>
      </c>
      <c r="M79" s="12">
        <v>1</v>
      </c>
      <c r="N79" s="12">
        <v>122.57</v>
      </c>
      <c r="O79" s="12">
        <v>2.4500000000000002</v>
      </c>
      <c r="P79" s="12">
        <v>3.15</v>
      </c>
      <c r="Q79" s="12">
        <v>0.06</v>
      </c>
    </row>
    <row r="80" spans="1:17" ht="36" x14ac:dyDescent="0.2">
      <c r="A80" s="6">
        <v>54</v>
      </c>
      <c r="B80" s="103" t="s">
        <v>421</v>
      </c>
      <c r="C80" s="104" t="s">
        <v>420</v>
      </c>
      <c r="D80" s="102" t="s">
        <v>30</v>
      </c>
      <c r="E80" s="135">
        <v>2</v>
      </c>
      <c r="F80" s="99">
        <v>39.020000000000003</v>
      </c>
      <c r="G80" s="12"/>
      <c r="H80" s="12"/>
      <c r="I80" s="12"/>
      <c r="J80" s="14">
        <v>78</v>
      </c>
      <c r="K80" s="12"/>
      <c r="L80" s="12"/>
      <c r="M80" s="12"/>
      <c r="N80" s="12"/>
      <c r="O80" s="12"/>
      <c r="P80" s="12"/>
      <c r="Q80" s="12"/>
    </row>
    <row r="81" spans="1:17" ht="36" x14ac:dyDescent="0.2">
      <c r="A81" s="6">
        <v>55</v>
      </c>
      <c r="B81" s="103" t="s">
        <v>419</v>
      </c>
      <c r="C81" s="104" t="s">
        <v>418</v>
      </c>
      <c r="D81" s="102" t="s">
        <v>417</v>
      </c>
      <c r="E81" s="101">
        <v>0.10100000000000001</v>
      </c>
      <c r="F81" s="99">
        <v>1711.14</v>
      </c>
      <c r="G81" s="99">
        <v>1025.21</v>
      </c>
      <c r="H81" s="99">
        <v>386.58</v>
      </c>
      <c r="I81" s="99">
        <v>2</v>
      </c>
      <c r="J81" s="14">
        <v>173</v>
      </c>
      <c r="K81" s="12">
        <v>104</v>
      </c>
      <c r="L81" s="12">
        <v>39</v>
      </c>
      <c r="M81" s="12"/>
      <c r="N81" s="12">
        <v>80.22</v>
      </c>
      <c r="O81" s="12">
        <v>8.1</v>
      </c>
      <c r="P81" s="12">
        <v>0.11</v>
      </c>
      <c r="Q81" s="12">
        <v>0.01</v>
      </c>
    </row>
    <row r="82" spans="1:17" x14ac:dyDescent="0.2">
      <c r="A82" s="6">
        <v>56</v>
      </c>
      <c r="B82" s="103" t="s">
        <v>416</v>
      </c>
      <c r="C82" s="104" t="s">
        <v>415</v>
      </c>
      <c r="D82" s="102" t="s">
        <v>217</v>
      </c>
      <c r="E82" s="135">
        <v>0.10100000000000001</v>
      </c>
      <c r="F82" s="99">
        <v>12914.61</v>
      </c>
      <c r="G82" s="12"/>
      <c r="H82" s="12"/>
      <c r="I82" s="12"/>
      <c r="J82" s="14">
        <v>1304</v>
      </c>
      <c r="K82" s="12"/>
      <c r="L82" s="12"/>
      <c r="M82" s="12"/>
      <c r="N82" s="12"/>
      <c r="O82" s="12"/>
      <c r="P82" s="12"/>
      <c r="Q82" s="12"/>
    </row>
    <row r="83" spans="1:17" x14ac:dyDescent="0.2">
      <c r="A83" s="6">
        <v>57</v>
      </c>
      <c r="B83" s="103" t="s">
        <v>414</v>
      </c>
      <c r="C83" s="104" t="s">
        <v>413</v>
      </c>
      <c r="D83" s="102" t="s">
        <v>30</v>
      </c>
      <c r="E83" s="135">
        <v>33</v>
      </c>
      <c r="F83" s="99">
        <v>5.47</v>
      </c>
      <c r="G83" s="12"/>
      <c r="H83" s="12"/>
      <c r="I83" s="12"/>
      <c r="J83" s="14">
        <v>181</v>
      </c>
      <c r="K83" s="12"/>
      <c r="L83" s="12"/>
      <c r="M83" s="12"/>
      <c r="N83" s="12"/>
      <c r="O83" s="12"/>
      <c r="P83" s="12"/>
      <c r="Q83" s="12"/>
    </row>
    <row r="84" spans="1:17" ht="65.25" x14ac:dyDescent="0.2">
      <c r="A84" s="6">
        <v>58</v>
      </c>
      <c r="B84" s="103" t="s">
        <v>110</v>
      </c>
      <c r="C84" s="104" t="s">
        <v>412</v>
      </c>
      <c r="D84" s="102" t="s">
        <v>106</v>
      </c>
      <c r="E84" s="135">
        <v>0.56000000000000005</v>
      </c>
      <c r="F84" s="99">
        <v>834.92</v>
      </c>
      <c r="G84" s="99">
        <v>159.30000000000001</v>
      </c>
      <c r="H84" s="99">
        <v>20.3</v>
      </c>
      <c r="I84" s="99">
        <v>0.32</v>
      </c>
      <c r="J84" s="14">
        <v>468</v>
      </c>
      <c r="K84" s="12">
        <v>89</v>
      </c>
      <c r="L84" s="12">
        <v>11</v>
      </c>
      <c r="M84" s="12"/>
      <c r="N84" s="12">
        <v>10.62</v>
      </c>
      <c r="O84" s="12">
        <v>5.95</v>
      </c>
      <c r="P84" s="12">
        <v>0.02</v>
      </c>
      <c r="Q84" s="12">
        <v>0.01</v>
      </c>
    </row>
    <row r="85" spans="1:17" ht="24" x14ac:dyDescent="0.2">
      <c r="A85" s="6">
        <v>59</v>
      </c>
      <c r="B85" s="103" t="s">
        <v>411</v>
      </c>
      <c r="C85" s="104" t="s">
        <v>410</v>
      </c>
      <c r="D85" s="102" t="s">
        <v>106</v>
      </c>
      <c r="E85" s="135">
        <v>0.56000000000000005</v>
      </c>
      <c r="F85" s="99">
        <v>630.91</v>
      </c>
      <c r="G85" s="99">
        <v>48.95</v>
      </c>
      <c r="H85" s="99">
        <v>6.68</v>
      </c>
      <c r="I85" s="99">
        <v>0.16</v>
      </c>
      <c r="J85" s="14">
        <v>353</v>
      </c>
      <c r="K85" s="12">
        <v>27</v>
      </c>
      <c r="L85" s="12">
        <v>4</v>
      </c>
      <c r="M85" s="12"/>
      <c r="N85" s="12">
        <v>3.83</v>
      </c>
      <c r="O85" s="12">
        <v>2.14</v>
      </c>
      <c r="P85" s="12">
        <v>0.01</v>
      </c>
      <c r="Q85" s="12">
        <v>0.01</v>
      </c>
    </row>
    <row r="86" spans="1:17" ht="48" x14ac:dyDescent="0.2">
      <c r="A86" s="6">
        <v>60</v>
      </c>
      <c r="B86" s="103" t="s">
        <v>409</v>
      </c>
      <c r="C86" s="104" t="s">
        <v>408</v>
      </c>
      <c r="D86" s="102" t="s">
        <v>407</v>
      </c>
      <c r="E86" s="101">
        <v>0.2</v>
      </c>
      <c r="F86" s="99">
        <v>5471.01</v>
      </c>
      <c r="G86" s="99">
        <v>1158.73</v>
      </c>
      <c r="H86" s="99">
        <v>620.87</v>
      </c>
      <c r="I86" s="99">
        <v>9.6199999999999992</v>
      </c>
      <c r="J86" s="14">
        <v>1094</v>
      </c>
      <c r="K86" s="12">
        <v>232</v>
      </c>
      <c r="L86" s="12">
        <v>124</v>
      </c>
      <c r="M86" s="12">
        <v>2</v>
      </c>
      <c r="N86" s="12">
        <v>88.52</v>
      </c>
      <c r="O86" s="12">
        <v>17.7</v>
      </c>
      <c r="P86" s="12">
        <v>0.71</v>
      </c>
      <c r="Q86" s="12">
        <v>0.14000000000000001</v>
      </c>
    </row>
    <row r="87" spans="1:17" ht="87" x14ac:dyDescent="0.2">
      <c r="A87" s="6">
        <v>61</v>
      </c>
      <c r="B87" s="103" t="s">
        <v>406</v>
      </c>
      <c r="C87" s="104" t="s">
        <v>405</v>
      </c>
      <c r="D87" s="102" t="s">
        <v>30</v>
      </c>
      <c r="E87" s="135">
        <v>2</v>
      </c>
      <c r="F87" s="99">
        <v>566.14</v>
      </c>
      <c r="G87" s="12"/>
      <c r="H87" s="12"/>
      <c r="I87" s="12"/>
      <c r="J87" s="14">
        <v>1132</v>
      </c>
      <c r="K87" s="12"/>
      <c r="L87" s="12"/>
      <c r="M87" s="12"/>
      <c r="N87" s="12"/>
      <c r="O87" s="12"/>
      <c r="P87" s="12"/>
      <c r="Q87" s="12"/>
    </row>
    <row r="88" spans="1:17" ht="51" x14ac:dyDescent="0.2">
      <c r="A88" s="6">
        <v>62</v>
      </c>
      <c r="B88" s="103" t="s">
        <v>404</v>
      </c>
      <c r="C88" s="104" t="s">
        <v>403</v>
      </c>
      <c r="D88" s="102" t="s">
        <v>213</v>
      </c>
      <c r="E88" s="101">
        <v>2.4</v>
      </c>
      <c r="F88" s="99">
        <v>30.05</v>
      </c>
      <c r="G88" s="12"/>
      <c r="H88" s="12"/>
      <c r="I88" s="12"/>
      <c r="J88" s="14">
        <v>72</v>
      </c>
      <c r="K88" s="12"/>
      <c r="L88" s="12"/>
      <c r="M88" s="12"/>
      <c r="N88" s="12"/>
      <c r="O88" s="12"/>
      <c r="P88" s="12"/>
      <c r="Q88" s="12"/>
    </row>
    <row r="89" spans="1:17" ht="36" x14ac:dyDescent="0.2">
      <c r="A89" s="6">
        <v>63</v>
      </c>
      <c r="B89" s="103" t="s">
        <v>402</v>
      </c>
      <c r="C89" s="104" t="s">
        <v>401</v>
      </c>
      <c r="D89" s="102" t="s">
        <v>400</v>
      </c>
      <c r="E89" s="135">
        <v>1</v>
      </c>
      <c r="F89" s="99">
        <v>20.6</v>
      </c>
      <c r="G89" s="99">
        <v>14.78</v>
      </c>
      <c r="H89" s="99">
        <v>2.94</v>
      </c>
      <c r="I89" s="12"/>
      <c r="J89" s="14">
        <v>21</v>
      </c>
      <c r="K89" s="12">
        <v>15</v>
      </c>
      <c r="L89" s="12">
        <v>3</v>
      </c>
      <c r="M89" s="12"/>
      <c r="N89" s="12">
        <v>1.17</v>
      </c>
      <c r="O89" s="12">
        <v>1.17</v>
      </c>
      <c r="P89" s="12"/>
      <c r="Q89" s="12"/>
    </row>
    <row r="90" spans="1:17" ht="75" x14ac:dyDescent="0.2">
      <c r="A90" s="6">
        <v>64</v>
      </c>
      <c r="B90" s="103" t="s">
        <v>399</v>
      </c>
      <c r="C90" s="104" t="s">
        <v>398</v>
      </c>
      <c r="D90" s="102" t="s">
        <v>30</v>
      </c>
      <c r="E90" s="135">
        <v>1</v>
      </c>
      <c r="F90" s="99">
        <v>316.5</v>
      </c>
      <c r="G90" s="12"/>
      <c r="H90" s="12"/>
      <c r="I90" s="12"/>
      <c r="J90" s="14">
        <v>317</v>
      </c>
      <c r="K90" s="12"/>
      <c r="L90" s="12"/>
      <c r="M90" s="12"/>
      <c r="N90" s="12"/>
      <c r="O90" s="12"/>
      <c r="P90" s="12"/>
      <c r="Q90" s="12"/>
    </row>
    <row r="91" spans="1:17" ht="60" x14ac:dyDescent="0.2">
      <c r="A91" s="6">
        <v>65</v>
      </c>
      <c r="B91" s="103" t="s">
        <v>397</v>
      </c>
      <c r="C91" s="104" t="s">
        <v>396</v>
      </c>
      <c r="D91" s="102" t="s">
        <v>395</v>
      </c>
      <c r="E91" s="101">
        <v>0.6</v>
      </c>
      <c r="F91" s="99">
        <v>718.37</v>
      </c>
      <c r="G91" s="99">
        <v>507.25</v>
      </c>
      <c r="H91" s="99">
        <v>81.88</v>
      </c>
      <c r="I91" s="12"/>
      <c r="J91" s="14">
        <v>431</v>
      </c>
      <c r="K91" s="12">
        <v>304</v>
      </c>
      <c r="L91" s="12">
        <v>49</v>
      </c>
      <c r="M91" s="12"/>
      <c r="N91" s="12">
        <v>36.31</v>
      </c>
      <c r="O91" s="12">
        <v>21.79</v>
      </c>
      <c r="P91" s="12"/>
      <c r="Q91" s="12"/>
    </row>
    <row r="92" spans="1:17" ht="48" x14ac:dyDescent="0.2">
      <c r="A92" s="6">
        <v>66</v>
      </c>
      <c r="B92" s="103" t="s">
        <v>394</v>
      </c>
      <c r="C92" s="104" t="s">
        <v>393</v>
      </c>
      <c r="D92" s="102" t="s">
        <v>35</v>
      </c>
      <c r="E92" s="101">
        <v>42</v>
      </c>
      <c r="F92" s="99">
        <v>77.75</v>
      </c>
      <c r="G92" s="12"/>
      <c r="H92" s="12"/>
      <c r="I92" s="12"/>
      <c r="J92" s="14">
        <v>3266</v>
      </c>
      <c r="K92" s="12"/>
      <c r="L92" s="12"/>
      <c r="M92" s="12"/>
      <c r="N92" s="12"/>
      <c r="O92" s="12"/>
      <c r="P92" s="12"/>
      <c r="Q92" s="12"/>
    </row>
    <row r="93" spans="1:17" ht="48" x14ac:dyDescent="0.2">
      <c r="A93" s="6">
        <v>67</v>
      </c>
      <c r="B93" s="103" t="s">
        <v>392</v>
      </c>
      <c r="C93" s="104" t="s">
        <v>391</v>
      </c>
      <c r="D93" s="102" t="s">
        <v>35</v>
      </c>
      <c r="E93" s="101">
        <v>4</v>
      </c>
      <c r="F93" s="99">
        <v>90.82</v>
      </c>
      <c r="G93" s="12"/>
      <c r="H93" s="12"/>
      <c r="I93" s="12"/>
      <c r="J93" s="14">
        <v>363</v>
      </c>
      <c r="K93" s="12"/>
      <c r="L93" s="12"/>
      <c r="M93" s="12"/>
      <c r="N93" s="12"/>
      <c r="O93" s="12"/>
      <c r="P93" s="12"/>
      <c r="Q93" s="12"/>
    </row>
    <row r="94" spans="1:17" ht="24" x14ac:dyDescent="0.2">
      <c r="A94" s="6">
        <v>68</v>
      </c>
      <c r="B94" s="103" t="s">
        <v>390</v>
      </c>
      <c r="C94" s="104" t="s">
        <v>389</v>
      </c>
      <c r="D94" s="102" t="s">
        <v>35</v>
      </c>
      <c r="E94" s="101">
        <v>94</v>
      </c>
      <c r="F94" s="99">
        <v>2.57</v>
      </c>
      <c r="G94" s="12"/>
      <c r="H94" s="12"/>
      <c r="I94" s="12"/>
      <c r="J94" s="14">
        <v>242</v>
      </c>
      <c r="K94" s="12"/>
      <c r="L94" s="12"/>
      <c r="M94" s="12"/>
      <c r="N94" s="12"/>
      <c r="O94" s="12"/>
      <c r="P94" s="12"/>
      <c r="Q94" s="12"/>
    </row>
    <row r="95" spans="1:17" x14ac:dyDescent="0.2">
      <c r="A95" s="213" t="s">
        <v>36</v>
      </c>
      <c r="B95" s="214"/>
      <c r="C95" s="214"/>
      <c r="D95" s="214"/>
      <c r="E95" s="214"/>
      <c r="F95" s="214"/>
      <c r="G95" s="214"/>
      <c r="H95" s="214"/>
      <c r="I95" s="214"/>
      <c r="J95" s="100">
        <v>36541</v>
      </c>
      <c r="K95" s="99">
        <v>2727</v>
      </c>
      <c r="L95" s="99">
        <v>1233</v>
      </c>
      <c r="M95" s="99">
        <v>84</v>
      </c>
      <c r="N95" s="12"/>
      <c r="O95" s="99">
        <v>201.06</v>
      </c>
      <c r="P95" s="12"/>
      <c r="Q95" s="99">
        <v>4.7699999999999996</v>
      </c>
    </row>
    <row r="96" spans="1:17" x14ac:dyDescent="0.2">
      <c r="A96" s="213" t="s">
        <v>37</v>
      </c>
      <c r="B96" s="214"/>
      <c r="C96" s="214"/>
      <c r="D96" s="214"/>
      <c r="E96" s="214"/>
      <c r="F96" s="214"/>
      <c r="G96" s="214"/>
      <c r="H96" s="214"/>
      <c r="I96" s="214"/>
      <c r="J96" s="100">
        <v>38164</v>
      </c>
      <c r="K96" s="99">
        <v>3698</v>
      </c>
      <c r="L96" s="99">
        <v>1595</v>
      </c>
      <c r="M96" s="99">
        <v>106</v>
      </c>
      <c r="N96" s="12"/>
      <c r="O96" s="99">
        <v>261.39999999999998</v>
      </c>
      <c r="P96" s="12"/>
      <c r="Q96" s="99">
        <v>5.85</v>
      </c>
    </row>
    <row r="97" spans="1:17" x14ac:dyDescent="0.2">
      <c r="A97" s="213" t="s">
        <v>94</v>
      </c>
      <c r="B97" s="214"/>
      <c r="C97" s="214"/>
      <c r="D97" s="214"/>
      <c r="E97" s="214"/>
      <c r="F97" s="214"/>
      <c r="G97" s="214"/>
      <c r="H97" s="214"/>
      <c r="I97" s="214"/>
      <c r="J97" s="14"/>
      <c r="K97" s="12"/>
      <c r="L97" s="12"/>
      <c r="M97" s="12"/>
      <c r="N97" s="12"/>
      <c r="O97" s="12"/>
      <c r="P97" s="12"/>
      <c r="Q97" s="12"/>
    </row>
    <row r="98" spans="1:17" ht="15" customHeight="1" x14ac:dyDescent="0.2">
      <c r="A98" s="213" t="s">
        <v>388</v>
      </c>
      <c r="B98" s="214"/>
      <c r="C98" s="214"/>
      <c r="D98" s="214"/>
      <c r="E98" s="214"/>
      <c r="F98" s="214"/>
      <c r="G98" s="214"/>
      <c r="H98" s="214"/>
      <c r="I98" s="214"/>
      <c r="J98" s="100">
        <v>120</v>
      </c>
      <c r="K98" s="99">
        <v>117</v>
      </c>
      <c r="L98" s="99">
        <v>4</v>
      </c>
      <c r="M98" s="99">
        <v>4</v>
      </c>
      <c r="N98" s="12"/>
      <c r="O98" s="12"/>
      <c r="P98" s="12"/>
      <c r="Q98" s="12"/>
    </row>
    <row r="99" spans="1:17" ht="25.9" customHeight="1" x14ac:dyDescent="0.2">
      <c r="A99" s="213" t="s">
        <v>387</v>
      </c>
      <c r="B99" s="214"/>
      <c r="C99" s="214"/>
      <c r="D99" s="214"/>
      <c r="E99" s="214"/>
      <c r="F99" s="214"/>
      <c r="G99" s="214"/>
      <c r="H99" s="214"/>
      <c r="I99" s="214"/>
      <c r="J99" s="100">
        <v>306</v>
      </c>
      <c r="K99" s="99">
        <v>216</v>
      </c>
      <c r="L99" s="99">
        <v>89</v>
      </c>
      <c r="M99" s="99">
        <v>1</v>
      </c>
      <c r="N99" s="12"/>
      <c r="O99" s="99">
        <v>15.266999999999999</v>
      </c>
      <c r="P99" s="12"/>
      <c r="Q99" s="99">
        <v>0.09</v>
      </c>
    </row>
    <row r="100" spans="1:17" ht="24" customHeight="1" x14ac:dyDescent="0.2">
      <c r="A100" s="213" t="s">
        <v>386</v>
      </c>
      <c r="B100" s="214"/>
      <c r="C100" s="214"/>
      <c r="D100" s="214"/>
      <c r="E100" s="214"/>
      <c r="F100" s="214"/>
      <c r="G100" s="214"/>
      <c r="H100" s="214"/>
      <c r="I100" s="214"/>
      <c r="J100" s="100">
        <v>290</v>
      </c>
      <c r="K100" s="12"/>
      <c r="L100" s="12"/>
      <c r="M100" s="12"/>
      <c r="N100" s="12"/>
      <c r="O100" s="12"/>
      <c r="P100" s="12"/>
      <c r="Q100" s="12"/>
    </row>
    <row r="101" spans="1:17" ht="24" customHeight="1" x14ac:dyDescent="0.2">
      <c r="A101" s="213" t="s">
        <v>385</v>
      </c>
      <c r="B101" s="214"/>
      <c r="C101" s="214"/>
      <c r="D101" s="214"/>
      <c r="E101" s="214"/>
      <c r="F101" s="214"/>
      <c r="G101" s="214"/>
      <c r="H101" s="214"/>
      <c r="I101" s="214"/>
      <c r="J101" s="100">
        <v>25</v>
      </c>
      <c r="K101" s="99">
        <v>21</v>
      </c>
      <c r="L101" s="99">
        <v>4</v>
      </c>
      <c r="M101" s="12"/>
      <c r="N101" s="12"/>
      <c r="O101" s="99">
        <v>1.506</v>
      </c>
      <c r="P101" s="12"/>
      <c r="Q101" s="99">
        <v>4.7999999999999996E-3</v>
      </c>
    </row>
    <row r="102" spans="1:17" ht="24" customHeight="1" x14ac:dyDescent="0.2">
      <c r="A102" s="213" t="s">
        <v>384</v>
      </c>
      <c r="B102" s="214"/>
      <c r="C102" s="214"/>
      <c r="D102" s="214"/>
      <c r="E102" s="214"/>
      <c r="F102" s="214"/>
      <c r="G102" s="214"/>
      <c r="H102" s="214"/>
      <c r="I102" s="214"/>
      <c r="J102" s="100">
        <v>882</v>
      </c>
      <c r="K102" s="99">
        <v>616</v>
      </c>
      <c r="L102" s="99">
        <v>266</v>
      </c>
      <c r="M102" s="99">
        <v>18</v>
      </c>
      <c r="N102" s="12"/>
      <c r="O102" s="99">
        <v>43.57</v>
      </c>
      <c r="P102" s="12"/>
      <c r="Q102" s="99">
        <v>0.97399999999999998</v>
      </c>
    </row>
    <row r="103" spans="1:17" x14ac:dyDescent="0.2">
      <c r="A103" s="213" t="s">
        <v>38</v>
      </c>
      <c r="B103" s="214"/>
      <c r="C103" s="214"/>
      <c r="D103" s="214"/>
      <c r="E103" s="214"/>
      <c r="F103" s="214"/>
      <c r="G103" s="214"/>
      <c r="H103" s="214"/>
      <c r="I103" s="214"/>
      <c r="J103" s="100">
        <v>3805</v>
      </c>
      <c r="K103" s="12"/>
      <c r="L103" s="12"/>
      <c r="M103" s="12"/>
      <c r="N103" s="12"/>
      <c r="O103" s="12"/>
      <c r="P103" s="12"/>
      <c r="Q103" s="12"/>
    </row>
    <row r="104" spans="1:17" x14ac:dyDescent="0.2">
      <c r="A104" s="213" t="s">
        <v>94</v>
      </c>
      <c r="B104" s="214"/>
      <c r="C104" s="214"/>
      <c r="D104" s="214"/>
      <c r="E104" s="214"/>
      <c r="F104" s="214"/>
      <c r="G104" s="214"/>
      <c r="H104" s="214"/>
      <c r="I104" s="214"/>
      <c r="J104" s="14"/>
      <c r="K104" s="12"/>
      <c r="L104" s="12"/>
      <c r="M104" s="12"/>
      <c r="N104" s="12"/>
      <c r="O104" s="12"/>
      <c r="P104" s="12"/>
      <c r="Q104" s="12"/>
    </row>
    <row r="105" spans="1:17" x14ac:dyDescent="0.2">
      <c r="A105" s="213" t="s">
        <v>383</v>
      </c>
      <c r="B105" s="214"/>
      <c r="C105" s="214"/>
      <c r="D105" s="214"/>
      <c r="E105" s="214"/>
      <c r="F105" s="214"/>
      <c r="G105" s="214"/>
      <c r="H105" s="214"/>
      <c r="I105" s="214"/>
      <c r="J105" s="100">
        <v>1400</v>
      </c>
      <c r="K105" s="12"/>
      <c r="L105" s="12"/>
      <c r="M105" s="12"/>
      <c r="N105" s="12"/>
      <c r="O105" s="12"/>
      <c r="P105" s="12"/>
      <c r="Q105" s="12"/>
    </row>
    <row r="106" spans="1:17" x14ac:dyDescent="0.2">
      <c r="A106" s="213" t="s">
        <v>382</v>
      </c>
      <c r="B106" s="214"/>
      <c r="C106" s="214"/>
      <c r="D106" s="214"/>
      <c r="E106" s="214"/>
      <c r="F106" s="214"/>
      <c r="G106" s="214"/>
      <c r="H106" s="214"/>
      <c r="I106" s="214"/>
      <c r="J106" s="100">
        <v>284</v>
      </c>
      <c r="K106" s="12"/>
      <c r="L106" s="12"/>
      <c r="M106" s="12"/>
      <c r="N106" s="12"/>
      <c r="O106" s="12"/>
      <c r="P106" s="12"/>
      <c r="Q106" s="12"/>
    </row>
    <row r="107" spans="1:17" x14ac:dyDescent="0.2">
      <c r="A107" s="213" t="s">
        <v>381</v>
      </c>
      <c r="B107" s="214"/>
      <c r="C107" s="214"/>
      <c r="D107" s="214"/>
      <c r="E107" s="214"/>
      <c r="F107" s="214"/>
      <c r="G107" s="214"/>
      <c r="H107" s="214"/>
      <c r="I107" s="214"/>
      <c r="J107" s="100">
        <v>438</v>
      </c>
      <c r="K107" s="12"/>
      <c r="L107" s="12"/>
      <c r="M107" s="12"/>
      <c r="N107" s="12"/>
      <c r="O107" s="12"/>
      <c r="P107" s="12"/>
      <c r="Q107" s="12"/>
    </row>
    <row r="108" spans="1:17" x14ac:dyDescent="0.2">
      <c r="A108" s="213" t="s">
        <v>380</v>
      </c>
      <c r="B108" s="214"/>
      <c r="C108" s="214"/>
      <c r="D108" s="214"/>
      <c r="E108" s="214"/>
      <c r="F108" s="214"/>
      <c r="G108" s="214"/>
      <c r="H108" s="214"/>
      <c r="I108" s="214"/>
      <c r="J108" s="100">
        <v>1174</v>
      </c>
      <c r="K108" s="12"/>
      <c r="L108" s="12"/>
      <c r="M108" s="12"/>
      <c r="N108" s="12"/>
      <c r="O108" s="12"/>
      <c r="P108" s="12"/>
      <c r="Q108" s="12"/>
    </row>
    <row r="109" spans="1:17" x14ac:dyDescent="0.2">
      <c r="A109" s="213" t="s">
        <v>379</v>
      </c>
      <c r="B109" s="214"/>
      <c r="C109" s="214"/>
      <c r="D109" s="214"/>
      <c r="E109" s="214"/>
      <c r="F109" s="214"/>
      <c r="G109" s="214"/>
      <c r="H109" s="214"/>
      <c r="I109" s="214"/>
      <c r="J109" s="100">
        <v>439</v>
      </c>
      <c r="K109" s="12"/>
      <c r="L109" s="12"/>
      <c r="M109" s="12"/>
      <c r="N109" s="12"/>
      <c r="O109" s="12"/>
      <c r="P109" s="12"/>
      <c r="Q109" s="12"/>
    </row>
    <row r="110" spans="1:17" x14ac:dyDescent="0.2">
      <c r="A110" s="213" t="s">
        <v>378</v>
      </c>
      <c r="B110" s="214"/>
      <c r="C110" s="214"/>
      <c r="D110" s="214"/>
      <c r="E110" s="214"/>
      <c r="F110" s="214"/>
      <c r="G110" s="214"/>
      <c r="H110" s="214"/>
      <c r="I110" s="214"/>
      <c r="J110" s="100">
        <v>70</v>
      </c>
      <c r="K110" s="12"/>
      <c r="L110" s="12"/>
      <c r="M110" s="12"/>
      <c r="N110" s="12"/>
      <c r="O110" s="12"/>
      <c r="P110" s="12"/>
      <c r="Q110" s="12"/>
    </row>
    <row r="111" spans="1:17" x14ac:dyDescent="0.2">
      <c r="A111" s="213" t="s">
        <v>39</v>
      </c>
      <c r="B111" s="214"/>
      <c r="C111" s="214"/>
      <c r="D111" s="214"/>
      <c r="E111" s="214"/>
      <c r="F111" s="214"/>
      <c r="G111" s="214"/>
      <c r="H111" s="214"/>
      <c r="I111" s="214"/>
      <c r="J111" s="100">
        <v>2708</v>
      </c>
      <c r="K111" s="12"/>
      <c r="L111" s="12"/>
      <c r="M111" s="12"/>
      <c r="N111" s="12"/>
      <c r="O111" s="12"/>
      <c r="P111" s="12"/>
      <c r="Q111" s="12"/>
    </row>
    <row r="112" spans="1:17" x14ac:dyDescent="0.2">
      <c r="A112" s="213" t="s">
        <v>94</v>
      </c>
      <c r="B112" s="214"/>
      <c r="C112" s="214"/>
      <c r="D112" s="214"/>
      <c r="E112" s="214"/>
      <c r="F112" s="214"/>
      <c r="G112" s="214"/>
      <c r="H112" s="214"/>
      <c r="I112" s="214"/>
      <c r="J112" s="14"/>
      <c r="K112" s="12"/>
      <c r="L112" s="12"/>
      <c r="M112" s="12"/>
      <c r="N112" s="12"/>
      <c r="O112" s="12"/>
      <c r="P112" s="12"/>
      <c r="Q112" s="12"/>
    </row>
    <row r="113" spans="1:17" x14ac:dyDescent="0.2">
      <c r="A113" s="213" t="s">
        <v>377</v>
      </c>
      <c r="B113" s="214"/>
      <c r="C113" s="214"/>
      <c r="D113" s="214"/>
      <c r="E113" s="214"/>
      <c r="F113" s="214"/>
      <c r="G113" s="214"/>
      <c r="H113" s="214"/>
      <c r="I113" s="214"/>
      <c r="J113" s="100">
        <v>1050</v>
      </c>
      <c r="K113" s="12"/>
      <c r="L113" s="12"/>
      <c r="M113" s="12"/>
      <c r="N113" s="12"/>
      <c r="O113" s="12"/>
      <c r="P113" s="12"/>
      <c r="Q113" s="12"/>
    </row>
    <row r="114" spans="1:17" x14ac:dyDescent="0.2">
      <c r="A114" s="213" t="s">
        <v>376</v>
      </c>
      <c r="B114" s="214"/>
      <c r="C114" s="214"/>
      <c r="D114" s="214"/>
      <c r="E114" s="214"/>
      <c r="F114" s="214"/>
      <c r="G114" s="214"/>
      <c r="H114" s="214"/>
      <c r="I114" s="214"/>
      <c r="J114" s="100">
        <v>424</v>
      </c>
      <c r="K114" s="12"/>
      <c r="L114" s="12"/>
      <c r="M114" s="12"/>
      <c r="N114" s="12"/>
      <c r="O114" s="12"/>
      <c r="P114" s="12"/>
      <c r="Q114" s="12"/>
    </row>
    <row r="115" spans="1:17" x14ac:dyDescent="0.2">
      <c r="A115" s="213" t="s">
        <v>375</v>
      </c>
      <c r="B115" s="214"/>
      <c r="C115" s="214"/>
      <c r="D115" s="214"/>
      <c r="E115" s="214"/>
      <c r="F115" s="214"/>
      <c r="G115" s="214"/>
      <c r="H115" s="214"/>
      <c r="I115" s="214"/>
      <c r="J115" s="100">
        <v>761</v>
      </c>
      <c r="K115" s="12"/>
      <c r="L115" s="12"/>
      <c r="M115" s="12"/>
      <c r="N115" s="12"/>
      <c r="O115" s="12"/>
      <c r="P115" s="12"/>
      <c r="Q115" s="12"/>
    </row>
    <row r="116" spans="1:17" x14ac:dyDescent="0.2">
      <c r="A116" s="213" t="s">
        <v>374</v>
      </c>
      <c r="B116" s="214"/>
      <c r="C116" s="214"/>
      <c r="D116" s="214"/>
      <c r="E116" s="214"/>
      <c r="F116" s="214"/>
      <c r="G116" s="214"/>
      <c r="H116" s="214"/>
      <c r="I116" s="214"/>
      <c r="J116" s="100">
        <v>127</v>
      </c>
      <c r="K116" s="12"/>
      <c r="L116" s="12"/>
      <c r="M116" s="12"/>
      <c r="N116" s="12"/>
      <c r="O116" s="12"/>
      <c r="P116" s="12"/>
      <c r="Q116" s="12"/>
    </row>
    <row r="117" spans="1:17" x14ac:dyDescent="0.2">
      <c r="A117" s="213" t="s">
        <v>373</v>
      </c>
      <c r="B117" s="214"/>
      <c r="C117" s="214"/>
      <c r="D117" s="214"/>
      <c r="E117" s="214"/>
      <c r="F117" s="214"/>
      <c r="G117" s="214"/>
      <c r="H117" s="214"/>
      <c r="I117" s="214"/>
      <c r="J117" s="100">
        <v>301</v>
      </c>
      <c r="K117" s="12"/>
      <c r="L117" s="12"/>
      <c r="M117" s="12"/>
      <c r="N117" s="12"/>
      <c r="O117" s="12"/>
      <c r="P117" s="12"/>
      <c r="Q117" s="12"/>
    </row>
    <row r="118" spans="1:17" x14ac:dyDescent="0.2">
      <c r="A118" s="213" t="s">
        <v>372</v>
      </c>
      <c r="B118" s="214"/>
      <c r="C118" s="214"/>
      <c r="D118" s="214"/>
      <c r="E118" s="214"/>
      <c r="F118" s="214"/>
      <c r="G118" s="214"/>
      <c r="H118" s="214"/>
      <c r="I118" s="214"/>
      <c r="J118" s="100">
        <v>45</v>
      </c>
      <c r="K118" s="12"/>
      <c r="L118" s="12"/>
      <c r="M118" s="12"/>
      <c r="N118" s="12"/>
      <c r="O118" s="12"/>
      <c r="P118" s="12"/>
      <c r="Q118" s="12"/>
    </row>
    <row r="119" spans="1:17" x14ac:dyDescent="0.2">
      <c r="A119" s="215" t="s">
        <v>40</v>
      </c>
      <c r="B119" s="214"/>
      <c r="C119" s="214"/>
      <c r="D119" s="214"/>
      <c r="E119" s="214"/>
      <c r="F119" s="214"/>
      <c r="G119" s="214"/>
      <c r="H119" s="214"/>
      <c r="I119" s="214"/>
      <c r="J119" s="14"/>
      <c r="K119" s="12"/>
      <c r="L119" s="12"/>
      <c r="M119" s="12"/>
      <c r="N119" s="12"/>
      <c r="O119" s="12"/>
      <c r="P119" s="12"/>
      <c r="Q119" s="12"/>
    </row>
    <row r="120" spans="1:17" x14ac:dyDescent="0.2">
      <c r="A120" s="213" t="s">
        <v>186</v>
      </c>
      <c r="B120" s="214"/>
      <c r="C120" s="214"/>
      <c r="D120" s="214"/>
      <c r="E120" s="214"/>
      <c r="F120" s="214"/>
      <c r="G120" s="214"/>
      <c r="H120" s="214"/>
      <c r="I120" s="214"/>
      <c r="J120" s="100">
        <v>39285</v>
      </c>
      <c r="K120" s="12"/>
      <c r="L120" s="12"/>
      <c r="M120" s="12"/>
      <c r="N120" s="12"/>
      <c r="O120" s="99">
        <v>144.68</v>
      </c>
      <c r="P120" s="12"/>
      <c r="Q120" s="99">
        <v>0.56000000000000005</v>
      </c>
    </row>
    <row r="121" spans="1:17" x14ac:dyDescent="0.2">
      <c r="A121" s="213" t="s">
        <v>185</v>
      </c>
      <c r="B121" s="214"/>
      <c r="C121" s="214"/>
      <c r="D121" s="214"/>
      <c r="E121" s="214"/>
      <c r="F121" s="214"/>
      <c r="G121" s="214"/>
      <c r="H121" s="214"/>
      <c r="I121" s="214"/>
      <c r="J121" s="100">
        <v>5392</v>
      </c>
      <c r="K121" s="12"/>
      <c r="L121" s="12"/>
      <c r="M121" s="12"/>
      <c r="N121" s="12"/>
      <c r="O121" s="99">
        <v>116.72</v>
      </c>
      <c r="P121" s="12"/>
      <c r="Q121" s="99">
        <v>5.29</v>
      </c>
    </row>
    <row r="122" spans="1:17" x14ac:dyDescent="0.2">
      <c r="A122" s="213" t="s">
        <v>41</v>
      </c>
      <c r="B122" s="214"/>
      <c r="C122" s="214"/>
      <c r="D122" s="214"/>
      <c r="E122" s="214"/>
      <c r="F122" s="214"/>
      <c r="G122" s="214"/>
      <c r="H122" s="214"/>
      <c r="I122" s="214"/>
      <c r="J122" s="100">
        <v>44677</v>
      </c>
      <c r="K122" s="12"/>
      <c r="L122" s="12"/>
      <c r="M122" s="12"/>
      <c r="N122" s="12"/>
      <c r="O122" s="99">
        <v>261.39999999999998</v>
      </c>
      <c r="P122" s="12"/>
      <c r="Q122" s="99">
        <v>5.85</v>
      </c>
    </row>
    <row r="123" spans="1:17" x14ac:dyDescent="0.2">
      <c r="A123" s="213" t="s">
        <v>42</v>
      </c>
      <c r="B123" s="214"/>
      <c r="C123" s="214"/>
      <c r="D123" s="214"/>
      <c r="E123" s="214"/>
      <c r="F123" s="214"/>
      <c r="G123" s="214"/>
      <c r="H123" s="214"/>
      <c r="I123" s="214"/>
      <c r="J123" s="14"/>
      <c r="K123" s="12"/>
      <c r="L123" s="12"/>
      <c r="M123" s="12"/>
      <c r="N123" s="12"/>
      <c r="O123" s="12"/>
      <c r="P123" s="12"/>
      <c r="Q123" s="12"/>
    </row>
    <row r="124" spans="1:17" x14ac:dyDescent="0.2">
      <c r="A124" s="213" t="s">
        <v>43</v>
      </c>
      <c r="B124" s="214"/>
      <c r="C124" s="214"/>
      <c r="D124" s="214"/>
      <c r="E124" s="214"/>
      <c r="F124" s="214"/>
      <c r="G124" s="214"/>
      <c r="H124" s="214"/>
      <c r="I124" s="214"/>
      <c r="J124" s="100">
        <v>32871</v>
      </c>
      <c r="K124" s="12"/>
      <c r="L124" s="12"/>
      <c r="M124" s="12"/>
      <c r="N124" s="12"/>
      <c r="O124" s="12"/>
      <c r="P124" s="12"/>
      <c r="Q124" s="12"/>
    </row>
    <row r="125" spans="1:17" x14ac:dyDescent="0.2">
      <c r="A125" s="213" t="s">
        <v>44</v>
      </c>
      <c r="B125" s="214"/>
      <c r="C125" s="214"/>
      <c r="D125" s="214"/>
      <c r="E125" s="214"/>
      <c r="F125" s="214"/>
      <c r="G125" s="214"/>
      <c r="H125" s="214"/>
      <c r="I125" s="214"/>
      <c r="J125" s="100">
        <f>1595-M96</f>
        <v>1489</v>
      </c>
      <c r="K125" s="12"/>
      <c r="L125" s="12"/>
      <c r="M125" s="12"/>
      <c r="N125" s="12"/>
      <c r="O125" s="12"/>
      <c r="P125" s="12"/>
      <c r="Q125" s="12"/>
    </row>
    <row r="126" spans="1:17" x14ac:dyDescent="0.2">
      <c r="A126" s="213" t="s">
        <v>45</v>
      </c>
      <c r="B126" s="214"/>
      <c r="C126" s="214"/>
      <c r="D126" s="214"/>
      <c r="E126" s="214"/>
      <c r="F126" s="214"/>
      <c r="G126" s="214"/>
      <c r="H126" s="214"/>
      <c r="I126" s="214"/>
      <c r="J126" s="100">
        <v>3804</v>
      </c>
      <c r="K126" s="12"/>
      <c r="L126" s="12"/>
      <c r="M126" s="12"/>
      <c r="N126" s="12"/>
      <c r="O126" s="12"/>
      <c r="P126" s="12"/>
      <c r="Q126" s="12"/>
    </row>
    <row r="127" spans="1:17" x14ac:dyDescent="0.2">
      <c r="A127" s="213" t="s">
        <v>46</v>
      </c>
      <c r="B127" s="214"/>
      <c r="C127" s="214"/>
      <c r="D127" s="214"/>
      <c r="E127" s="214"/>
      <c r="F127" s="214"/>
      <c r="G127" s="214"/>
      <c r="H127" s="214"/>
      <c r="I127" s="214"/>
      <c r="J127" s="100">
        <v>3805</v>
      </c>
      <c r="K127" s="12"/>
      <c r="L127" s="12"/>
      <c r="M127" s="12"/>
      <c r="N127" s="12"/>
      <c r="O127" s="12"/>
      <c r="P127" s="12"/>
      <c r="Q127" s="12"/>
    </row>
    <row r="128" spans="1:17" x14ac:dyDescent="0.2">
      <c r="A128" s="213" t="s">
        <v>47</v>
      </c>
      <c r="B128" s="214"/>
      <c r="C128" s="214"/>
      <c r="D128" s="214"/>
      <c r="E128" s="214"/>
      <c r="F128" s="214"/>
      <c r="G128" s="214"/>
      <c r="H128" s="214"/>
      <c r="I128" s="214"/>
      <c r="J128" s="100">
        <v>2708</v>
      </c>
      <c r="K128" s="12"/>
      <c r="L128" s="12"/>
      <c r="M128" s="12"/>
      <c r="N128" s="12"/>
      <c r="O128" s="12"/>
      <c r="P128" s="12"/>
      <c r="Q128" s="12"/>
    </row>
    <row r="129" spans="1:19" x14ac:dyDescent="0.2">
      <c r="A129" s="215" t="s">
        <v>48</v>
      </c>
      <c r="B129" s="214"/>
      <c r="C129" s="214"/>
      <c r="D129" s="214"/>
      <c r="E129" s="214"/>
      <c r="F129" s="214"/>
      <c r="G129" s="214"/>
      <c r="H129" s="214"/>
      <c r="I129" s="214"/>
      <c r="J129" s="15">
        <f>SUM(J124:J128)</f>
        <v>44677</v>
      </c>
      <c r="K129" s="12"/>
      <c r="L129" s="12"/>
      <c r="M129" s="12"/>
      <c r="N129" s="12"/>
      <c r="O129" s="13">
        <v>261.39999999999998</v>
      </c>
      <c r="P129" s="12"/>
      <c r="Q129" s="13">
        <v>5.85</v>
      </c>
    </row>
    <row r="130" spans="1:19" x14ac:dyDescent="0.2">
      <c r="F130" s="10"/>
      <c r="G130" s="10"/>
      <c r="H130" s="10"/>
      <c r="I130" s="10"/>
      <c r="J130" s="16"/>
      <c r="K130" s="10"/>
      <c r="L130" s="10"/>
      <c r="M130" s="10"/>
      <c r="N130" s="10"/>
      <c r="O130" s="10"/>
      <c r="P130" s="10"/>
      <c r="Q130" s="10"/>
    </row>
    <row r="131" spans="1:19" s="179" customFormat="1" ht="17.25" customHeight="1" x14ac:dyDescent="0.2">
      <c r="A131" s="183"/>
      <c r="B131" s="144" t="s">
        <v>371</v>
      </c>
      <c r="C131" s="144"/>
      <c r="D131" s="144"/>
      <c r="E131" s="144"/>
      <c r="F131" s="144"/>
      <c r="G131" s="144"/>
      <c r="H131" s="144"/>
      <c r="I131" s="144"/>
      <c r="J131" s="193"/>
      <c r="K131" s="144"/>
      <c r="L131" s="144"/>
      <c r="M131" s="144"/>
      <c r="N131" s="182"/>
      <c r="O131" s="182"/>
      <c r="P131" s="181"/>
      <c r="Q131" s="180"/>
      <c r="R131"/>
      <c r="S131"/>
    </row>
  </sheetData>
  <mergeCells count="59">
    <mergeCell ref="K22:M22"/>
    <mergeCell ref="J21:M21"/>
    <mergeCell ref="P21:P23"/>
    <mergeCell ref="G22:I22"/>
    <mergeCell ref="A25:Q25"/>
    <mergeCell ref="A98:I98"/>
    <mergeCell ref="A21:A23"/>
    <mergeCell ref="C21:C23"/>
    <mergeCell ref="D21:D23"/>
    <mergeCell ref="E21:E23"/>
    <mergeCell ref="B21:B23"/>
    <mergeCell ref="F22:F23"/>
    <mergeCell ref="F21:I21"/>
    <mergeCell ref="A33:Q33"/>
    <mergeCell ref="A95:I95"/>
    <mergeCell ref="A96:I96"/>
    <mergeCell ref="A97:I97"/>
    <mergeCell ref="O21:O23"/>
    <mergeCell ref="N21:N23"/>
    <mergeCell ref="Q21:Q23"/>
    <mergeCell ref="J22:J23"/>
    <mergeCell ref="A110:I110"/>
    <mergeCell ref="A99:I99"/>
    <mergeCell ref="A100:I100"/>
    <mergeCell ref="A101:I101"/>
    <mergeCell ref="A102:I102"/>
    <mergeCell ref="A103:I103"/>
    <mergeCell ref="A104:I104"/>
    <mergeCell ref="A105:I105"/>
    <mergeCell ref="A106:I106"/>
    <mergeCell ref="A107:I107"/>
    <mergeCell ref="A108:I108"/>
    <mergeCell ref="A109:I109"/>
    <mergeCell ref="A111:I111"/>
    <mergeCell ref="A112:I112"/>
    <mergeCell ref="A113:I113"/>
    <mergeCell ref="A114:I114"/>
    <mergeCell ref="A115:I115"/>
    <mergeCell ref="A118:I118"/>
    <mergeCell ref="A119:I119"/>
    <mergeCell ref="A120:I120"/>
    <mergeCell ref="A121:I121"/>
    <mergeCell ref="A122:I122"/>
    <mergeCell ref="E1:I1"/>
    <mergeCell ref="D10:M10"/>
    <mergeCell ref="A129:I129"/>
    <mergeCell ref="J14:K14"/>
    <mergeCell ref="J17:K17"/>
    <mergeCell ref="J18:K18"/>
    <mergeCell ref="J16:K16"/>
    <mergeCell ref="J15:K15"/>
    <mergeCell ref="A123:I123"/>
    <mergeCell ref="A124:I124"/>
    <mergeCell ref="A116:I116"/>
    <mergeCell ref="A125:I125"/>
    <mergeCell ref="A126:I126"/>
    <mergeCell ref="A127:I127"/>
    <mergeCell ref="A128:I128"/>
    <mergeCell ref="A117:I117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4"/>
  <sheetViews>
    <sheetView tabSelected="1" zoomScaleNormal="100" zoomScaleSheetLayoutView="75" workbookViewId="0">
      <selection activeCell="F17" sqref="F17"/>
    </sheetView>
  </sheetViews>
  <sheetFormatPr defaultColWidth="9" defaultRowHeight="12.75" x14ac:dyDescent="0.2"/>
  <cols>
    <col min="1" max="1" width="41.85546875" style="48" customWidth="1"/>
    <col min="2" max="2" width="21.5703125" style="48" customWidth="1"/>
    <col min="3" max="3" width="22.28515625" style="48" customWidth="1"/>
    <col min="4" max="4" width="22.28515625" style="49" customWidth="1"/>
    <col min="5" max="250" width="20.140625" style="48" customWidth="1"/>
    <col min="251" max="251" width="10.7109375" style="48" customWidth="1"/>
    <col min="252" max="252" width="11.140625" style="48" customWidth="1"/>
    <col min="253" max="253" width="21.42578125" style="48" customWidth="1"/>
    <col min="254" max="254" width="21.5703125" style="48" customWidth="1"/>
    <col min="255" max="255" width="22.28515625" style="48" customWidth="1"/>
    <col min="256" max="16384" width="9" style="48"/>
  </cols>
  <sheetData>
    <row r="1" spans="1:4" s="18" customFormat="1" ht="18.75" customHeight="1" x14ac:dyDescent="0.2">
      <c r="A1" s="239" t="s">
        <v>54</v>
      </c>
      <c r="B1" s="239"/>
      <c r="C1" s="239"/>
      <c r="D1" s="239"/>
    </row>
    <row r="2" spans="1:4" s="18" customFormat="1" ht="15.75" customHeight="1" x14ac:dyDescent="0.2">
      <c r="A2" s="19"/>
      <c r="B2" s="19"/>
      <c r="C2" s="19"/>
      <c r="D2" s="19"/>
    </row>
    <row r="3" spans="1:4" s="18" customFormat="1" ht="20.25" customHeight="1" x14ac:dyDescent="0.2">
      <c r="A3" s="240" t="s">
        <v>55</v>
      </c>
      <c r="B3" s="240"/>
      <c r="C3" s="240"/>
      <c r="D3" s="240"/>
    </row>
    <row r="4" spans="1:4" s="18" customFormat="1" ht="15.75" customHeight="1" x14ac:dyDescent="0.2">
      <c r="A4" s="20"/>
      <c r="B4" s="21"/>
      <c r="C4" s="20"/>
      <c r="D4" s="22"/>
    </row>
    <row r="5" spans="1:4" s="23" customFormat="1" ht="40.5" customHeight="1" x14ac:dyDescent="0.3">
      <c r="A5" s="241" t="s">
        <v>1161</v>
      </c>
      <c r="B5" s="241"/>
      <c r="C5" s="241"/>
      <c r="D5" s="241"/>
    </row>
    <row r="6" spans="1:4" s="23" customFormat="1" ht="9" customHeight="1" x14ac:dyDescent="0.3">
      <c r="A6" s="241"/>
      <c r="B6" s="241"/>
      <c r="C6" s="241"/>
      <c r="D6" s="241"/>
    </row>
    <row r="7" spans="1:4" s="23" customFormat="1" ht="15.75" customHeight="1" x14ac:dyDescent="0.3">
      <c r="A7" s="24"/>
      <c r="B7" s="24"/>
      <c r="C7" s="24"/>
      <c r="D7" s="24"/>
    </row>
    <row r="8" spans="1:4" s="29" customFormat="1" ht="15.75" customHeight="1" x14ac:dyDescent="0.25">
      <c r="A8" s="25" t="s">
        <v>56</v>
      </c>
      <c r="B8" s="26"/>
      <c r="C8" s="27"/>
      <c r="D8" s="28" t="s">
        <v>57</v>
      </c>
    </row>
    <row r="9" spans="1:4" s="18" customFormat="1" ht="15.75" customHeight="1" x14ac:dyDescent="0.2">
      <c r="A9" s="231" t="s">
        <v>58</v>
      </c>
      <c r="B9" s="234" t="s">
        <v>59</v>
      </c>
      <c r="C9" s="234" t="s">
        <v>60</v>
      </c>
      <c r="D9" s="234" t="s">
        <v>61</v>
      </c>
    </row>
    <row r="10" spans="1:4" s="30" customFormat="1" ht="12.75" customHeight="1" x14ac:dyDescent="0.2">
      <c r="A10" s="232"/>
      <c r="B10" s="235"/>
      <c r="C10" s="235"/>
      <c r="D10" s="237"/>
    </row>
    <row r="11" spans="1:4" s="30" customFormat="1" ht="12.75" customHeight="1" x14ac:dyDescent="0.2">
      <c r="A11" s="232"/>
      <c r="B11" s="235"/>
      <c r="C11" s="235"/>
      <c r="D11" s="237"/>
    </row>
    <row r="12" spans="1:4" s="30" customFormat="1" ht="42.75" customHeight="1" x14ac:dyDescent="0.2">
      <c r="A12" s="233"/>
      <c r="B12" s="236"/>
      <c r="C12" s="235"/>
      <c r="D12" s="238"/>
    </row>
    <row r="13" spans="1:4" s="18" customFormat="1" ht="15.75" x14ac:dyDescent="0.25">
      <c r="A13" s="55" t="s">
        <v>62</v>
      </c>
      <c r="B13" s="31" t="s">
        <v>63</v>
      </c>
      <c r="C13" s="32" t="s">
        <v>64</v>
      </c>
      <c r="D13" s="51" t="s">
        <v>65</v>
      </c>
    </row>
    <row r="14" spans="1:4" s="35" customFormat="1" ht="54.95" customHeight="1" x14ac:dyDescent="0.2">
      <c r="A14" s="56" t="s">
        <v>1153</v>
      </c>
      <c r="B14" s="33">
        <f>'Сводка затрат'!H13</f>
        <v>17357</v>
      </c>
      <c r="C14" s="34">
        <f>ROUND('Сводка затрат'!D13*5.98,0)+ROUND('Сводка затрат'!E13*5.98,0)+ROUND('Сводка затрат'!F13*4.21,0)+ROUND('Сводка затрат'!G13*10.48,0)</f>
        <v>103795</v>
      </c>
      <c r="D14" s="95" t="s">
        <v>1145</v>
      </c>
    </row>
    <row r="15" spans="1:4" s="35" customFormat="1" ht="54.95" customHeight="1" x14ac:dyDescent="0.2">
      <c r="A15" s="50" t="s">
        <v>1154</v>
      </c>
      <c r="B15" s="33">
        <f>'Сводка затрат'!H14</f>
        <v>165563</v>
      </c>
      <c r="C15" s="34">
        <f>ROUND('Сводка затрат'!D14*5.98,0)+ROUND('Сводка затрат'!E14*5.98,0)+ROUND('Сводка затрат'!F14*4.21,0)+ROUND('Сводка затрат'!G14*10.48,0)</f>
        <v>843130</v>
      </c>
      <c r="D15" s="95" t="s">
        <v>1146</v>
      </c>
    </row>
    <row r="16" spans="1:4" s="35" customFormat="1" ht="54.95" customHeight="1" x14ac:dyDescent="0.2">
      <c r="A16" s="50" t="s">
        <v>1152</v>
      </c>
      <c r="B16" s="33">
        <f>'Сводка затрат'!H15</f>
        <v>23518</v>
      </c>
      <c r="C16" s="34">
        <f>ROUND('Сводка затрат'!D15*5.98,0)+ROUND('Сводка затрат'!E15*5.98,0)+ROUND('Сводка затрат'!F15*4.21,0)+ROUND('Сводка затрат'!G15*10.48,0)</f>
        <v>140638</v>
      </c>
      <c r="D16" s="95" t="s">
        <v>1147</v>
      </c>
    </row>
    <row r="17" spans="1:4" s="35" customFormat="1" ht="54.95" customHeight="1" x14ac:dyDescent="0.2">
      <c r="A17" s="50" t="s">
        <v>1155</v>
      </c>
      <c r="B17" s="33">
        <f>'Сводка затрат'!H16</f>
        <v>268107</v>
      </c>
      <c r="C17" s="34">
        <f>ROUND('Сводка затрат'!D16*5.98,0)+ROUND('Сводка затрат'!E16*5.98,0)+ROUND('Сводка затрат'!F16*4.21,0)+ROUND('Сводка затрат'!G16*10.48,0)</f>
        <v>1603280</v>
      </c>
      <c r="D17" s="95" t="s">
        <v>1148</v>
      </c>
    </row>
    <row r="18" spans="1:4" s="35" customFormat="1" ht="54.95" customHeight="1" x14ac:dyDescent="0.2">
      <c r="A18" s="50" t="s">
        <v>1156</v>
      </c>
      <c r="B18" s="33">
        <f>'Сводка затрат'!H17</f>
        <v>21055</v>
      </c>
      <c r="C18" s="34">
        <f>ROUND('Сводка затрат'!D17*5.98,0)+ROUND('Сводка затрат'!E17*5.98,0)+ROUND('Сводка затрат'!F17*4.21,0)+ROUND('Сводка затрат'!G17*10.48,0)</f>
        <v>120839</v>
      </c>
      <c r="D18" s="95" t="s">
        <v>1149</v>
      </c>
    </row>
    <row r="19" spans="1:4" s="35" customFormat="1" ht="54.95" customHeight="1" x14ac:dyDescent="0.2">
      <c r="A19" s="50" t="s">
        <v>1157</v>
      </c>
      <c r="B19" s="33">
        <f>'Сводка затрат'!H18</f>
        <v>378177</v>
      </c>
      <c r="C19" s="34">
        <f>ROUND('Сводка затрат'!D18*5.98,0)+ROUND('Сводка затрат'!E18*5.98,0)+ROUND('Сводка затрат'!F18*4.21,0)+ROUND('Сводка затрат'!G18*10.48,0)</f>
        <v>2261498</v>
      </c>
      <c r="D19" s="95" t="s">
        <v>1150</v>
      </c>
    </row>
    <row r="20" spans="1:4" s="35" customFormat="1" ht="54.95" customHeight="1" x14ac:dyDescent="0.2">
      <c r="A20" s="50" t="s">
        <v>1158</v>
      </c>
      <c r="B20" s="33">
        <f>'Сводка затрат'!H19</f>
        <v>44677</v>
      </c>
      <c r="C20" s="34">
        <f>ROUND('Сводка затрат'!D19*5.98,0)+ROUND('Сводка затрат'!E19*5.98,0)+ROUND('Сводка затрат'!F19*4.21,0)+ROUND('Сводка затрат'!G19*10.48,0)</f>
        <v>267168</v>
      </c>
      <c r="D20" s="95" t="s">
        <v>1151</v>
      </c>
    </row>
    <row r="21" spans="1:4" s="35" customFormat="1" ht="20.25" customHeight="1" x14ac:dyDescent="0.2">
      <c r="A21" s="57" t="s">
        <v>66</v>
      </c>
      <c r="B21" s="36">
        <f>SUM(B14:B20)</f>
        <v>918454</v>
      </c>
      <c r="C21" s="36">
        <f>SUM(C14:C20)</f>
        <v>5340348</v>
      </c>
      <c r="D21" s="52"/>
    </row>
    <row r="22" spans="1:4" s="35" customFormat="1" ht="15" customHeight="1" x14ac:dyDescent="0.2">
      <c r="A22" s="38"/>
      <c r="B22" s="36"/>
      <c r="C22" s="37"/>
      <c r="D22" s="53"/>
    </row>
    <row r="23" spans="1:4" s="35" customFormat="1" ht="15.75" customHeight="1" x14ac:dyDescent="0.2">
      <c r="A23" s="58" t="s">
        <v>67</v>
      </c>
      <c r="B23" s="59"/>
      <c r="C23" s="34">
        <f>ROUND(C21*18%,2)</f>
        <v>961262.64</v>
      </c>
      <c r="D23" s="53"/>
    </row>
    <row r="24" spans="1:4" s="35" customFormat="1" ht="15" customHeight="1" x14ac:dyDescent="0.2">
      <c r="A24" s="38"/>
      <c r="B24" s="40"/>
      <c r="C24" s="37"/>
      <c r="D24" s="53"/>
    </row>
    <row r="25" spans="1:4" s="35" customFormat="1" ht="20.100000000000001" customHeight="1" x14ac:dyDescent="0.2">
      <c r="A25" s="41" t="s">
        <v>26</v>
      </c>
      <c r="B25" s="42"/>
      <c r="C25" s="43">
        <f>SUM(C21:C24)</f>
        <v>6301610.6399999997</v>
      </c>
      <c r="D25" s="54"/>
    </row>
    <row r="26" spans="1:4" s="35" customFormat="1" ht="18.75" customHeight="1" x14ac:dyDescent="0.2">
      <c r="A26" s="44"/>
      <c r="B26" s="45"/>
      <c r="C26" s="45"/>
      <c r="D26" s="39"/>
    </row>
    <row r="28" spans="1:4" s="25" customFormat="1" ht="15.75" x14ac:dyDescent="0.25">
      <c r="A28" s="25" t="s">
        <v>68</v>
      </c>
      <c r="D28" s="46"/>
    </row>
    <row r="29" spans="1:4" s="25" customFormat="1" ht="15.75" x14ac:dyDescent="0.25">
      <c r="A29" s="25" t="s">
        <v>69</v>
      </c>
      <c r="B29" s="26"/>
      <c r="C29" s="47" t="s">
        <v>1162</v>
      </c>
      <c r="D29" s="46"/>
    </row>
    <row r="30" spans="1:4" s="25" customFormat="1" ht="26.25" customHeight="1" x14ac:dyDescent="0.25">
      <c r="C30" s="47"/>
      <c r="D30" s="46"/>
    </row>
    <row r="31" spans="1:4" s="25" customFormat="1" ht="15.75" x14ac:dyDescent="0.25">
      <c r="A31" s="25" t="s">
        <v>70</v>
      </c>
      <c r="B31" s="26"/>
      <c r="C31" s="47" t="s">
        <v>71</v>
      </c>
      <c r="D31" s="46"/>
    </row>
    <row r="34" spans="1:3" ht="15.75" x14ac:dyDescent="0.25">
      <c r="A34" s="25" t="s">
        <v>78</v>
      </c>
      <c r="B34" s="105"/>
      <c r="C34" s="47" t="s">
        <v>79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40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M31"/>
  <sheetViews>
    <sheetView zoomScaleNormal="100" zoomScaleSheetLayoutView="75" workbookViewId="0">
      <selection activeCell="J28" sqref="J28"/>
    </sheetView>
  </sheetViews>
  <sheetFormatPr defaultColWidth="20.140625" defaultRowHeight="12.75" x14ac:dyDescent="0.2"/>
  <cols>
    <col min="1" max="1" width="4" style="85" customWidth="1"/>
    <col min="2" max="2" width="18.85546875" style="85" customWidth="1"/>
    <col min="3" max="3" width="33.28515625" style="60" customWidth="1"/>
    <col min="4" max="6" width="17.7109375" style="60" customWidth="1"/>
    <col min="7" max="7" width="11.7109375" style="60" customWidth="1"/>
    <col min="8" max="8" width="17.7109375" style="60" customWidth="1"/>
    <col min="9" max="9" width="20.140625" style="60"/>
    <col min="10" max="10" width="20.140625" style="196"/>
    <col min="11" max="12" width="20.140625" style="60"/>
    <col min="13" max="13" width="20.140625" style="203"/>
    <col min="14" max="16384" width="20.140625" style="60"/>
  </cols>
  <sheetData>
    <row r="1" spans="1:13" ht="15.75" customHeight="1" x14ac:dyDescent="0.2">
      <c r="A1" s="242" t="s">
        <v>74</v>
      </c>
      <c r="B1" s="242"/>
      <c r="C1" s="242"/>
      <c r="D1" s="242"/>
      <c r="E1" s="242"/>
      <c r="F1" s="242"/>
      <c r="G1" s="242"/>
      <c r="H1" s="242"/>
    </row>
    <row r="2" spans="1:13" ht="15.75" customHeight="1" x14ac:dyDescent="0.2">
      <c r="A2" s="246"/>
      <c r="B2" s="246"/>
      <c r="C2" s="246"/>
      <c r="D2" s="246"/>
      <c r="E2" s="246"/>
      <c r="F2" s="246"/>
      <c r="G2" s="246"/>
      <c r="H2" s="246"/>
    </row>
    <row r="3" spans="1:13" s="61" customFormat="1" ht="15.75" customHeight="1" x14ac:dyDescent="0.2">
      <c r="A3" s="247" t="s">
        <v>13</v>
      </c>
      <c r="B3" s="247"/>
      <c r="C3" s="247"/>
      <c r="D3" s="247"/>
      <c r="E3" s="247"/>
      <c r="F3" s="247"/>
      <c r="G3" s="247"/>
      <c r="H3" s="247"/>
      <c r="J3" s="196"/>
      <c r="M3" s="203"/>
    </row>
    <row r="4" spans="1:13" s="61" customFormat="1" ht="15.75" customHeight="1" x14ac:dyDescent="0.3">
      <c r="A4" s="248"/>
      <c r="B4" s="248"/>
      <c r="C4" s="248"/>
      <c r="D4" s="248"/>
      <c r="E4" s="248"/>
      <c r="F4" s="248"/>
      <c r="G4" s="248"/>
      <c r="H4" s="248"/>
      <c r="J4" s="196"/>
      <c r="M4" s="203"/>
    </row>
    <row r="5" spans="1:13" s="61" customFormat="1" ht="20.25" customHeight="1" x14ac:dyDescent="0.2">
      <c r="A5" s="249" t="s">
        <v>12</v>
      </c>
      <c r="B5" s="249"/>
      <c r="C5" s="249"/>
      <c r="D5" s="249"/>
      <c r="E5" s="249"/>
      <c r="F5" s="249"/>
      <c r="G5" s="249"/>
      <c r="H5" s="249"/>
      <c r="J5" s="196"/>
      <c r="M5" s="203"/>
    </row>
    <row r="6" spans="1:13" s="61" customFormat="1" ht="12" customHeight="1" x14ac:dyDescent="0.2">
      <c r="A6" s="249"/>
      <c r="B6" s="249"/>
      <c r="C6" s="249"/>
      <c r="D6" s="249"/>
      <c r="E6" s="249"/>
      <c r="F6" s="249"/>
      <c r="G6" s="249"/>
      <c r="H6" s="249"/>
      <c r="J6" s="196"/>
      <c r="M6" s="203"/>
    </row>
    <row r="7" spans="1:13" s="61" customFormat="1" ht="37.5" customHeight="1" x14ac:dyDescent="0.2">
      <c r="A7" s="244" t="s">
        <v>1163</v>
      </c>
      <c r="B7" s="244"/>
      <c r="C7" s="244"/>
      <c r="D7" s="244"/>
      <c r="E7" s="244"/>
      <c r="F7" s="244"/>
      <c r="G7" s="244"/>
      <c r="H7" s="244"/>
      <c r="J7" s="196"/>
      <c r="M7" s="203"/>
    </row>
    <row r="8" spans="1:13" s="62" customFormat="1" ht="17.25" customHeight="1" x14ac:dyDescent="0.3">
      <c r="A8" s="245"/>
      <c r="B8" s="245"/>
      <c r="C8" s="245"/>
      <c r="D8" s="245"/>
      <c r="E8" s="245"/>
      <c r="F8" s="245"/>
      <c r="G8" s="245"/>
      <c r="H8" s="245"/>
      <c r="J8" s="197"/>
      <c r="M8" s="204"/>
    </row>
    <row r="9" spans="1:13" s="66" customFormat="1" ht="20.45" customHeight="1" x14ac:dyDescent="0.25">
      <c r="A9" s="63" t="s">
        <v>11</v>
      </c>
      <c r="B9" s="63"/>
      <c r="C9" s="64"/>
      <c r="D9" s="64"/>
      <c r="E9" s="64"/>
      <c r="F9" s="64"/>
      <c r="G9" s="64"/>
      <c r="H9" s="65"/>
      <c r="J9" s="198"/>
      <c r="M9" s="201"/>
    </row>
    <row r="10" spans="1:13" s="61" customFormat="1" ht="31.5" customHeight="1" x14ac:dyDescent="0.2">
      <c r="A10" s="243" t="s">
        <v>72</v>
      </c>
      <c r="B10" s="243" t="s">
        <v>10</v>
      </c>
      <c r="C10" s="250" t="s">
        <v>9</v>
      </c>
      <c r="D10" s="250" t="s">
        <v>73</v>
      </c>
      <c r="E10" s="250"/>
      <c r="F10" s="250"/>
      <c r="G10" s="250"/>
      <c r="H10" s="243" t="s">
        <v>8</v>
      </c>
      <c r="J10" s="196"/>
      <c r="M10" s="203"/>
    </row>
    <row r="11" spans="1:13" s="68" customFormat="1" ht="96" customHeight="1" x14ac:dyDescent="0.2">
      <c r="A11" s="243"/>
      <c r="B11" s="243"/>
      <c r="C11" s="250"/>
      <c r="D11" s="67" t="s">
        <v>7</v>
      </c>
      <c r="E11" s="67" t="s">
        <v>6</v>
      </c>
      <c r="F11" s="67" t="s">
        <v>5</v>
      </c>
      <c r="G11" s="67" t="s">
        <v>75</v>
      </c>
      <c r="H11" s="243"/>
      <c r="J11" s="199"/>
      <c r="M11" s="205"/>
    </row>
    <row r="12" spans="1:13" s="61" customFormat="1" ht="15.75" x14ac:dyDescent="0.25">
      <c r="A12" s="69" t="s">
        <v>62</v>
      </c>
      <c r="B12" s="69" t="s">
        <v>63</v>
      </c>
      <c r="C12" s="70" t="s">
        <v>64</v>
      </c>
      <c r="D12" s="70" t="s">
        <v>65</v>
      </c>
      <c r="E12" s="70" t="s">
        <v>4</v>
      </c>
      <c r="F12" s="70" t="s">
        <v>3</v>
      </c>
      <c r="G12" s="70" t="s">
        <v>2</v>
      </c>
      <c r="H12" s="70" t="s">
        <v>1</v>
      </c>
      <c r="J12" s="196"/>
      <c r="M12" s="203"/>
    </row>
    <row r="13" spans="1:13" s="61" customFormat="1" ht="69.95" customHeight="1" x14ac:dyDescent="0.2">
      <c r="A13" s="71">
        <v>1</v>
      </c>
      <c r="B13" s="72" t="s">
        <v>1145</v>
      </c>
      <c r="C13" s="94" t="s">
        <v>1153</v>
      </c>
      <c r="D13" s="73">
        <f>'25033'!J94</f>
        <v>17357</v>
      </c>
      <c r="E13" s="73">
        <v>0</v>
      </c>
      <c r="F13" s="73">
        <v>0</v>
      </c>
      <c r="G13" s="73">
        <v>0</v>
      </c>
      <c r="H13" s="73">
        <f>SUM(D13:G13)</f>
        <v>17357</v>
      </c>
      <c r="J13" s="202">
        <f>ROUND(D13*5.98,0)</f>
        <v>103795</v>
      </c>
      <c r="K13" s="202">
        <f>ROUND(E13*5.98,0)</f>
        <v>0</v>
      </c>
      <c r="L13" s="202">
        <f>ROUND(F13*4.21,0)</f>
        <v>0</v>
      </c>
      <c r="M13" s="206">
        <f>SUM(J13:L13)</f>
        <v>103795</v>
      </c>
    </row>
    <row r="14" spans="1:13" s="61" customFormat="1" ht="69.95" customHeight="1" x14ac:dyDescent="0.2">
      <c r="A14" s="71">
        <v>2</v>
      </c>
      <c r="B14" s="72" t="s">
        <v>1146</v>
      </c>
      <c r="C14" s="94" t="s">
        <v>1154</v>
      </c>
      <c r="D14" s="73">
        <f>'25074'!K80</f>
        <v>78335</v>
      </c>
      <c r="E14" s="73">
        <f>'25074'!K81</f>
        <v>4213</v>
      </c>
      <c r="F14" s="73">
        <f>'25074'!K82</f>
        <v>83015</v>
      </c>
      <c r="G14" s="73">
        <v>0</v>
      </c>
      <c r="H14" s="73">
        <f t="shared" ref="H14:H19" si="0">SUM(D14:G14)</f>
        <v>165563</v>
      </c>
      <c r="J14" s="202">
        <f t="shared" ref="J14:J19" si="1">ROUND(D14*5.98,0)</f>
        <v>468443</v>
      </c>
      <c r="K14" s="202">
        <f t="shared" ref="K14:K19" si="2">ROUND(E14*5.98,0)</f>
        <v>25194</v>
      </c>
      <c r="L14" s="202">
        <f t="shared" ref="L14:L19" si="3">ROUND(F14*4.21,0)</f>
        <v>349493</v>
      </c>
      <c r="M14" s="206">
        <f t="shared" ref="M14:M19" si="4">SUM(J14:L14)</f>
        <v>843130</v>
      </c>
    </row>
    <row r="15" spans="1:13" s="61" customFormat="1" ht="69.95" customHeight="1" x14ac:dyDescent="0.2">
      <c r="A15" s="71">
        <v>3</v>
      </c>
      <c r="B15" s="72" t="s">
        <v>1147</v>
      </c>
      <c r="C15" s="94" t="s">
        <v>1152</v>
      </c>
      <c r="D15" s="73">
        <f>'25079'!J74</f>
        <v>23518</v>
      </c>
      <c r="E15" s="73">
        <v>0</v>
      </c>
      <c r="F15" s="73">
        <v>0</v>
      </c>
      <c r="G15" s="73">
        <v>0</v>
      </c>
      <c r="H15" s="73">
        <f t="shared" si="0"/>
        <v>23518</v>
      </c>
      <c r="J15" s="202">
        <f t="shared" si="1"/>
        <v>140638</v>
      </c>
      <c r="K15" s="202">
        <f t="shared" si="2"/>
        <v>0</v>
      </c>
      <c r="L15" s="202">
        <f t="shared" si="3"/>
        <v>0</v>
      </c>
      <c r="M15" s="206">
        <f t="shared" si="4"/>
        <v>140638</v>
      </c>
    </row>
    <row r="16" spans="1:13" s="61" customFormat="1" ht="69.95" customHeight="1" x14ac:dyDescent="0.2">
      <c r="A16" s="71">
        <v>4</v>
      </c>
      <c r="B16" s="72" t="s">
        <v>1148</v>
      </c>
      <c r="C16" s="94" t="s">
        <v>1155</v>
      </c>
      <c r="D16" s="73">
        <f>'25081'!J176</f>
        <v>3498</v>
      </c>
      <c r="E16" s="73">
        <f>'25081'!J177</f>
        <v>264609</v>
      </c>
      <c r="F16" s="73">
        <v>0</v>
      </c>
      <c r="G16" s="73">
        <v>0</v>
      </c>
      <c r="H16" s="73">
        <f t="shared" si="0"/>
        <v>268107</v>
      </c>
      <c r="J16" s="202">
        <f t="shared" si="1"/>
        <v>20918</v>
      </c>
      <c r="K16" s="202">
        <f t="shared" si="2"/>
        <v>1582362</v>
      </c>
      <c r="L16" s="202">
        <f t="shared" si="3"/>
        <v>0</v>
      </c>
      <c r="M16" s="206">
        <f t="shared" si="4"/>
        <v>1603280</v>
      </c>
    </row>
    <row r="17" spans="1:13" s="61" customFormat="1" ht="83.25" customHeight="1" x14ac:dyDescent="0.2">
      <c r="A17" s="71">
        <v>5</v>
      </c>
      <c r="B17" s="72" t="s">
        <v>1149</v>
      </c>
      <c r="C17" s="94" t="s">
        <v>1156</v>
      </c>
      <c r="D17" s="73">
        <v>0</v>
      </c>
      <c r="E17" s="73">
        <f>'25082'!J77</f>
        <v>18191</v>
      </c>
      <c r="F17" s="73">
        <f>'25082'!J78</f>
        <v>2864</v>
      </c>
      <c r="G17" s="73">
        <v>0</v>
      </c>
      <c r="H17" s="73">
        <f t="shared" si="0"/>
        <v>21055</v>
      </c>
      <c r="J17" s="202">
        <f t="shared" si="1"/>
        <v>0</v>
      </c>
      <c r="K17" s="202">
        <f t="shared" si="2"/>
        <v>108782</v>
      </c>
      <c r="L17" s="202">
        <f t="shared" si="3"/>
        <v>12057</v>
      </c>
      <c r="M17" s="206">
        <f t="shared" si="4"/>
        <v>120839</v>
      </c>
    </row>
    <row r="18" spans="1:13" s="61" customFormat="1" ht="90" customHeight="1" x14ac:dyDescent="0.2">
      <c r="A18" s="71">
        <v>6</v>
      </c>
      <c r="B18" s="72" t="s">
        <v>1150</v>
      </c>
      <c r="C18" s="94" t="s">
        <v>1157</v>
      </c>
      <c r="D18" s="73">
        <f>'25083'!J223</f>
        <v>378177</v>
      </c>
      <c r="E18" s="73">
        <v>0</v>
      </c>
      <c r="F18" s="73">
        <v>0</v>
      </c>
      <c r="G18" s="73">
        <v>0</v>
      </c>
      <c r="H18" s="73">
        <f t="shared" si="0"/>
        <v>378177</v>
      </c>
      <c r="J18" s="202">
        <f t="shared" si="1"/>
        <v>2261498</v>
      </c>
      <c r="K18" s="202">
        <f t="shared" si="2"/>
        <v>0</v>
      </c>
      <c r="L18" s="202">
        <f t="shared" si="3"/>
        <v>0</v>
      </c>
      <c r="M18" s="206">
        <f t="shared" si="4"/>
        <v>2261498</v>
      </c>
    </row>
    <row r="19" spans="1:13" s="61" customFormat="1" ht="90" customHeight="1" x14ac:dyDescent="0.2">
      <c r="A19" s="71">
        <v>7</v>
      </c>
      <c r="B19" s="72" t="s">
        <v>1151</v>
      </c>
      <c r="C19" s="94" t="s">
        <v>1158</v>
      </c>
      <c r="D19" s="73">
        <f>'25085'!J120</f>
        <v>39285</v>
      </c>
      <c r="E19" s="73">
        <f>'25085'!J121</f>
        <v>5392</v>
      </c>
      <c r="F19" s="73">
        <v>0</v>
      </c>
      <c r="G19" s="73">
        <v>0</v>
      </c>
      <c r="H19" s="73">
        <f t="shared" si="0"/>
        <v>44677</v>
      </c>
      <c r="J19" s="202">
        <f t="shared" si="1"/>
        <v>234924</v>
      </c>
      <c r="K19" s="202">
        <f t="shared" si="2"/>
        <v>32244</v>
      </c>
      <c r="L19" s="202">
        <f t="shared" si="3"/>
        <v>0</v>
      </c>
      <c r="M19" s="206">
        <f t="shared" si="4"/>
        <v>267168</v>
      </c>
    </row>
    <row r="20" spans="1:13" s="76" customFormat="1" ht="37.5" customHeight="1" x14ac:dyDescent="0.2">
      <c r="A20" s="71"/>
      <c r="B20" s="67"/>
      <c r="C20" s="74" t="s">
        <v>0</v>
      </c>
      <c r="D20" s="75">
        <f>SUM(D13:D19)</f>
        <v>540170</v>
      </c>
      <c r="E20" s="75">
        <f>SUM(E13:E19)</f>
        <v>292405</v>
      </c>
      <c r="F20" s="75">
        <f>SUM(F13:F19)</f>
        <v>85879</v>
      </c>
      <c r="G20" s="75">
        <f>SUM(G13:G19)</f>
        <v>0</v>
      </c>
      <c r="H20" s="75">
        <f>SUM(D20:G20)</f>
        <v>918454</v>
      </c>
      <c r="J20" s="206">
        <f>SUM(J13:J19)</f>
        <v>3230216</v>
      </c>
      <c r="K20" s="206">
        <f>SUM(K13:K19)</f>
        <v>1748582</v>
      </c>
      <c r="L20" s="206">
        <f>SUM(L13:L19)</f>
        <v>361550</v>
      </c>
      <c r="M20" s="206">
        <f t="shared" ref="M20" si="5">SUM(M13:M19)</f>
        <v>5340348</v>
      </c>
    </row>
    <row r="21" spans="1:13" s="79" customFormat="1" ht="59.25" customHeight="1" x14ac:dyDescent="0.2">
      <c r="A21" s="77"/>
      <c r="B21" s="77"/>
      <c r="C21" s="78" t="s">
        <v>1159</v>
      </c>
      <c r="D21" s="75">
        <f>ROUND(D20*5.98,0)-1</f>
        <v>3230216</v>
      </c>
      <c r="E21" s="75">
        <f>ROUND(E20*5.98,0)</f>
        <v>1748582</v>
      </c>
      <c r="F21" s="75">
        <f>ROUND(F20*4.21,0)-1</f>
        <v>361550</v>
      </c>
      <c r="G21" s="75">
        <f>ROUND(G20*10.48,0)</f>
        <v>0</v>
      </c>
      <c r="H21" s="75">
        <f>SUM(D21:G21)</f>
        <v>5340348</v>
      </c>
      <c r="J21" s="200"/>
      <c r="M21" s="207"/>
    </row>
    <row r="22" spans="1:13" s="81" customFormat="1" ht="27.75" customHeight="1" x14ac:dyDescent="0.25">
      <c r="A22" s="80"/>
      <c r="B22" s="80"/>
      <c r="C22" s="90" t="s">
        <v>67</v>
      </c>
      <c r="D22" s="73">
        <f>ROUND(D21*18%,2)</f>
        <v>581438.88</v>
      </c>
      <c r="E22" s="73">
        <f t="shared" ref="E22:G22" si="6">ROUND(E21*18%,2)</f>
        <v>314744.76</v>
      </c>
      <c r="F22" s="73">
        <f t="shared" si="6"/>
        <v>65079</v>
      </c>
      <c r="G22" s="73">
        <f t="shared" si="6"/>
        <v>0</v>
      </c>
      <c r="H22" s="73">
        <f>SUM(D22:G22)</f>
        <v>961262.64</v>
      </c>
      <c r="J22" s="198"/>
      <c r="M22" s="201"/>
    </row>
    <row r="23" spans="1:13" s="81" customFormat="1" ht="28.5" customHeight="1" x14ac:dyDescent="0.25">
      <c r="A23" s="82"/>
      <c r="B23" s="82"/>
      <c r="C23" s="83" t="s">
        <v>1160</v>
      </c>
      <c r="D23" s="84">
        <f>SUM(D21:D22)</f>
        <v>3811654.88</v>
      </c>
      <c r="E23" s="84">
        <f t="shared" ref="E23:G23" si="7">SUM(E21:E22)</f>
        <v>2063326.76</v>
      </c>
      <c r="F23" s="84">
        <f t="shared" si="7"/>
        <v>426629</v>
      </c>
      <c r="G23" s="84">
        <f t="shared" si="7"/>
        <v>0</v>
      </c>
      <c r="H23" s="75">
        <f>SUM(D23:G23)</f>
        <v>6301610.6399999997</v>
      </c>
      <c r="J23" s="198"/>
      <c r="M23" s="201"/>
    </row>
    <row r="24" spans="1:13" x14ac:dyDescent="0.2">
      <c r="B24" s="86"/>
    </row>
    <row r="27" spans="1:13" s="88" customFormat="1" ht="15.75" x14ac:dyDescent="0.25">
      <c r="A27" s="87"/>
      <c r="B27" s="87"/>
      <c r="C27" s="88" t="s">
        <v>14</v>
      </c>
      <c r="G27" s="88" t="s">
        <v>15</v>
      </c>
      <c r="J27" s="201"/>
      <c r="M27" s="201"/>
    </row>
    <row r="28" spans="1:13" s="81" customFormat="1" ht="15.75" x14ac:dyDescent="0.25">
      <c r="A28" s="89"/>
      <c r="B28" s="89"/>
      <c r="C28" s="81" t="s">
        <v>16</v>
      </c>
      <c r="J28" s="198"/>
      <c r="M28" s="201"/>
    </row>
    <row r="29" spans="1:13" s="81" customFormat="1" ht="15.75" x14ac:dyDescent="0.25">
      <c r="A29" s="89"/>
      <c r="B29" s="89"/>
      <c r="C29" s="81" t="s">
        <v>53</v>
      </c>
      <c r="J29" s="198"/>
      <c r="M29" s="201"/>
    </row>
    <row r="31" spans="1:13" s="81" customFormat="1" ht="15.75" x14ac:dyDescent="0.25">
      <c r="A31" s="89"/>
      <c r="B31" s="89"/>
      <c r="C31" s="81" t="s">
        <v>17</v>
      </c>
      <c r="J31" s="198"/>
      <c r="M31" s="201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40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43</vt:i4>
      </vt:variant>
    </vt:vector>
  </HeadingPairs>
  <TitlesOfParts>
    <vt:vector size="52" baseType="lpstr">
      <vt:lpstr>25033</vt:lpstr>
      <vt:lpstr>25074</vt:lpstr>
      <vt:lpstr>25079</vt:lpstr>
      <vt:lpstr>25081</vt:lpstr>
      <vt:lpstr>25082</vt:lpstr>
      <vt:lpstr>25083</vt:lpstr>
      <vt:lpstr>25085</vt:lpstr>
      <vt:lpstr>НМЦ</vt:lpstr>
      <vt:lpstr>Сводка затрат</vt:lpstr>
      <vt:lpstr>'25074'!Constr</vt:lpstr>
      <vt:lpstr>'25079'!Constr</vt:lpstr>
      <vt:lpstr>'25081'!Constr</vt:lpstr>
      <vt:lpstr>'25082'!Constr</vt:lpstr>
      <vt:lpstr>'25083'!Constr</vt:lpstr>
      <vt:lpstr>'25085'!Constr</vt:lpstr>
      <vt:lpstr>'25033'!FOT</vt:lpstr>
      <vt:lpstr>'25074'!FOT</vt:lpstr>
      <vt:lpstr>'25079'!FOT</vt:lpstr>
      <vt:lpstr>'25081'!FOT</vt:lpstr>
      <vt:lpstr>'25082'!FOT</vt:lpstr>
      <vt:lpstr>'25083'!FOT</vt:lpstr>
      <vt:lpstr>'25085'!FOT</vt:lpstr>
      <vt:lpstr>'25079'!Ind</vt:lpstr>
      <vt:lpstr>'25081'!Ind</vt:lpstr>
      <vt:lpstr>'25082'!Ind</vt:lpstr>
      <vt:lpstr>'25083'!Ind</vt:lpstr>
      <vt:lpstr>'25085'!Ind</vt:lpstr>
      <vt:lpstr>'25033'!Obj</vt:lpstr>
      <vt:lpstr>'25074'!Obj</vt:lpstr>
      <vt:lpstr>'25033'!Obosn</vt:lpstr>
      <vt:lpstr>'25074'!Obosn</vt:lpstr>
      <vt:lpstr>'25079'!Obosn</vt:lpstr>
      <vt:lpstr>'25081'!Obosn</vt:lpstr>
      <vt:lpstr>'25082'!Obosn</vt:lpstr>
      <vt:lpstr>'25083'!Obosn</vt:lpstr>
      <vt:lpstr>'25085'!Obosn</vt:lpstr>
      <vt:lpstr>'25033'!SmPr</vt:lpstr>
      <vt:lpstr>'25074'!SmPr</vt:lpstr>
      <vt:lpstr>'25079'!SmPr</vt:lpstr>
      <vt:lpstr>'25081'!SmPr</vt:lpstr>
      <vt:lpstr>'25082'!SmPr</vt:lpstr>
      <vt:lpstr>'25083'!SmPr</vt:lpstr>
      <vt:lpstr>'25085'!SmPr</vt:lpstr>
      <vt:lpstr>'25033'!Заголовки_для_печати</vt:lpstr>
      <vt:lpstr>'25074'!Заголовки_для_печати</vt:lpstr>
      <vt:lpstr>'25079'!Заголовки_для_печати</vt:lpstr>
      <vt:lpstr>'25081'!Заголовки_для_печати</vt:lpstr>
      <vt:lpstr>'25082'!Заголовки_для_печати</vt:lpstr>
      <vt:lpstr>'25083'!Заголовки_для_печати</vt:lpstr>
      <vt:lpstr>'25085'!Заголовки_для_печати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2013-10-17T09:25:25Z</cp:lastPrinted>
  <dcterms:created xsi:type="dcterms:W3CDTF">2002-02-11T05:58:42Z</dcterms:created>
  <dcterms:modified xsi:type="dcterms:W3CDTF">2013-11-18T05:57:19Z</dcterms:modified>
</cp:coreProperties>
</file>