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345" windowWidth="14805" windowHeight="777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Лист1!$A$1:$T$55</definedName>
  </definedNames>
  <calcPr calcId="145621"/>
</workbook>
</file>

<file path=xl/calcChain.xml><?xml version="1.0" encoding="utf-8"?>
<calcChain xmlns="http://schemas.openxmlformats.org/spreadsheetml/2006/main">
  <c r="R13" i="1" l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12" i="1"/>
  <c r="T15" i="1" l="1"/>
  <c r="T16" i="1"/>
  <c r="T19" i="1"/>
  <c r="T20" i="1"/>
  <c r="T23" i="1"/>
  <c r="T24" i="1"/>
  <c r="T27" i="1"/>
  <c r="T28" i="1"/>
  <c r="T31" i="1"/>
  <c r="T32" i="1"/>
  <c r="T35" i="1"/>
  <c r="T36" i="1"/>
  <c r="T12" i="1"/>
  <c r="T13" i="1"/>
  <c r="T14" i="1"/>
  <c r="T17" i="1"/>
  <c r="T18" i="1"/>
  <c r="T21" i="1"/>
  <c r="T22" i="1"/>
  <c r="T25" i="1"/>
  <c r="T26" i="1"/>
  <c r="T29" i="1"/>
  <c r="T30" i="1"/>
  <c r="T33" i="1"/>
  <c r="T34" i="1"/>
  <c r="T37" i="1"/>
  <c r="A13" i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T38" i="1" l="1"/>
  <c r="T40" i="1" s="1"/>
  <c r="T39" i="1" l="1"/>
</calcChain>
</file>

<file path=xl/sharedStrings.xml><?xml version="1.0" encoding="utf-8"?>
<sst xmlns="http://schemas.openxmlformats.org/spreadsheetml/2006/main" count="151" uniqueCount="110">
  <si>
    <t>Приложение №1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</si>
  <si>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</si>
  <si>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</si>
  <si>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Товара Покупателя (указывается в заявке ЗАО "Далур")</t>
  </si>
  <si>
    <t>Наименование ТМЦ</t>
  </si>
  <si>
    <t>Технические характеристики</t>
  </si>
  <si>
    <t>Обозначение нормативного документа (ГОСТ, ТУ, ОСТ и т.п.)</t>
  </si>
  <si>
    <t>Изготовитель (производитель), страна происхождения</t>
  </si>
  <si>
    <t>Ед.изм.</t>
  </si>
  <si>
    <t>Цена за единицу с НДС, руб.</t>
  </si>
  <si>
    <t>Сумма с НДС, руб.</t>
  </si>
  <si>
    <t>апрель</t>
  </si>
  <si>
    <t>май</t>
  </si>
  <si>
    <t>июнь</t>
  </si>
  <si>
    <t>август</t>
  </si>
  <si>
    <t>сентябрь</t>
  </si>
  <si>
    <t>октябрь</t>
  </si>
  <si>
    <t>ноябрь</t>
  </si>
  <si>
    <t>декабрь</t>
  </si>
  <si>
    <t>Итого:</t>
  </si>
  <si>
    <t>НДС 18%:</t>
  </si>
  <si>
    <t>Всего:</t>
  </si>
  <si>
    <t xml:space="preserve">Итого с учетом НДС :___ (___)руб 00 коп  в т.ч. НДС (18%): </t>
  </si>
  <si>
    <t>Поставщик</t>
  </si>
  <si>
    <t xml:space="preserve"> Покупатель</t>
  </si>
  <si>
    <t xml:space="preserve">ЗАО "Далур" </t>
  </si>
  <si>
    <t>________________  /________________/</t>
  </si>
  <si>
    <t>м.п</t>
  </si>
  <si>
    <t>июль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</si>
  <si>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</si>
  <si>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 xml:space="preserve"> 5. Транспортные расходы и прочие расходы включены в цену ТМЦ.</t>
  </si>
  <si>
    <t xml:space="preserve"> 6. Объём ТМЦ, подлежащих поставке, могут меняться в зависимости от минимальной нормы отгрузки ± 10% (для материалов по удельным нормам)</t>
  </si>
  <si>
    <t>__________________________</t>
  </si>
  <si>
    <t>________________  /Н.А. Попонин /</t>
  </si>
  <si>
    <t>"    "______________2014 г</t>
  </si>
  <si>
    <t xml:space="preserve">                                        м.п.        "   "_______________2014 г</t>
  </si>
  <si>
    <t xml:space="preserve"> 4. Срок поставки: до 31 декабря 2014 г (в соответствии с графиком поставки Покупателя)</t>
  </si>
  <si>
    <t xml:space="preserve">                 СПЕЦИФИКАЦИЯ  № 1 от ________2014 г.    </t>
  </si>
  <si>
    <t>к Договору поставки № 099/2014/12-03/________от "      "______2014 г.</t>
  </si>
  <si>
    <t xml:space="preserve"> 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</si>
  <si>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2 полугодие 2014</t>
  </si>
  <si>
    <t xml:space="preserve">Эквивалент не предусмотрен согласно п. 12.2.2 б) ЕОСЗ ГК "Росатом" (закупаемые товары используются только во взаимодействии с товарами, уже используемыми заказчиком, и при этом уже используемые товары несовместимы с товарами других товарных знаков).
Товар должен быть новым, ранее не использованным, высокого качества, отвечать всем требованиям и стандартам, действующими в РФ. </t>
  </si>
  <si>
    <t>Автошина с ободной лентой  260*508(ИН-142</t>
  </si>
  <si>
    <t>ГОСТ-5513</t>
  </si>
  <si>
    <t>Автошина11R22,5(Я-467)</t>
  </si>
  <si>
    <t>Автошина с ободной лентой 280*508(Кама-310)</t>
  </si>
  <si>
    <t>Автошина 240*508(КИ-111)</t>
  </si>
  <si>
    <t>Автошина 215*65R16(К-181)</t>
  </si>
  <si>
    <t>ГОСТ-20993-75</t>
  </si>
  <si>
    <t>Автошина 225*75R16(Кама-219)</t>
  </si>
  <si>
    <t>ТУ 2521-058-00148990</t>
  </si>
  <si>
    <t xml:space="preserve">Автошина 225*85R15(И-502) </t>
  </si>
  <si>
    <t>ГОСТ-7463-89</t>
  </si>
  <si>
    <t>Автошина с ободной лентой 12,00R18(КИ-115)</t>
  </si>
  <si>
    <t>ТУ2521-85-00148961</t>
  </si>
  <si>
    <t>Автошина 11R22.5 КАМА NF701</t>
  </si>
  <si>
    <t>Автошина 11,2-20 2900*508(Ф-35</t>
  </si>
  <si>
    <t>Автошина 16,00-24(Я-140)</t>
  </si>
  <si>
    <t>ТУ 38.304-14-161</t>
  </si>
  <si>
    <t>Автошина 215/65 R16(Кама-515)-зим.</t>
  </si>
  <si>
    <t>Автошина 185/75 R16(Кама-301)</t>
  </si>
  <si>
    <t>Автошина 10,00/75-15,3(ВЛ-30)</t>
  </si>
  <si>
    <t xml:space="preserve">Автошина с ободной лентой 11,00R20(КАМА-310) 300*508 </t>
  </si>
  <si>
    <t>Автошина 195/70 R15C 104/102R NOKIAN HAKKAPELIITTA C-зим.</t>
  </si>
  <si>
    <t>НД Поставщика</t>
  </si>
  <si>
    <t>Автошина 265/60 R18 110Н(тойота 150 лето)</t>
  </si>
  <si>
    <t>Автошина 8,25-15(ЛФ-268)</t>
  </si>
  <si>
    <t xml:space="preserve">ГОСТ  8430    </t>
  </si>
  <si>
    <t>Автошина 265/65 R17 116ТXL-зим.</t>
  </si>
  <si>
    <t>Автошина 1200*500*508(ИД-П284)</t>
  </si>
  <si>
    <t>ТУ 38.304-085</t>
  </si>
  <si>
    <t>Автошина 185/75 R16(К-156)-зим.</t>
  </si>
  <si>
    <t>ГОСТ-13298</t>
  </si>
  <si>
    <t>Автошина 195 R15C 8PR 106/104S</t>
  </si>
  <si>
    <t>Автошина 265/60 R18 114T-зим.</t>
  </si>
  <si>
    <t>Автошина с ободной лентой 240*508 8,25 Р20 (У-2)</t>
  </si>
  <si>
    <t xml:space="preserve">Автошина 400/70-20 ind (16.0/70-20) 149 А8 MICHELIN </t>
  </si>
  <si>
    <t xml:space="preserve">Автошина 480/80-26 ind (18.4-26) 160 А8 MICHELIN </t>
  </si>
  <si>
    <t>шт.</t>
  </si>
  <si>
    <t>Итого количество  поставляемого товара</t>
  </si>
  <si>
    <t xml:space="preserve">Производитель-АО"Нижнекамский ШЗ"; Типоразмер - 280*508 (10,00R20); Тип рисунка протектора-Дорожный;   Тип конструкции  - радиальная. Исполнение  -- камерное.   Ширина профиля, мм   -  275.  ; Индекс скорости  --К( км/ч  110);  Индекс нагрузки  -146; Максимально допустимая нагрузка -3000/2750; Масса шины , кг -  52. </t>
  </si>
  <si>
    <t>Производитель - АО"ЯШЗ"; Типоразмер  - 11  R22,5; Тип рисунка протектора - Дорожный; Наружний диаметр,мм  -  1050.   Ширина профиля, мм - 279; Максимальная скорость, км/ч - 115(L); Максимально допустимая нагрузка -3150/2900; Масса шины , кг   - 60.</t>
  </si>
  <si>
    <t>Производитель-АО"Нижнекамский ШЗ" Типоразмер-11.00 R 22.5); Тип рисунка протектора - Дорожный /внедорожный; Тип конструкции  -  радиальная,  Исполнение  - бескамерное.    Ширина профиля, мм - 290.              Максимальная скорость, км/ч - 110; Максимально допустимая нагрузка -3000/2725; Масса шины , кг - 52; или эквивалент.</t>
  </si>
  <si>
    <t xml:space="preserve"> </t>
  </si>
  <si>
    <t xml:space="preserve">Производитель - АО"Волтаир ШЗ" Типоразмер  - 10.00/75-15.3; Тип рисунка протектора -  Повышенной проходимости; Ширина профиля, мм  -264; Максимальная скорость, км/ч -  30;Тип   конструкции  - дагональная; Норма слойности  -  8; или эквивалент
</t>
  </si>
  <si>
    <t xml:space="preserve">Производитель    -АО " КШЗ " Типоразмер    - 185/75  R16С; Тип рисунка протектора - Зимняя (ошипованная); Радиус,дюйм - 16с , Ширина,мм  -  185.   Высота%  -  75.  Индекс  скорости, - N(до   140  км/ч); Индекс нагрузки - 102(850кг);  или эквивалент       
</t>
  </si>
  <si>
    <t xml:space="preserve">Производитель - АО"Омскшина" Типоразмер - 500х70х508, Тип рисунка протектора - Повышенной проходимости.Тип конструкции  -  радиальная,  Индекс грузоподъемности - 156,    Ширина профиля , мм  -475,  Наружний диаметр , мм-1185, Максимальная скорость, км/ч  - 80(F),  Норма слойности - 10, Масса шины , кг    -  125; </t>
  </si>
  <si>
    <t xml:space="preserve">Производитель - АО"Нижнекамский  ШЗ "Типоразмер -  225/85  R15 . Тип рисунка протектора - Дорожный. Ширина профиля, мм -   225. Высота профиля%  -85  .Диаметр,дюймы  - 15. Индекс  скорости, км/ч -  Р(до 150км) Индекс нагрузки -  106(950кг). Тип   конструкции  -  Радиальная.         </t>
  </si>
  <si>
    <t xml:space="preserve">Производитель    -NOKIAN. Типоразмер    - 265|65. Тип рисунка протектора -Зимняя (ошипованная). Индекс  скорости, - T(до   190  км/ч).Индекс нагрузки - 116 (1250 кг)        
</t>
  </si>
  <si>
    <t xml:space="preserve">Производитель  -АО"К ШЗ" Типоразмер - 215/65  R16;Тип рисунка протектора - Всесезонная; Максимальная скорость, км/ч -  190;  Максимально допустимая нагрузка - 850  кг.                                                
</t>
  </si>
  <si>
    <t xml:space="preserve">      к Договору поставки №099/2014/12-03/____ от ___.___.2014</t>
  </si>
  <si>
    <t>Производитель -АО"Нижнекамский ШЗ" Типоразмер  -   260*508 R-20;Тип рисунка протектора - Универсальный;Ширина профиля, мм -260; Максимальная скорость, км/ч - 100; Максимально допустимая нагрузка - 2500/2300; Масса шины , кг -  55.0</t>
  </si>
  <si>
    <t>Производитель - АО"КШЗ" Типоразмер - 240/508 (8,25  R20); Тип рисунка протектора -Универсальный; Ширина профиля, мм -240; Максимальная скорость, км/ч - 100; Максимально допустимая нагрузка -1650/1500; Масса шины , кг -  47,0.</t>
  </si>
  <si>
    <t>Производитель - АО"КШЗ"  Типоразмер - 12.00 R18; Тип рисунка протектора - Повышенной проходимости; Ширина профиля, мм - 352; Максимальная скорость, км/ч  -  95; Максимально допустимая нагрузка - 1850; Масса шины , кг -  75.0</t>
  </si>
  <si>
    <t>Производитель - АО"Бобруйский" Типоразмер  - 16.00-24 ; Тип рисунка протектора -Повышенной проходимости; Ширина профиля, мм - 435; Максимальная скорость, км/ч  - 50; Максимально допустимая нагрузка -4110/6150; Масса шины , кг -  197.0</t>
  </si>
  <si>
    <t xml:space="preserve">Производитель - АО"Нижнекамский ШЗ" Типоразмер  - 215/65  R16; Тип рисунка протектора - Зимняя (ошипованная); Индекс  скорости, - Q (до   160  км/ч); Индекс нагрузки - 102 (850 кг)            
</t>
  </si>
  <si>
    <t xml:space="preserve">Производитель - ОАО"Нижнекамский   ШЗ" Типоразмер   -185/75 R16.    Ширина профиля  - 185мм. Высота профиля   -%-  75.  Д иаметр,дюймы  - 16;  Тип рисунка -  Универсальный; Исполнение - Камерная;  Индекс скорости --N(до 140км/ч);  Индекс нагрузки - 104(900кг)  Масса шины , кг - 38
</t>
  </si>
  <si>
    <t xml:space="preserve">Производитель - АО"Нижнекамский"Типоразмер  - 11.00  R-20 ; Тип рисунка протектора - Универсальный; Ширина профиля, мм  -  300; Максимальная скорость, км/ч   -  110; Норма слойности  -  ИНС 16; Максимальная нагрузка   - 3350/3000; или эквивалент
</t>
  </si>
  <si>
    <t xml:space="preserve">Производитель   - NOKIAN; Типоразмер    - 195|70Тип рисунка протектора   -Зимняя (ошипованная).,  Индекс  скорости, -  R(до   150  км/ч); Индекс нагрузки   -  104-102            
</t>
  </si>
  <si>
    <t>Производитель - "Bridgestone" Типоразмер  -  265/60   R18;Тип рисунка протектора -  Всесезонная   Тип конструкции  - радиальная. Ширина профиля, мм - 265.    Высота профиля  %  - 60.  Диаметр,дюймы  -  18.              Максимальная скорость, км/ч  -  210; Индекс нагрузки                            - 110; Модель  -  D-684.</t>
  </si>
  <si>
    <t xml:space="preserve">Производитель  - АО"Волтаир ШЗ" Типоразмер - 8.25-15. Тип рисунка протектора  - Дорожный, Максимальная скорость, км/ч -  25  Тип   конструкции  -  Диагональная; Максимальная нагрузка   -  3900  
</t>
  </si>
  <si>
    <t xml:space="preserve">Производитель  - "Bridgestone" Типоразмер - 265/60   R18; Тип рисунка протектора  -  Зимняя (ошипованная); Тип конструкции  - радиальная. Ширина профиля, мм  - 265. Высота профиля  %  - 60.  Диаметр,дюймы  -  18.    Индекс сорости -  Т ( 190 км/ч); Индекс нагрузки  - 114 (до 1180кг);  Модель -  IC 7000;  </t>
  </si>
  <si>
    <t>Производитель - АО"Нижнекамский ШЗ" Типоразмер -240/508(8.25 R20 ); Тип рисунка протектора - Универсальная; Ширина профиля, мм - 240; Максимальная скорость - 100; Максимально допустимая нагрузка - 1650/1500; Масса шины , кг -  46.5</t>
  </si>
  <si>
    <t xml:space="preserve">Производитель -  MICHELIN. Типоразмер - 400/70-20. Тип рисунка протектора  - Повышенной проходимости.  Исполнение - бескамерная. Ширина профиля мм- 400.   Высота профиля % --70.  Диаметр обода,дюймы - 20.   Индекс  скорости  - А8 ( до 40 км/ч ).Индекс нагрузки  - 149.   </t>
  </si>
  <si>
    <t xml:space="preserve">Производитель -  MICHELIN. Типоразмер - 480/80-26. Тип рисунка протектора - Повышенной проходимости.  Исполнение - бескамерная. Ширина профиля мм- 480.   Высота профиля % --80.  Диаметр обода,дюймы - 26.   Индекс  скорости  - А8 ( до 40 км/ч ).Индекс нагрузки  - 160.  </t>
  </si>
  <si>
    <t xml:space="preserve">Производитель - "Bridgestone"Типоразмер  - 195/70  R15C ., Тип рисунка протектора - Летняя. Ширина профиля, мм  - 195. Индекс  скорости  - S   (180 км/ч ). Индекс нагрузки - 106 /104(900-960кг); Модель - RD-613 Steel .                </t>
  </si>
  <si>
    <t xml:space="preserve">Производитель  -АО"Бобруйский" Типоразмер - 290-508; Тип рисунка протектора -Повышенной проходимости., Ширина профиля, мм -  284; Индекс скорости  -  30 ( А6 )., Максимально допустимая нагрузка -1175; Масса шины , кг - 43                                   </t>
  </si>
  <si>
    <t>Производитель - АО"Нижнекамский ШЗ" Типоразмер - 225/75  R16; Тип рисунка протектора  -Универсальный .,Ширина профиля, мм   -  223; Максимальная скорость, км/ч  -  160; Максимально допустимая нагрузка - 900., Масса шины , кг -  15.0</t>
  </si>
  <si>
    <r>
      <t xml:space="preserve">Код ЕБК </t>
    </r>
    <r>
      <rPr>
        <i/>
        <sz val="12"/>
        <rFont val="Times New Roman"/>
        <family val="1"/>
        <charset val="204"/>
      </rPr>
      <t>(указывается в заявке ЗАО "Далур")</t>
    </r>
  </si>
  <si>
    <t>1 полугодие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</si>
</sst>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#,##0.00_р_.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theme="1"/>
      <name val="Calibri"/>
      <family val="2"/>
      <scheme val="minor"/>
    </font>
    <font>
      <i/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/>
  </cellStyleXfs>
  <cellXfs count="69">
    <xf numFmtId="0" fontId="0" fillId="0" borderId="0" xfId="0"/>
    <xf numFmtId="0" fontId="0" fillId="0" borderId="0" xfId="0" applyFill="1"/>
    <xf numFmtId="0" fontId="3" fillId="0" borderId="0" xfId="0" applyFont="1" applyFill="1"/>
    <xf numFmtId="0" fontId="7" fillId="0" borderId="0" xfId="0" applyFont="1" applyAlignment="1"/>
    <xf numFmtId="0" fontId="0" fillId="0" borderId="0" xfId="0" applyFont="1"/>
    <xf numFmtId="0" fontId="2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2" borderId="0" xfId="0" applyFont="1" applyFill="1"/>
    <xf numFmtId="0" fontId="0" fillId="2" borderId="0" xfId="0" applyFill="1"/>
    <xf numFmtId="0" fontId="6" fillId="0" borderId="0" xfId="0" applyFont="1" applyFill="1" applyBorder="1" applyAlignment="1">
      <alignment horizontal="right" vertical="center"/>
    </xf>
    <xf numFmtId="43" fontId="3" fillId="0" borderId="0" xfId="0" applyNumberFormat="1" applyFont="1" applyFill="1" applyBorder="1"/>
    <xf numFmtId="0" fontId="7" fillId="0" borderId="0" xfId="0" applyFont="1" applyFill="1"/>
    <xf numFmtId="0" fontId="0" fillId="0" borderId="0" xfId="0" applyFont="1" applyFill="1"/>
    <xf numFmtId="43" fontId="0" fillId="0" borderId="0" xfId="0" applyNumberFormat="1" applyFont="1" applyFill="1"/>
    <xf numFmtId="0" fontId="7" fillId="0" borderId="0" xfId="0" applyFont="1" applyFill="1" applyAlignment="1"/>
    <xf numFmtId="0" fontId="9" fillId="0" borderId="0" xfId="0" applyFont="1" applyFill="1"/>
    <xf numFmtId="43" fontId="9" fillId="0" borderId="0" xfId="0" applyNumberFormat="1" applyFont="1" applyFill="1"/>
    <xf numFmtId="0" fontId="5" fillId="0" borderId="0" xfId="0" applyFont="1" applyFill="1"/>
    <xf numFmtId="0" fontId="11" fillId="0" borderId="0" xfId="0" applyFont="1" applyFill="1"/>
    <xf numFmtId="0" fontId="5" fillId="0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/>
    </xf>
    <xf numFmtId="164" fontId="5" fillId="2" borderId="9" xfId="0" applyNumberFormat="1" applyFont="1" applyFill="1" applyBorder="1" applyAlignment="1">
      <alignment horizontal="center" vertical="center"/>
    </xf>
    <xf numFmtId="49" fontId="5" fillId="2" borderId="9" xfId="0" applyNumberFormat="1" applyFont="1" applyFill="1" applyBorder="1" applyAlignment="1">
      <alignment horizontal="left" vertical="center" wrapText="1"/>
    </xf>
    <xf numFmtId="0" fontId="5" fillId="2" borderId="9" xfId="0" applyFont="1" applyFill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43" fontId="5" fillId="2" borderId="9" xfId="1" applyFont="1" applyFill="1" applyBorder="1" applyAlignment="1">
      <alignment horizontal="center" vertical="center" wrapText="1"/>
    </xf>
    <xf numFmtId="43" fontId="5" fillId="2" borderId="9" xfId="0" applyNumberFormat="1" applyFont="1" applyFill="1" applyBorder="1" applyAlignment="1">
      <alignment vertical="center"/>
    </xf>
    <xf numFmtId="43" fontId="5" fillId="2" borderId="0" xfId="0" applyNumberFormat="1" applyFont="1" applyFill="1"/>
    <xf numFmtId="0" fontId="11" fillId="2" borderId="0" xfId="0" applyFont="1" applyFill="1"/>
    <xf numFmtId="43" fontId="5" fillId="0" borderId="9" xfId="0" applyNumberFormat="1" applyFont="1" applyFill="1" applyBorder="1"/>
    <xf numFmtId="43" fontId="5" fillId="0" borderId="0" xfId="0" applyNumberFormat="1" applyFont="1" applyFill="1"/>
    <xf numFmtId="43" fontId="11" fillId="0" borderId="0" xfId="0" applyNumberFormat="1" applyFont="1" applyFill="1"/>
    <xf numFmtId="0" fontId="13" fillId="0" borderId="0" xfId="0" applyFont="1" applyFill="1" applyAlignment="1">
      <alignment horizontal="right"/>
    </xf>
    <xf numFmtId="0" fontId="13" fillId="0" borderId="0" xfId="0" applyFont="1" applyFill="1"/>
    <xf numFmtId="0" fontId="13" fillId="0" borderId="0" xfId="0" applyFont="1" applyFill="1" applyAlignment="1">
      <alignment horizontal="left"/>
    </xf>
    <xf numFmtId="0" fontId="5" fillId="0" borderId="0" xfId="0" applyFont="1" applyFill="1" applyAlignment="1"/>
    <xf numFmtId="0" fontId="8" fillId="0" borderId="0" xfId="0" applyFont="1" applyFill="1" applyAlignment="1"/>
    <xf numFmtId="43" fontId="5" fillId="2" borderId="9" xfId="1" applyFont="1" applyFill="1" applyBorder="1" applyAlignment="1">
      <alignment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43" fontId="7" fillId="0" borderId="0" xfId="1" applyFont="1" applyAlignment="1">
      <alignment horizontal="left" vertical="top" wrapText="1"/>
    </xf>
    <xf numFmtId="0" fontId="5" fillId="0" borderId="0" xfId="0" applyFont="1" applyFill="1" applyAlignment="1">
      <alignment horizontal="center"/>
    </xf>
    <xf numFmtId="0" fontId="13" fillId="0" borderId="0" xfId="0" applyFont="1" applyFill="1" applyAlignment="1">
      <alignment horizontal="center"/>
    </xf>
    <xf numFmtId="0" fontId="12" fillId="0" borderId="5" xfId="0" applyFont="1" applyFill="1" applyBorder="1" applyAlignment="1">
      <alignment horizontal="right" vertical="center"/>
    </xf>
    <xf numFmtId="0" fontId="12" fillId="0" borderId="6" xfId="0" applyFont="1" applyFill="1" applyBorder="1" applyAlignment="1">
      <alignment horizontal="right" vertical="center"/>
    </xf>
    <xf numFmtId="0" fontId="12" fillId="0" borderId="7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</cellXfs>
  <cellStyles count="3">
    <cellStyle name="Обычный" xfId="0" builtinId="0"/>
    <cellStyle name="Обычный_Лист1_1" xfId="2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8"/>
  <sheetViews>
    <sheetView tabSelected="1" zoomScale="78" zoomScaleNormal="78" workbookViewId="0">
      <selection activeCell="H13" sqref="H13"/>
    </sheetView>
  </sheetViews>
  <sheetFormatPr defaultRowHeight="15" x14ac:dyDescent="0.25"/>
  <cols>
    <col min="1" max="1" width="3.7109375" style="1" customWidth="1"/>
    <col min="2" max="2" width="8.140625" style="1" customWidth="1"/>
    <col min="3" max="3" width="12.42578125" style="1" customWidth="1"/>
    <col min="4" max="4" width="25.5703125" style="1" customWidth="1"/>
    <col min="5" max="5" width="69.7109375" style="1" customWidth="1"/>
    <col min="6" max="6" width="18" style="1" customWidth="1"/>
    <col min="7" max="7" width="14.5703125" style="1" customWidth="1"/>
    <col min="8" max="8" width="7.42578125" style="1" customWidth="1"/>
    <col min="9" max="17" width="10.7109375" style="1" customWidth="1"/>
    <col min="18" max="18" width="13.42578125" style="1" customWidth="1"/>
    <col min="19" max="19" width="13.85546875" style="1" customWidth="1"/>
    <col min="20" max="20" width="16.85546875" style="1" customWidth="1"/>
    <col min="21" max="21" width="16" style="1" customWidth="1"/>
    <col min="22" max="22" width="13.28515625" style="1" bestFit="1" customWidth="1"/>
    <col min="23" max="16384" width="9.140625" style="1"/>
  </cols>
  <sheetData>
    <row r="1" spans="1:21" s="24" customFormat="1" ht="15.75" customHeight="1" x14ac:dyDescent="0.25">
      <c r="T1" s="39" t="s">
        <v>0</v>
      </c>
    </row>
    <row r="2" spans="1:21" s="40" customFormat="1" ht="15.75" x14ac:dyDescent="0.25">
      <c r="H2" s="41"/>
      <c r="L2" s="41"/>
      <c r="M2" s="41"/>
      <c r="N2" s="41"/>
      <c r="P2" s="40" t="s">
        <v>90</v>
      </c>
    </row>
    <row r="3" spans="1:21" s="24" customFormat="1" ht="15.75" x14ac:dyDescent="0.25">
      <c r="O3" s="41"/>
      <c r="P3" s="41"/>
      <c r="Q3" s="41"/>
      <c r="R3" s="41"/>
    </row>
    <row r="4" spans="1:21" s="24" customFormat="1" ht="15.75" x14ac:dyDescent="0.25">
      <c r="O4" s="41"/>
      <c r="P4" s="41"/>
      <c r="Q4" s="41"/>
      <c r="R4" s="41"/>
    </row>
    <row r="5" spans="1:21" s="24" customFormat="1" ht="15.75" x14ac:dyDescent="0.25">
      <c r="A5" s="59" t="s">
        <v>37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</row>
    <row r="6" spans="1:21" s="24" customFormat="1" ht="15.75" x14ac:dyDescent="0.25">
      <c r="A6" s="60" t="s">
        <v>38</v>
      </c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</row>
    <row r="7" spans="1:21" s="24" customFormat="1" ht="15.75" x14ac:dyDescent="0.25">
      <c r="A7" s="40"/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40"/>
    </row>
    <row r="8" spans="1:21" s="24" customFormat="1" ht="18.75" customHeight="1" x14ac:dyDescent="0.25">
      <c r="A8" s="23" t="s">
        <v>1</v>
      </c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0"/>
    </row>
    <row r="9" spans="1:21" s="24" customFormat="1" ht="18" customHeight="1" x14ac:dyDescent="0.25">
      <c r="A9" s="47" t="s">
        <v>2</v>
      </c>
      <c r="B9" s="47" t="s">
        <v>108</v>
      </c>
      <c r="C9" s="47" t="s">
        <v>3</v>
      </c>
      <c r="D9" s="47" t="s">
        <v>4</v>
      </c>
      <c r="E9" s="47" t="s">
        <v>5</v>
      </c>
      <c r="F9" s="47" t="s">
        <v>6</v>
      </c>
      <c r="G9" s="47" t="s">
        <v>7</v>
      </c>
      <c r="H9" s="64" t="s">
        <v>8</v>
      </c>
      <c r="I9" s="67"/>
      <c r="J9" s="67"/>
      <c r="K9" s="67"/>
      <c r="L9" s="67"/>
      <c r="M9" s="67"/>
      <c r="N9" s="67"/>
      <c r="O9" s="67"/>
      <c r="P9" s="67"/>
      <c r="Q9" s="68"/>
      <c r="R9" s="47" t="s">
        <v>79</v>
      </c>
      <c r="S9" s="47" t="s">
        <v>9</v>
      </c>
      <c r="T9" s="47" t="s">
        <v>10</v>
      </c>
      <c r="U9" s="23"/>
    </row>
    <row r="10" spans="1:21" s="24" customFormat="1" ht="15.75" x14ac:dyDescent="0.25">
      <c r="A10" s="48"/>
      <c r="B10" s="48"/>
      <c r="C10" s="48"/>
      <c r="D10" s="48"/>
      <c r="E10" s="48"/>
      <c r="F10" s="48"/>
      <c r="G10" s="48"/>
      <c r="H10" s="65"/>
      <c r="I10" s="52" t="s">
        <v>109</v>
      </c>
      <c r="J10" s="52"/>
      <c r="K10" s="53"/>
      <c r="L10" s="54" t="s">
        <v>40</v>
      </c>
      <c r="M10" s="55"/>
      <c r="N10" s="55"/>
      <c r="O10" s="56"/>
      <c r="P10" s="56"/>
      <c r="Q10" s="57"/>
      <c r="R10" s="50"/>
      <c r="S10" s="48"/>
      <c r="T10" s="48"/>
      <c r="U10" s="23"/>
    </row>
    <row r="11" spans="1:21" s="24" customFormat="1" ht="54.75" customHeight="1" x14ac:dyDescent="0.25">
      <c r="A11" s="49"/>
      <c r="B11" s="49"/>
      <c r="C11" s="49"/>
      <c r="D11" s="49"/>
      <c r="E11" s="49"/>
      <c r="F11" s="49"/>
      <c r="G11" s="49"/>
      <c r="H11" s="66"/>
      <c r="I11" s="25" t="s">
        <v>11</v>
      </c>
      <c r="J11" s="25" t="s">
        <v>12</v>
      </c>
      <c r="K11" s="25" t="s">
        <v>13</v>
      </c>
      <c r="L11" s="25" t="s">
        <v>28</v>
      </c>
      <c r="M11" s="25" t="s">
        <v>14</v>
      </c>
      <c r="N11" s="25" t="s">
        <v>15</v>
      </c>
      <c r="O11" s="25" t="s">
        <v>16</v>
      </c>
      <c r="P11" s="25" t="s">
        <v>17</v>
      </c>
      <c r="Q11" s="25" t="s">
        <v>18</v>
      </c>
      <c r="R11" s="51"/>
      <c r="S11" s="49"/>
      <c r="T11" s="49"/>
      <c r="U11" s="23"/>
    </row>
    <row r="12" spans="1:21" s="35" customFormat="1" ht="63" customHeight="1" x14ac:dyDescent="0.25">
      <c r="A12" s="26">
        <v>1</v>
      </c>
      <c r="B12" s="27"/>
      <c r="C12" s="27"/>
      <c r="D12" s="28" t="s">
        <v>42</v>
      </c>
      <c r="E12" s="29" t="s">
        <v>91</v>
      </c>
      <c r="F12" s="30" t="s">
        <v>43</v>
      </c>
      <c r="G12" s="27"/>
      <c r="H12" s="31" t="s">
        <v>78</v>
      </c>
      <c r="I12" s="32"/>
      <c r="J12" s="32">
        <v>10</v>
      </c>
      <c r="K12" s="32"/>
      <c r="L12" s="32"/>
      <c r="M12" s="32"/>
      <c r="N12" s="32">
        <v>10</v>
      </c>
      <c r="O12" s="32"/>
      <c r="P12" s="32"/>
      <c r="Q12" s="32"/>
      <c r="R12" s="44">
        <f>J12+N12</f>
        <v>20</v>
      </c>
      <c r="S12" s="27">
        <v>6623.33</v>
      </c>
      <c r="T12" s="33">
        <f>S12*R12</f>
        <v>132466.6</v>
      </c>
      <c r="U12" s="34"/>
    </row>
    <row r="13" spans="1:21" s="35" customFormat="1" ht="78.75" x14ac:dyDescent="0.25">
      <c r="A13" s="26">
        <f>A12+1</f>
        <v>2</v>
      </c>
      <c r="B13" s="27"/>
      <c r="C13" s="27"/>
      <c r="D13" s="28" t="s">
        <v>44</v>
      </c>
      <c r="E13" s="29" t="s">
        <v>81</v>
      </c>
      <c r="F13" s="30" t="s">
        <v>43</v>
      </c>
      <c r="G13" s="27"/>
      <c r="H13" s="31" t="s">
        <v>78</v>
      </c>
      <c r="I13" s="32"/>
      <c r="J13" s="32">
        <v>12</v>
      </c>
      <c r="K13" s="32"/>
      <c r="L13" s="32"/>
      <c r="M13" s="32"/>
      <c r="N13" s="32">
        <v>12</v>
      </c>
      <c r="O13" s="32"/>
      <c r="P13" s="32"/>
      <c r="Q13" s="32"/>
      <c r="R13" s="44">
        <f t="shared" ref="R13:R37" si="0">J13+N13</f>
        <v>24</v>
      </c>
      <c r="S13" s="27">
        <v>11276.66</v>
      </c>
      <c r="T13" s="33">
        <f t="shared" ref="T13:T37" si="1">S13*R13</f>
        <v>270639.83999999997</v>
      </c>
      <c r="U13" s="34"/>
    </row>
    <row r="14" spans="1:21" s="35" customFormat="1" ht="94.5" x14ac:dyDescent="0.25">
      <c r="A14" s="26">
        <f t="shared" ref="A14:A37" si="2">A13+1</f>
        <v>3</v>
      </c>
      <c r="B14" s="27"/>
      <c r="C14" s="27"/>
      <c r="D14" s="28" t="s">
        <v>45</v>
      </c>
      <c r="E14" s="29" t="s">
        <v>80</v>
      </c>
      <c r="F14" s="30" t="s">
        <v>43</v>
      </c>
      <c r="G14" s="27"/>
      <c r="H14" s="31" t="s">
        <v>78</v>
      </c>
      <c r="I14" s="32"/>
      <c r="J14" s="32">
        <v>90</v>
      </c>
      <c r="K14" s="32"/>
      <c r="L14" s="32"/>
      <c r="M14" s="32"/>
      <c r="N14" s="32">
        <v>60</v>
      </c>
      <c r="O14" s="32"/>
      <c r="P14" s="32"/>
      <c r="Q14" s="32"/>
      <c r="R14" s="44">
        <f t="shared" si="0"/>
        <v>150</v>
      </c>
      <c r="S14" s="27">
        <v>9240</v>
      </c>
      <c r="T14" s="33">
        <f t="shared" si="1"/>
        <v>1386000</v>
      </c>
      <c r="U14" s="34"/>
    </row>
    <row r="15" spans="1:21" s="35" customFormat="1" ht="63" x14ac:dyDescent="0.25">
      <c r="A15" s="26">
        <f t="shared" si="2"/>
        <v>4</v>
      </c>
      <c r="B15" s="27"/>
      <c r="C15" s="27"/>
      <c r="D15" s="28" t="s">
        <v>46</v>
      </c>
      <c r="E15" s="29" t="s">
        <v>92</v>
      </c>
      <c r="F15" s="30" t="s">
        <v>43</v>
      </c>
      <c r="G15" s="27"/>
      <c r="H15" s="31" t="s">
        <v>78</v>
      </c>
      <c r="I15" s="32"/>
      <c r="J15" s="32">
        <v>20</v>
      </c>
      <c r="K15" s="32"/>
      <c r="L15" s="32"/>
      <c r="M15" s="32"/>
      <c r="N15" s="32">
        <v>10</v>
      </c>
      <c r="O15" s="32"/>
      <c r="P15" s="32"/>
      <c r="Q15" s="32"/>
      <c r="R15" s="44">
        <f t="shared" si="0"/>
        <v>30</v>
      </c>
      <c r="S15" s="27">
        <v>5550</v>
      </c>
      <c r="T15" s="33">
        <f t="shared" si="1"/>
        <v>166500</v>
      </c>
      <c r="U15" s="34"/>
    </row>
    <row r="16" spans="1:21" s="35" customFormat="1" ht="63" x14ac:dyDescent="0.25">
      <c r="A16" s="26">
        <f t="shared" si="2"/>
        <v>5</v>
      </c>
      <c r="B16" s="27"/>
      <c r="C16" s="27"/>
      <c r="D16" s="28" t="s">
        <v>47</v>
      </c>
      <c r="E16" s="29" t="s">
        <v>89</v>
      </c>
      <c r="F16" s="30" t="s">
        <v>48</v>
      </c>
      <c r="G16" s="27"/>
      <c r="H16" s="31" t="s">
        <v>78</v>
      </c>
      <c r="I16" s="32"/>
      <c r="J16" s="32">
        <v>10</v>
      </c>
      <c r="K16" s="32"/>
      <c r="L16" s="32"/>
      <c r="M16" s="32"/>
      <c r="N16" s="32"/>
      <c r="O16" s="32"/>
      <c r="P16" s="32"/>
      <c r="Q16" s="32"/>
      <c r="R16" s="44">
        <f t="shared" si="0"/>
        <v>10</v>
      </c>
      <c r="S16" s="27">
        <v>3516.66</v>
      </c>
      <c r="T16" s="33">
        <f t="shared" si="1"/>
        <v>35166.6</v>
      </c>
      <c r="U16" s="34"/>
    </row>
    <row r="17" spans="1:21" s="35" customFormat="1" ht="63" x14ac:dyDescent="0.25">
      <c r="A17" s="26">
        <f t="shared" si="2"/>
        <v>6</v>
      </c>
      <c r="B17" s="27"/>
      <c r="C17" s="27"/>
      <c r="D17" s="28" t="s">
        <v>49</v>
      </c>
      <c r="E17" s="29" t="s">
        <v>107</v>
      </c>
      <c r="F17" s="30" t="s">
        <v>50</v>
      </c>
      <c r="G17" s="27"/>
      <c r="H17" s="31" t="s">
        <v>78</v>
      </c>
      <c r="I17" s="32"/>
      <c r="J17" s="32">
        <v>18</v>
      </c>
      <c r="K17" s="32"/>
      <c r="L17" s="32"/>
      <c r="M17" s="32"/>
      <c r="N17" s="32">
        <v>12</v>
      </c>
      <c r="O17" s="32"/>
      <c r="P17" s="32"/>
      <c r="Q17" s="32"/>
      <c r="R17" s="44">
        <f t="shared" si="0"/>
        <v>30</v>
      </c>
      <c r="S17" s="27">
        <v>3883.33</v>
      </c>
      <c r="T17" s="33">
        <f t="shared" si="1"/>
        <v>116499.9</v>
      </c>
      <c r="U17" s="34"/>
    </row>
    <row r="18" spans="1:21" s="35" customFormat="1" ht="78.75" x14ac:dyDescent="0.25">
      <c r="A18" s="26">
        <f t="shared" si="2"/>
        <v>7</v>
      </c>
      <c r="B18" s="27"/>
      <c r="C18" s="27"/>
      <c r="D18" s="28" t="s">
        <v>51</v>
      </c>
      <c r="E18" s="29" t="s">
        <v>87</v>
      </c>
      <c r="F18" s="30" t="s">
        <v>52</v>
      </c>
      <c r="G18" s="27"/>
      <c r="H18" s="31" t="s">
        <v>78</v>
      </c>
      <c r="I18" s="32"/>
      <c r="J18" s="32">
        <v>5</v>
      </c>
      <c r="K18" s="32"/>
      <c r="L18" s="32"/>
      <c r="M18" s="32"/>
      <c r="N18" s="32"/>
      <c r="O18" s="32"/>
      <c r="P18" s="32"/>
      <c r="Q18" s="32"/>
      <c r="R18" s="44">
        <f t="shared" si="0"/>
        <v>5</v>
      </c>
      <c r="S18" s="27">
        <v>4106.66</v>
      </c>
      <c r="T18" s="33">
        <f t="shared" si="1"/>
        <v>20533.3</v>
      </c>
      <c r="U18" s="34"/>
    </row>
    <row r="19" spans="1:21" s="35" customFormat="1" ht="63" x14ac:dyDescent="0.25">
      <c r="A19" s="26">
        <f t="shared" si="2"/>
        <v>8</v>
      </c>
      <c r="B19" s="27"/>
      <c r="C19" s="27"/>
      <c r="D19" s="28" t="s">
        <v>53</v>
      </c>
      <c r="E19" s="29" t="s">
        <v>93</v>
      </c>
      <c r="F19" s="30" t="s">
        <v>54</v>
      </c>
      <c r="G19" s="27"/>
      <c r="H19" s="31" t="s">
        <v>78</v>
      </c>
      <c r="I19" s="32"/>
      <c r="J19" s="32">
        <v>4</v>
      </c>
      <c r="K19" s="32"/>
      <c r="L19" s="32"/>
      <c r="M19" s="32"/>
      <c r="N19" s="32"/>
      <c r="O19" s="32"/>
      <c r="P19" s="32"/>
      <c r="Q19" s="32"/>
      <c r="R19" s="44">
        <f t="shared" si="0"/>
        <v>4</v>
      </c>
      <c r="S19" s="27">
        <v>19646.66</v>
      </c>
      <c r="T19" s="33">
        <f t="shared" si="1"/>
        <v>78586.64</v>
      </c>
      <c r="U19" s="34"/>
    </row>
    <row r="20" spans="1:21" s="35" customFormat="1" ht="94.5" x14ac:dyDescent="0.25">
      <c r="A20" s="26">
        <f t="shared" si="2"/>
        <v>9</v>
      </c>
      <c r="B20" s="27"/>
      <c r="C20" s="27"/>
      <c r="D20" s="28" t="s">
        <v>55</v>
      </c>
      <c r="E20" s="29" t="s">
        <v>82</v>
      </c>
      <c r="F20" s="30" t="s">
        <v>43</v>
      </c>
      <c r="G20" s="27"/>
      <c r="H20" s="31" t="s">
        <v>78</v>
      </c>
      <c r="I20" s="32"/>
      <c r="J20" s="32">
        <v>12</v>
      </c>
      <c r="K20" s="32"/>
      <c r="L20" s="32"/>
      <c r="M20" s="32"/>
      <c r="N20" s="32"/>
      <c r="O20" s="32"/>
      <c r="P20" s="32"/>
      <c r="Q20" s="32"/>
      <c r="R20" s="44">
        <f t="shared" si="0"/>
        <v>12</v>
      </c>
      <c r="S20" s="27">
        <v>11293.33</v>
      </c>
      <c r="T20" s="33">
        <f t="shared" si="1"/>
        <v>135519.96</v>
      </c>
      <c r="U20" s="34"/>
    </row>
    <row r="21" spans="1:21" s="35" customFormat="1" ht="63" x14ac:dyDescent="0.25">
      <c r="A21" s="26">
        <f t="shared" si="2"/>
        <v>10</v>
      </c>
      <c r="B21" s="27"/>
      <c r="C21" s="27"/>
      <c r="D21" s="28" t="s">
        <v>56</v>
      </c>
      <c r="E21" s="29" t="s">
        <v>106</v>
      </c>
      <c r="F21" s="30" t="s">
        <v>52</v>
      </c>
      <c r="G21" s="27"/>
      <c r="H21" s="31" t="s">
        <v>78</v>
      </c>
      <c r="I21" s="32"/>
      <c r="J21" s="32">
        <v>4</v>
      </c>
      <c r="K21" s="32"/>
      <c r="L21" s="32"/>
      <c r="M21" s="32"/>
      <c r="N21" s="32">
        <v>2</v>
      </c>
      <c r="O21" s="32"/>
      <c r="P21" s="32"/>
      <c r="Q21" s="32"/>
      <c r="R21" s="44">
        <f t="shared" si="0"/>
        <v>6</v>
      </c>
      <c r="S21" s="27">
        <v>5751.66</v>
      </c>
      <c r="T21" s="33">
        <f t="shared" si="1"/>
        <v>34509.96</v>
      </c>
      <c r="U21" s="34"/>
    </row>
    <row r="22" spans="1:21" s="35" customFormat="1" ht="78.75" x14ac:dyDescent="0.25">
      <c r="A22" s="26">
        <f t="shared" si="2"/>
        <v>11</v>
      </c>
      <c r="B22" s="27"/>
      <c r="C22" s="27"/>
      <c r="D22" s="28" t="s">
        <v>57</v>
      </c>
      <c r="E22" s="29" t="s">
        <v>94</v>
      </c>
      <c r="F22" s="30" t="s">
        <v>58</v>
      </c>
      <c r="G22" s="27"/>
      <c r="H22" s="31" t="s">
        <v>78</v>
      </c>
      <c r="I22" s="32"/>
      <c r="J22" s="32">
        <v>6</v>
      </c>
      <c r="K22" s="32"/>
      <c r="L22" s="32"/>
      <c r="M22" s="32"/>
      <c r="N22" s="32"/>
      <c r="O22" s="32"/>
      <c r="P22" s="32"/>
      <c r="Q22" s="32"/>
      <c r="R22" s="44">
        <f t="shared" si="0"/>
        <v>6</v>
      </c>
      <c r="S22" s="27">
        <v>33850</v>
      </c>
      <c r="T22" s="33">
        <f t="shared" si="1"/>
        <v>203100</v>
      </c>
      <c r="U22" s="34"/>
    </row>
    <row r="23" spans="1:21" s="35" customFormat="1" ht="63" x14ac:dyDescent="0.25">
      <c r="A23" s="26">
        <f t="shared" si="2"/>
        <v>12</v>
      </c>
      <c r="B23" s="27"/>
      <c r="C23" s="27"/>
      <c r="D23" s="28" t="s">
        <v>59</v>
      </c>
      <c r="E23" s="29" t="s">
        <v>95</v>
      </c>
      <c r="F23" s="30" t="s">
        <v>48</v>
      </c>
      <c r="G23" s="27"/>
      <c r="H23" s="31" t="s">
        <v>78</v>
      </c>
      <c r="I23" s="32"/>
      <c r="J23" s="32"/>
      <c r="K23" s="32"/>
      <c r="L23" s="32"/>
      <c r="M23" s="32"/>
      <c r="N23" s="32">
        <v>15</v>
      </c>
      <c r="O23" s="32"/>
      <c r="P23" s="32"/>
      <c r="Q23" s="32"/>
      <c r="R23" s="44">
        <f t="shared" si="0"/>
        <v>15</v>
      </c>
      <c r="S23" s="27">
        <v>4211.66</v>
      </c>
      <c r="T23" s="33">
        <f t="shared" si="1"/>
        <v>63174.899999999994</v>
      </c>
      <c r="U23" s="34"/>
    </row>
    <row r="24" spans="1:21" s="35" customFormat="1" ht="94.5" x14ac:dyDescent="0.25">
      <c r="A24" s="26">
        <f t="shared" si="2"/>
        <v>13</v>
      </c>
      <c r="B24" s="27"/>
      <c r="C24" s="27"/>
      <c r="D24" s="28" t="s">
        <v>60</v>
      </c>
      <c r="E24" s="29" t="s">
        <v>96</v>
      </c>
      <c r="F24" s="30" t="s">
        <v>52</v>
      </c>
      <c r="G24" s="27"/>
      <c r="H24" s="31" t="s">
        <v>78</v>
      </c>
      <c r="I24" s="32"/>
      <c r="J24" s="32">
        <v>18</v>
      </c>
      <c r="K24" s="32"/>
      <c r="L24" s="32"/>
      <c r="M24" s="32"/>
      <c r="N24" s="32">
        <v>6</v>
      </c>
      <c r="O24" s="32"/>
      <c r="P24" s="32"/>
      <c r="Q24" s="32"/>
      <c r="R24" s="44">
        <f t="shared" si="0"/>
        <v>24</v>
      </c>
      <c r="S24" s="27">
        <v>3593.33</v>
      </c>
      <c r="T24" s="33">
        <f t="shared" si="1"/>
        <v>86239.92</v>
      </c>
      <c r="U24" s="34"/>
    </row>
    <row r="25" spans="1:21" s="35" customFormat="1" ht="78.75" x14ac:dyDescent="0.25">
      <c r="A25" s="26">
        <f t="shared" si="2"/>
        <v>14</v>
      </c>
      <c r="B25" s="27"/>
      <c r="C25" s="27"/>
      <c r="D25" s="28" t="s">
        <v>61</v>
      </c>
      <c r="E25" s="29" t="s">
        <v>84</v>
      </c>
      <c r="F25" s="30" t="s">
        <v>52</v>
      </c>
      <c r="G25" s="27"/>
      <c r="H25" s="31" t="s">
        <v>78</v>
      </c>
      <c r="I25" s="32"/>
      <c r="J25" s="32">
        <v>2</v>
      </c>
      <c r="K25" s="32"/>
      <c r="L25" s="32"/>
      <c r="M25" s="32"/>
      <c r="N25" s="32">
        <v>2</v>
      </c>
      <c r="O25" s="32"/>
      <c r="P25" s="32"/>
      <c r="Q25" s="32"/>
      <c r="R25" s="44">
        <f t="shared" si="0"/>
        <v>4</v>
      </c>
      <c r="S25" s="27">
        <v>6676.66</v>
      </c>
      <c r="T25" s="33">
        <f t="shared" si="1"/>
        <v>26706.639999999999</v>
      </c>
      <c r="U25" s="34"/>
    </row>
    <row r="26" spans="1:21" s="35" customFormat="1" ht="78.75" x14ac:dyDescent="0.25">
      <c r="A26" s="26">
        <f t="shared" si="2"/>
        <v>15</v>
      </c>
      <c r="B26" s="27"/>
      <c r="C26" s="27"/>
      <c r="D26" s="28" t="s">
        <v>62</v>
      </c>
      <c r="E26" s="29" t="s">
        <v>97</v>
      </c>
      <c r="F26" s="30" t="s">
        <v>43</v>
      </c>
      <c r="G26" s="27"/>
      <c r="H26" s="31" t="s">
        <v>78</v>
      </c>
      <c r="I26" s="32"/>
      <c r="J26" s="32">
        <v>8</v>
      </c>
      <c r="K26" s="32"/>
      <c r="L26" s="32"/>
      <c r="M26" s="32"/>
      <c r="N26" s="32">
        <v>9</v>
      </c>
      <c r="O26" s="32"/>
      <c r="P26" s="32"/>
      <c r="Q26" s="32"/>
      <c r="R26" s="44">
        <f t="shared" si="0"/>
        <v>17</v>
      </c>
      <c r="S26" s="27">
        <v>11830</v>
      </c>
      <c r="T26" s="33">
        <f t="shared" si="1"/>
        <v>201110</v>
      </c>
      <c r="U26" s="34"/>
    </row>
    <row r="27" spans="1:21" s="35" customFormat="1" ht="63" x14ac:dyDescent="0.25">
      <c r="A27" s="26">
        <f t="shared" si="2"/>
        <v>16</v>
      </c>
      <c r="B27" s="27"/>
      <c r="C27" s="27"/>
      <c r="D27" s="28" t="s">
        <v>63</v>
      </c>
      <c r="E27" s="29" t="s">
        <v>98</v>
      </c>
      <c r="F27" s="30" t="s">
        <v>64</v>
      </c>
      <c r="G27" s="27"/>
      <c r="H27" s="31" t="s">
        <v>78</v>
      </c>
      <c r="I27" s="32"/>
      <c r="J27" s="32"/>
      <c r="K27" s="32"/>
      <c r="L27" s="32"/>
      <c r="M27" s="32"/>
      <c r="N27" s="32">
        <v>5</v>
      </c>
      <c r="O27" s="32"/>
      <c r="P27" s="32"/>
      <c r="Q27" s="32"/>
      <c r="R27" s="44">
        <f t="shared" si="0"/>
        <v>5</v>
      </c>
      <c r="S27" s="27">
        <v>7386.66</v>
      </c>
      <c r="T27" s="33">
        <f t="shared" si="1"/>
        <v>36933.300000000003</v>
      </c>
      <c r="U27" s="34"/>
    </row>
    <row r="28" spans="1:21" s="35" customFormat="1" ht="78.75" x14ac:dyDescent="0.25">
      <c r="A28" s="26">
        <f t="shared" si="2"/>
        <v>17</v>
      </c>
      <c r="B28" s="27"/>
      <c r="C28" s="27"/>
      <c r="D28" s="28" t="s">
        <v>65</v>
      </c>
      <c r="E28" s="29" t="s">
        <v>99</v>
      </c>
      <c r="F28" s="30" t="s">
        <v>64</v>
      </c>
      <c r="G28" s="27"/>
      <c r="H28" s="31" t="s">
        <v>78</v>
      </c>
      <c r="I28" s="32"/>
      <c r="J28" s="32">
        <v>10</v>
      </c>
      <c r="K28" s="32"/>
      <c r="L28" s="32"/>
      <c r="M28" s="32"/>
      <c r="N28" s="32"/>
      <c r="O28" s="32"/>
      <c r="P28" s="32"/>
      <c r="Q28" s="32"/>
      <c r="R28" s="44">
        <f t="shared" si="0"/>
        <v>10</v>
      </c>
      <c r="S28" s="27">
        <v>10266.66</v>
      </c>
      <c r="T28" s="33">
        <f t="shared" si="1"/>
        <v>102666.6</v>
      </c>
      <c r="U28" s="34"/>
    </row>
    <row r="29" spans="1:21" s="35" customFormat="1" ht="78.75" x14ac:dyDescent="0.25">
      <c r="A29" s="26">
        <f t="shared" si="2"/>
        <v>18</v>
      </c>
      <c r="B29" s="27"/>
      <c r="C29" s="27"/>
      <c r="D29" s="28" t="s">
        <v>66</v>
      </c>
      <c r="E29" s="29" t="s">
        <v>100</v>
      </c>
      <c r="F29" s="30" t="s">
        <v>67</v>
      </c>
      <c r="G29" s="27"/>
      <c r="H29" s="31" t="s">
        <v>78</v>
      </c>
      <c r="I29" s="32"/>
      <c r="J29" s="32">
        <v>2</v>
      </c>
      <c r="K29" s="32"/>
      <c r="L29" s="32"/>
      <c r="M29" s="32"/>
      <c r="N29" s="32">
        <v>2</v>
      </c>
      <c r="O29" s="32"/>
      <c r="P29" s="32"/>
      <c r="Q29" s="32"/>
      <c r="R29" s="44">
        <f t="shared" si="0"/>
        <v>4</v>
      </c>
      <c r="S29" s="27">
        <v>7760</v>
      </c>
      <c r="T29" s="33">
        <f t="shared" si="1"/>
        <v>31040</v>
      </c>
      <c r="U29" s="34"/>
    </row>
    <row r="30" spans="1:21" s="35" customFormat="1" ht="63" x14ac:dyDescent="0.25">
      <c r="A30" s="26">
        <f t="shared" si="2"/>
        <v>19</v>
      </c>
      <c r="B30" s="27"/>
      <c r="C30" s="27"/>
      <c r="D30" s="28" t="s">
        <v>68</v>
      </c>
      <c r="E30" s="29" t="s">
        <v>88</v>
      </c>
      <c r="F30" s="30" t="s">
        <v>64</v>
      </c>
      <c r="G30" s="27"/>
      <c r="H30" s="31" t="s">
        <v>78</v>
      </c>
      <c r="I30" s="32"/>
      <c r="J30" s="32"/>
      <c r="K30" s="32"/>
      <c r="L30" s="32"/>
      <c r="M30" s="32"/>
      <c r="N30" s="32">
        <v>5</v>
      </c>
      <c r="O30" s="32"/>
      <c r="P30" s="32"/>
      <c r="Q30" s="32"/>
      <c r="R30" s="44">
        <f t="shared" si="0"/>
        <v>5</v>
      </c>
      <c r="S30" s="27">
        <v>11810</v>
      </c>
      <c r="T30" s="33">
        <f t="shared" si="1"/>
        <v>59050</v>
      </c>
      <c r="U30" s="34"/>
    </row>
    <row r="31" spans="1:21" s="35" customFormat="1" ht="78.75" x14ac:dyDescent="0.25">
      <c r="A31" s="26">
        <f t="shared" si="2"/>
        <v>20</v>
      </c>
      <c r="B31" s="27"/>
      <c r="C31" s="27"/>
      <c r="D31" s="28" t="s">
        <v>69</v>
      </c>
      <c r="E31" s="29" t="s">
        <v>86</v>
      </c>
      <c r="F31" s="30" t="s">
        <v>70</v>
      </c>
      <c r="G31" s="27"/>
      <c r="H31" s="31" t="s">
        <v>78</v>
      </c>
      <c r="I31" s="32"/>
      <c r="J31" s="32"/>
      <c r="K31" s="32"/>
      <c r="L31" s="32"/>
      <c r="M31" s="32"/>
      <c r="N31" s="32">
        <v>6</v>
      </c>
      <c r="O31" s="32"/>
      <c r="P31" s="32"/>
      <c r="Q31" s="32"/>
      <c r="R31" s="44">
        <f t="shared" si="0"/>
        <v>6</v>
      </c>
      <c r="S31" s="27">
        <v>19613.330000000002</v>
      </c>
      <c r="T31" s="33">
        <f t="shared" si="1"/>
        <v>117679.98000000001</v>
      </c>
      <c r="U31" s="34"/>
    </row>
    <row r="32" spans="1:21" s="35" customFormat="1" ht="78.75" x14ac:dyDescent="0.25">
      <c r="A32" s="26">
        <f t="shared" si="2"/>
        <v>21</v>
      </c>
      <c r="B32" s="27"/>
      <c r="C32" s="27"/>
      <c r="D32" s="28" t="s">
        <v>71</v>
      </c>
      <c r="E32" s="29" t="s">
        <v>85</v>
      </c>
      <c r="F32" s="30" t="s">
        <v>72</v>
      </c>
      <c r="G32" s="27"/>
      <c r="H32" s="31" t="s">
        <v>78</v>
      </c>
      <c r="I32" s="32"/>
      <c r="J32" s="32"/>
      <c r="K32" s="32"/>
      <c r="L32" s="32"/>
      <c r="M32" s="32"/>
      <c r="N32" s="32">
        <v>18</v>
      </c>
      <c r="O32" s="32"/>
      <c r="P32" s="32"/>
      <c r="Q32" s="32"/>
      <c r="R32" s="44">
        <f t="shared" si="0"/>
        <v>18</v>
      </c>
      <c r="S32" s="27">
        <v>2893.33</v>
      </c>
      <c r="T32" s="33">
        <f t="shared" si="1"/>
        <v>52079.94</v>
      </c>
      <c r="U32" s="34"/>
    </row>
    <row r="33" spans="1:24" s="35" customFormat="1" ht="63" x14ac:dyDescent="0.25">
      <c r="A33" s="26">
        <f t="shared" si="2"/>
        <v>22</v>
      </c>
      <c r="B33" s="27"/>
      <c r="C33" s="27"/>
      <c r="D33" s="28" t="s">
        <v>73</v>
      </c>
      <c r="E33" s="29" t="s">
        <v>105</v>
      </c>
      <c r="F33" s="30" t="s">
        <v>64</v>
      </c>
      <c r="G33" s="27"/>
      <c r="H33" s="31" t="s">
        <v>78</v>
      </c>
      <c r="I33" s="32"/>
      <c r="J33" s="32">
        <v>5</v>
      </c>
      <c r="K33" s="32"/>
      <c r="L33" s="32"/>
      <c r="M33" s="32"/>
      <c r="N33" s="32"/>
      <c r="O33" s="32"/>
      <c r="P33" s="32"/>
      <c r="Q33" s="32"/>
      <c r="R33" s="44">
        <f t="shared" si="0"/>
        <v>5</v>
      </c>
      <c r="S33" s="27">
        <v>5336.66</v>
      </c>
      <c r="T33" s="33">
        <f t="shared" si="1"/>
        <v>26683.3</v>
      </c>
      <c r="U33" s="34"/>
    </row>
    <row r="34" spans="1:24" s="35" customFormat="1" ht="78.75" x14ac:dyDescent="0.25">
      <c r="A34" s="26">
        <f t="shared" si="2"/>
        <v>23</v>
      </c>
      <c r="B34" s="27"/>
      <c r="C34" s="27"/>
      <c r="D34" s="28" t="s">
        <v>74</v>
      </c>
      <c r="E34" s="29" t="s">
        <v>101</v>
      </c>
      <c r="F34" s="30" t="s">
        <v>64</v>
      </c>
      <c r="G34" s="27"/>
      <c r="H34" s="31" t="s">
        <v>78</v>
      </c>
      <c r="I34" s="32"/>
      <c r="J34" s="32"/>
      <c r="K34" s="32"/>
      <c r="L34" s="32"/>
      <c r="M34" s="32"/>
      <c r="N34" s="32">
        <v>10</v>
      </c>
      <c r="O34" s="32"/>
      <c r="P34" s="32"/>
      <c r="Q34" s="32"/>
      <c r="R34" s="44">
        <f t="shared" si="0"/>
        <v>10</v>
      </c>
      <c r="S34" s="27">
        <v>10673.33</v>
      </c>
      <c r="T34" s="33">
        <f t="shared" si="1"/>
        <v>106733.3</v>
      </c>
      <c r="U34" s="34"/>
    </row>
    <row r="35" spans="1:24" s="35" customFormat="1" ht="63" x14ac:dyDescent="0.25">
      <c r="A35" s="26">
        <f t="shared" si="2"/>
        <v>24</v>
      </c>
      <c r="B35" s="27"/>
      <c r="C35" s="27"/>
      <c r="D35" s="28" t="s">
        <v>75</v>
      </c>
      <c r="E35" s="29" t="s">
        <v>102</v>
      </c>
      <c r="F35" s="30" t="s">
        <v>43</v>
      </c>
      <c r="G35" s="27"/>
      <c r="H35" s="31" t="s">
        <v>78</v>
      </c>
      <c r="I35" s="32"/>
      <c r="J35" s="32">
        <v>20</v>
      </c>
      <c r="K35" s="32"/>
      <c r="L35" s="32"/>
      <c r="M35" s="32"/>
      <c r="N35" s="32"/>
      <c r="O35" s="32"/>
      <c r="P35" s="32"/>
      <c r="Q35" s="32"/>
      <c r="R35" s="44">
        <f t="shared" si="0"/>
        <v>20</v>
      </c>
      <c r="S35" s="27">
        <v>5605</v>
      </c>
      <c r="T35" s="33">
        <f t="shared" si="1"/>
        <v>112100</v>
      </c>
      <c r="U35" s="34"/>
    </row>
    <row r="36" spans="1:24" s="35" customFormat="1" ht="78.75" x14ac:dyDescent="0.25">
      <c r="A36" s="26">
        <f t="shared" si="2"/>
        <v>25</v>
      </c>
      <c r="B36" s="27"/>
      <c r="C36" s="27"/>
      <c r="D36" s="28" t="s">
        <v>76</v>
      </c>
      <c r="E36" s="29" t="s">
        <v>103</v>
      </c>
      <c r="F36" s="30" t="s">
        <v>64</v>
      </c>
      <c r="G36" s="27"/>
      <c r="H36" s="31" t="s">
        <v>78</v>
      </c>
      <c r="I36" s="32"/>
      <c r="J36" s="32">
        <v>2</v>
      </c>
      <c r="K36" s="32"/>
      <c r="L36" s="32"/>
      <c r="M36" s="32"/>
      <c r="N36" s="32"/>
      <c r="O36" s="32"/>
      <c r="P36" s="32"/>
      <c r="Q36" s="32"/>
      <c r="R36" s="44">
        <f t="shared" si="0"/>
        <v>2</v>
      </c>
      <c r="S36" s="27">
        <v>42000</v>
      </c>
      <c r="T36" s="33">
        <f t="shared" si="1"/>
        <v>84000</v>
      </c>
      <c r="U36" s="34"/>
    </row>
    <row r="37" spans="1:24" s="35" customFormat="1" ht="78.75" x14ac:dyDescent="0.25">
      <c r="A37" s="26">
        <f t="shared" si="2"/>
        <v>26</v>
      </c>
      <c r="B37" s="27"/>
      <c r="C37" s="27"/>
      <c r="D37" s="28" t="s">
        <v>77</v>
      </c>
      <c r="E37" s="29" t="s">
        <v>104</v>
      </c>
      <c r="F37" s="30" t="s">
        <v>64</v>
      </c>
      <c r="G37" s="27"/>
      <c r="H37" s="31" t="s">
        <v>78</v>
      </c>
      <c r="I37" s="32"/>
      <c r="J37" s="32">
        <v>2</v>
      </c>
      <c r="K37" s="32"/>
      <c r="L37" s="32"/>
      <c r="M37" s="32"/>
      <c r="N37" s="32"/>
      <c r="O37" s="32"/>
      <c r="P37" s="32"/>
      <c r="Q37" s="32"/>
      <c r="R37" s="44">
        <f t="shared" si="0"/>
        <v>2</v>
      </c>
      <c r="S37" s="27">
        <v>48300</v>
      </c>
      <c r="T37" s="33">
        <f t="shared" si="1"/>
        <v>96600</v>
      </c>
      <c r="U37" s="34"/>
    </row>
    <row r="38" spans="1:24" s="24" customFormat="1" ht="20.100000000000001" customHeight="1" x14ac:dyDescent="0.25">
      <c r="A38" s="61" t="s">
        <v>19</v>
      </c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3"/>
      <c r="T38" s="36">
        <f>SUM(T12:T37)</f>
        <v>3782320.6799999992</v>
      </c>
      <c r="U38" s="37"/>
    </row>
    <row r="39" spans="1:24" s="24" customFormat="1" ht="20.100000000000001" customHeight="1" x14ac:dyDescent="0.25">
      <c r="A39" s="61" t="s">
        <v>20</v>
      </c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3"/>
      <c r="T39" s="36">
        <f>T38*18/118</f>
        <v>576964.17152542353</v>
      </c>
      <c r="U39" s="23"/>
    </row>
    <row r="40" spans="1:24" s="24" customFormat="1" ht="20.100000000000001" customHeight="1" x14ac:dyDescent="0.25">
      <c r="A40" s="61" t="s">
        <v>21</v>
      </c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3"/>
      <c r="T40" s="36">
        <f>T38</f>
        <v>3782320.6799999992</v>
      </c>
      <c r="U40" s="23"/>
      <c r="V40" s="38"/>
    </row>
    <row r="41" spans="1:24" s="21" customFormat="1" ht="47.25" customHeight="1" x14ac:dyDescent="0.2">
      <c r="A41" s="45" t="s">
        <v>41</v>
      </c>
      <c r="B41" s="46"/>
      <c r="C41" s="46"/>
      <c r="D41" s="46"/>
      <c r="E41" s="46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6"/>
      <c r="U41" s="2"/>
      <c r="V41" s="22"/>
    </row>
    <row r="42" spans="1:24" s="18" customFormat="1" ht="19.5" customHeight="1" x14ac:dyDescent="0.25">
      <c r="A42" s="43" t="s">
        <v>22</v>
      </c>
      <c r="B42" s="43"/>
      <c r="C42" s="43"/>
      <c r="D42" s="43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17"/>
      <c r="U42" s="17"/>
      <c r="V42" s="19"/>
    </row>
    <row r="43" spans="1:24" s="4" customFormat="1" ht="16.5" customHeight="1" x14ac:dyDescent="0.25">
      <c r="A43" s="5" t="s">
        <v>39</v>
      </c>
      <c r="B43" s="5"/>
      <c r="C43" s="5"/>
      <c r="D43" s="5"/>
      <c r="E43" s="5"/>
      <c r="F43" s="5" t="s">
        <v>83</v>
      </c>
      <c r="G43" s="5"/>
      <c r="H43" s="5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</row>
    <row r="44" spans="1:24" s="4" customFormat="1" ht="48" customHeight="1" x14ac:dyDescent="0.25">
      <c r="A44" s="58" t="s">
        <v>29</v>
      </c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18"/>
      <c r="U44" s="18"/>
      <c r="V44" s="18"/>
      <c r="W44" s="18"/>
      <c r="X44" s="18"/>
    </row>
    <row r="45" spans="1:24" s="4" customFormat="1" ht="20.25" customHeight="1" x14ac:dyDescent="0.25">
      <c r="A45" s="6" t="s">
        <v>36</v>
      </c>
      <c r="B45" s="7"/>
      <c r="C45" s="7"/>
      <c r="D45" s="7"/>
      <c r="E45" s="8"/>
      <c r="F45" s="8"/>
      <c r="G45" s="8"/>
      <c r="H45" s="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</row>
    <row r="46" spans="1:24" s="4" customFormat="1" ht="21.75" customHeight="1" x14ac:dyDescent="0.25">
      <c r="A46" s="6" t="s">
        <v>30</v>
      </c>
      <c r="B46" s="7"/>
      <c r="C46" s="7"/>
      <c r="D46" s="7"/>
      <c r="E46" s="8"/>
      <c r="F46" s="8"/>
      <c r="G46" s="8"/>
      <c r="H46" s="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</row>
    <row r="47" spans="1:24" s="4" customFormat="1" ht="22.5" customHeight="1" x14ac:dyDescent="0.25">
      <c r="A47" s="6" t="s">
        <v>31</v>
      </c>
      <c r="B47" s="7"/>
      <c r="C47" s="7"/>
      <c r="D47" s="7"/>
      <c r="E47" s="8"/>
      <c r="F47" s="8"/>
      <c r="G47" s="8"/>
      <c r="H47" s="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</row>
    <row r="48" spans="1:24" s="4" customFormat="1" ht="12.75" customHeight="1" x14ac:dyDescent="0.25">
      <c r="A48" s="6"/>
      <c r="B48" s="7"/>
      <c r="C48" s="7"/>
      <c r="D48" s="7"/>
      <c r="E48" s="8"/>
      <c r="F48" s="8"/>
      <c r="G48" s="8"/>
      <c r="H48" s="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</row>
    <row r="49" spans="1:24" s="4" customFormat="1" x14ac:dyDescent="0.25">
      <c r="A49" s="9"/>
      <c r="B49" s="7"/>
      <c r="C49" s="7"/>
      <c r="D49" s="7"/>
      <c r="E49" s="8"/>
      <c r="F49" s="8"/>
      <c r="G49" s="8"/>
      <c r="H49" s="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</row>
    <row r="50" spans="1:24" s="4" customFormat="1" x14ac:dyDescent="0.25">
      <c r="A50" s="10" t="s">
        <v>23</v>
      </c>
      <c r="B50" s="8"/>
      <c r="C50" s="8"/>
      <c r="D50" s="8"/>
      <c r="E50" s="8"/>
      <c r="F50" s="8"/>
      <c r="G50" s="11"/>
      <c r="J50" s="18"/>
      <c r="K50" s="18"/>
      <c r="L50" s="18"/>
      <c r="M50" s="18"/>
      <c r="N50" s="18"/>
      <c r="O50" s="11"/>
      <c r="P50" s="6" t="s">
        <v>24</v>
      </c>
      <c r="Q50" s="8"/>
      <c r="R50" s="8"/>
      <c r="S50" s="18"/>
      <c r="T50" s="18"/>
      <c r="U50" s="18"/>
      <c r="V50" s="18"/>
      <c r="W50" s="18"/>
      <c r="X50" s="18"/>
    </row>
    <row r="51" spans="1:24" s="4" customFormat="1" x14ac:dyDescent="0.25">
      <c r="A51" s="6" t="s">
        <v>32</v>
      </c>
      <c r="B51" s="6"/>
      <c r="C51" s="6"/>
      <c r="D51" s="8"/>
      <c r="E51" s="8"/>
      <c r="F51" s="8"/>
      <c r="G51" s="11"/>
      <c r="J51" s="18"/>
      <c r="K51" s="18"/>
      <c r="L51" s="18"/>
      <c r="M51" s="18"/>
      <c r="N51" s="18"/>
      <c r="O51" s="11"/>
      <c r="P51" s="6" t="s">
        <v>25</v>
      </c>
      <c r="Q51" s="9"/>
      <c r="R51" s="8"/>
      <c r="S51" s="18"/>
      <c r="T51" s="18"/>
      <c r="U51" s="18"/>
      <c r="V51" s="18"/>
      <c r="W51" s="18"/>
      <c r="X51" s="18"/>
    </row>
    <row r="52" spans="1:24" s="4" customFormat="1" x14ac:dyDescent="0.25">
      <c r="A52" s="3"/>
      <c r="B52" s="10"/>
      <c r="C52" s="10"/>
      <c r="D52" s="8"/>
      <c r="E52" s="8"/>
      <c r="F52" s="8"/>
      <c r="G52" s="11"/>
      <c r="J52" s="18"/>
      <c r="K52" s="18"/>
      <c r="L52" s="18"/>
      <c r="M52" s="18"/>
      <c r="N52" s="18"/>
      <c r="O52" s="11"/>
      <c r="P52" s="10"/>
      <c r="Q52" s="3"/>
      <c r="R52" s="8"/>
      <c r="S52" s="18"/>
      <c r="T52" s="18"/>
      <c r="U52" s="18"/>
      <c r="V52" s="18"/>
      <c r="W52" s="18"/>
      <c r="X52" s="18"/>
    </row>
    <row r="53" spans="1:24" s="4" customFormat="1" x14ac:dyDescent="0.25">
      <c r="A53" s="8"/>
      <c r="B53" s="8"/>
      <c r="C53" s="8"/>
      <c r="D53" s="8"/>
      <c r="E53" s="8"/>
      <c r="F53" s="8"/>
      <c r="G53" s="11"/>
      <c r="J53" s="18"/>
      <c r="K53" s="18"/>
      <c r="L53" s="18"/>
      <c r="M53" s="18"/>
      <c r="N53" s="18"/>
      <c r="O53" s="11"/>
      <c r="P53" s="8"/>
      <c r="Q53" s="8"/>
      <c r="R53" s="8"/>
      <c r="S53" s="18"/>
      <c r="T53" s="18"/>
      <c r="U53" s="18"/>
      <c r="V53" s="18"/>
      <c r="W53" s="18"/>
      <c r="X53" s="18"/>
    </row>
    <row r="54" spans="1:24" s="4" customFormat="1" x14ac:dyDescent="0.25">
      <c r="A54" s="8" t="s">
        <v>26</v>
      </c>
      <c r="B54" s="8"/>
      <c r="C54" s="8"/>
      <c r="D54" s="8"/>
      <c r="E54" s="8"/>
      <c r="F54" s="8"/>
      <c r="G54" s="11"/>
      <c r="J54" s="18"/>
      <c r="K54" s="18"/>
      <c r="L54" s="18"/>
      <c r="M54" s="18"/>
      <c r="N54" s="18"/>
      <c r="O54" s="11"/>
      <c r="P54" s="3" t="s">
        <v>33</v>
      </c>
      <c r="Q54" s="3"/>
      <c r="R54" s="8"/>
      <c r="S54" s="18"/>
      <c r="T54" s="18"/>
      <c r="U54" s="18"/>
      <c r="V54" s="18"/>
      <c r="W54" s="18"/>
      <c r="X54" s="18"/>
    </row>
    <row r="55" spans="1:24" s="4" customFormat="1" x14ac:dyDescent="0.25">
      <c r="A55" s="5" t="s">
        <v>27</v>
      </c>
      <c r="B55" s="5" t="s">
        <v>34</v>
      </c>
      <c r="C55" s="5"/>
      <c r="D55" s="5"/>
      <c r="E55" s="5"/>
      <c r="F55" s="5"/>
      <c r="G55" s="12"/>
      <c r="J55" s="18"/>
      <c r="K55" s="18"/>
      <c r="L55" s="18"/>
      <c r="M55" s="18"/>
      <c r="N55" s="18"/>
      <c r="O55" s="12"/>
      <c r="P55" s="12" t="s">
        <v>35</v>
      </c>
      <c r="Q55" s="8"/>
      <c r="R55" s="8"/>
      <c r="S55" s="18"/>
      <c r="T55" s="18"/>
      <c r="U55" s="18"/>
      <c r="V55" s="18"/>
      <c r="W55" s="18"/>
      <c r="X55" s="18"/>
    </row>
    <row r="56" spans="1:24" s="4" customFormat="1" x14ac:dyDescent="0.25">
      <c r="F56" s="5"/>
      <c r="G56" s="12"/>
      <c r="J56" s="1"/>
      <c r="K56" s="1"/>
      <c r="L56" s="1"/>
      <c r="M56" s="1"/>
      <c r="N56" s="1"/>
      <c r="O56" s="12"/>
      <c r="P56" s="5"/>
      <c r="Q56" s="5"/>
      <c r="R56" s="3"/>
      <c r="S56" s="1"/>
      <c r="T56" s="1"/>
      <c r="U56" s="1"/>
      <c r="V56" s="1"/>
      <c r="W56" s="1"/>
      <c r="X56" s="1"/>
    </row>
    <row r="57" spans="1:24" s="4" customFormat="1" x14ac:dyDescent="0.25">
      <c r="D57" s="13"/>
      <c r="E57" s="13"/>
      <c r="F57" s="5"/>
      <c r="G57" s="12"/>
      <c r="H57" s="12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customFormat="1" x14ac:dyDescent="0.25">
      <c r="D58" s="14"/>
      <c r="E58" s="14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</sheetData>
  <mergeCells count="22">
    <mergeCell ref="A44:S44"/>
    <mergeCell ref="A5:T5"/>
    <mergeCell ref="A6:T6"/>
    <mergeCell ref="B7:S7"/>
    <mergeCell ref="A9:A11"/>
    <mergeCell ref="B9:B11"/>
    <mergeCell ref="C9:C11"/>
    <mergeCell ref="D9:D11"/>
    <mergeCell ref="E9:E11"/>
    <mergeCell ref="F9:F11"/>
    <mergeCell ref="G9:G11"/>
    <mergeCell ref="A38:S38"/>
    <mergeCell ref="A39:S39"/>
    <mergeCell ref="A40:S40"/>
    <mergeCell ref="H9:H11"/>
    <mergeCell ref="I9:Q9"/>
    <mergeCell ref="A41:E41"/>
    <mergeCell ref="S9:S11"/>
    <mergeCell ref="T9:T11"/>
    <mergeCell ref="R9:R11"/>
    <mergeCell ref="I10:K10"/>
    <mergeCell ref="L10:Q10"/>
  </mergeCells>
  <pageMargins left="0" right="0" top="0.74803149606299213" bottom="0.74803149606299213" header="0.31496062992125984" footer="0.31496062992125984"/>
  <pageSetup paperSize="9" scale="4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2014-03-28T05:44:59Z</dcterms:modified>
</cp:coreProperties>
</file>