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№1'!$A$1:$S$83</definedName>
  </definedNames>
  <calcPr calcId="125725"/>
</workbook>
</file>

<file path=xl/calcChain.xml><?xml version="1.0" encoding="utf-8"?>
<calcChain xmlns="http://schemas.openxmlformats.org/spreadsheetml/2006/main">
  <c r="Q69" i="1"/>
  <c r="Q68"/>
  <c r="S68" s="1"/>
  <c r="Q67"/>
  <c r="S67" s="1"/>
  <c r="Q66"/>
  <c r="Q65"/>
  <c r="Q64"/>
  <c r="S64" s="1"/>
  <c r="Q63"/>
  <c r="S63" s="1"/>
  <c r="Q62"/>
  <c r="Q61"/>
  <c r="Q60"/>
  <c r="S60" s="1"/>
  <c r="Q59"/>
  <c r="S59" s="1"/>
  <c r="Q58"/>
  <c r="Q57"/>
  <c r="Q56"/>
  <c r="Q55"/>
  <c r="Q54"/>
  <c r="Q53"/>
  <c r="Q52"/>
  <c r="S52" s="1"/>
  <c r="Q51"/>
  <c r="S51" s="1"/>
  <c r="Q50"/>
  <c r="Q49"/>
  <c r="Q48"/>
  <c r="S48" s="1"/>
  <c r="Q47"/>
  <c r="S47" s="1"/>
  <c r="Q46"/>
  <c r="Q45"/>
  <c r="Q44"/>
  <c r="S44" s="1"/>
  <c r="Q43"/>
  <c r="S43" s="1"/>
  <c r="Q40"/>
  <c r="Q39"/>
  <c r="Q29"/>
  <c r="S29" s="1"/>
  <c r="Q28"/>
  <c r="S28" s="1"/>
  <c r="Q27"/>
  <c r="Q26"/>
  <c r="Q25"/>
  <c r="Q23"/>
  <c r="S23" s="1"/>
  <c r="Q15"/>
  <c r="Q14"/>
  <c r="S14" s="1"/>
  <c r="Q12"/>
  <c r="S12" s="1"/>
  <c r="Q11"/>
  <c r="S11" s="1"/>
  <c r="Q10"/>
  <c r="Q9"/>
  <c r="S13"/>
  <c r="S15"/>
  <c r="S17"/>
  <c r="S18"/>
  <c r="S19"/>
  <c r="S20"/>
  <c r="S25"/>
  <c r="S32"/>
  <c r="S36"/>
  <c r="S40"/>
  <c r="S56"/>
  <c r="S10"/>
  <c r="S16"/>
  <c r="S21"/>
  <c r="S22"/>
  <c r="S24"/>
  <c r="S26"/>
  <c r="S27"/>
  <c r="S30"/>
  <c r="S31"/>
  <c r="S33"/>
  <c r="S34"/>
  <c r="S35"/>
  <c r="S37"/>
  <c r="S38"/>
  <c r="S39"/>
  <c r="S41"/>
  <c r="S42"/>
  <c r="S45"/>
  <c r="S46"/>
  <c r="S49"/>
  <c r="S50"/>
  <c r="S53"/>
  <c r="S54"/>
  <c r="S55"/>
  <c r="S57"/>
  <c r="S58"/>
  <c r="S61"/>
  <c r="S62"/>
  <c r="S65"/>
  <c r="S66"/>
  <c r="S69"/>
  <c r="S9"/>
  <c r="S71" l="1"/>
  <c r="T70"/>
  <c r="W70" l="1"/>
  <c r="U70"/>
</calcChain>
</file>

<file path=xl/comments1.xml><?xml version="1.0" encoding="utf-8"?>
<comments xmlns="http://schemas.openxmlformats.org/spreadsheetml/2006/main">
  <authors>
    <author>Автор</author>
  </authors>
  <commentList>
    <comment ref="B12" authorId="0">
      <text>
        <r>
          <rPr>
            <b/>
            <sz val="8"/>
            <color indexed="81"/>
            <rFont val="Tahoma"/>
            <family val="2"/>
            <charset val="204"/>
          </rPr>
          <t>Ничего не уточнили,
мы не можем так завести. Не хватает характеристик.</t>
        </r>
      </text>
    </comment>
    <comment ref="B1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Невозможно однозначно определить позицию, необходимо условное обозначение клапанов.</t>
        </r>
      </text>
    </comment>
    <comment ref="B2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Невозможно однозначно определить позицию, необходимо условное обозначение клапанов.</t>
        </r>
      </text>
    </comment>
    <comment ref="B4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 хватает характеристик (температура, рабочая среда арматуры)</t>
        </r>
      </text>
    </comment>
    <comment ref="B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Необходимо условное обозначение
</t>
        </r>
      </text>
    </comment>
  </commentList>
</comments>
</file>

<file path=xl/sharedStrings.xml><?xml version="1.0" encoding="utf-8"?>
<sst xmlns="http://schemas.openxmlformats.org/spreadsheetml/2006/main" count="222" uniqueCount="114">
  <si>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</si>
  <si>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</si>
  <si>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</si>
  <si>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</si>
  <si>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</si>
  <si>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</si>
  <si>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</si>
  <si>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</si>
  <si>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</si>
  <si>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</si>
  <si>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</si>
  <si>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</si>
  <si>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</si>
  <si>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</si>
  <si>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</si>
  <si>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</si>
  <si>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</si>
  <si>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</si>
  <si>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</si>
  <si>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</si>
  <si>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</si>
  <si>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</si>
  <si>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январь</t>
  </si>
  <si>
    <t>март</t>
  </si>
  <si>
    <t>февраль</t>
  </si>
  <si>
    <t>Требования к качеству</t>
  </si>
  <si>
    <t>________________  /____________ /</t>
  </si>
  <si>
    <t>1 квартал 2013</t>
  </si>
  <si>
    <t>Количество на 2013 год</t>
  </si>
  <si>
    <t>Цена за единицу с НДС, руб.</t>
  </si>
  <si>
    <t>Сумма с НДС, руб.</t>
  </si>
  <si>
    <t>в т.ч НДС 18%:</t>
  </si>
  <si>
    <t>Итого с учётом НДС: ________ рублей ______ копейки (________ рублей ___ копейки ), В том числе НДС 18%  _____________ рублей __ копеек (_______________ рублей ___ копеек )</t>
  </si>
  <si>
    <t>СПЕЦИФИКАЦИЯ №1</t>
  </si>
  <si>
    <t>шт.</t>
  </si>
  <si>
    <t>шт</t>
  </si>
  <si>
    <t>Клапан обратный поворотный 19НЖ63БК ДУ 50 ст. 12Х18Н10т с ответными фланцами и крепежом</t>
  </si>
  <si>
    <t>Клапан обратный поворотный 19НЖ63БК ДУ 100 ст. 12Х18Н10Т с ответными фланцами и крепежом</t>
  </si>
  <si>
    <t>Клапан обратный поворотный 19НЖ63БК ДУ 150 ст. 12Х18Н10Т с ответными фланцами и крепежом</t>
  </si>
  <si>
    <t>Задвижка параллельная двухдисковая с выдвижным шпинделем ДУ-80 РУ-1,0 ГЛ16003 с ответными фланцами и крепежом</t>
  </si>
  <si>
    <t>Задвижка параллельная двухдисковая с выдвижным шпинделем ДУ-100 РУ-1,0 ГЛ16003, с ответными фланцами и крепежом</t>
  </si>
  <si>
    <t xml:space="preserve">Кран шаровой муфтовый Ду=50, Давление = 1,6 Мпа,  рабочая среда - вода, материал - сталь флажковая рукоятка, герметичность затвора по классу "А" ГОСТ 9544-2005, тип привода- ручной, присоединение к трубопроводу - муфтовое, температура рабочей среды от -60°С до +190°С.  </t>
  </si>
  <si>
    <t xml:space="preserve">Кран шаровой муфтовый Ду=40, Давление = 1,6 Мпа, рабочая среда - вода, материал - латунь ,   флажковая рукоятка, герметичность затвора по классу "А" ГОСТ 9544-2005,  тип привода- ручной, присоединение к трубопроводу - муфтовое, температура рабочей среды от -60°С до +190°С.  </t>
  </si>
  <si>
    <t xml:space="preserve">Кран шаровой муфтовый Ду=32, Давление = 1,6 Мпа, рабочая среда - вода, материал - латунь ,  флажковая рукоятка, герметичность затвора по классу "А" ГОСТ 9544-2005,  тип привода- ручной,  присоединение к трубопроводу - муфтовое, температура рабочей среды от -60°С до +190°С.  </t>
  </si>
  <si>
    <t xml:space="preserve">Кран шаровой муфтовый Ду=25, Давление = 1,6 Мпа, рабочая среда - вода, материал - латунь флажковая рукоятка, герметичность затвора по классу "А" ГОСТ 9544-2005,  тип привода- ручной,    присоединение к трубопроводу - муфтовое, температура рабочей среды от -60°С до +190°С.  </t>
  </si>
  <si>
    <t xml:space="preserve">Кран шаровой муфтовый Ду=15,  Давление = 1,6 Мпа,  рабочая среда - вода, материал - латунь флажковая рукоятка, герметичность затвора по классу "А" ГОСТ 9544-2005, тип привода- ручной,  присоединение к трубопроводу - муфтовое, температура рабочей среды от -60°С до +190°С.  </t>
  </si>
  <si>
    <t>Предохранительный стальной клапан пружинный фланцевый с ручным подрывом на котлы марка 17С6НЖ диаметр условного прохода (вход)  DN1= 50 мм, диаметр номинальный (выход) DN2=80мм,   настройка давления пружины Рн= 0,6МПа (6 ат) - давление начала срабатывания, температура t = 95 °C, рабочая среда - вода, присоединение к трубопроводу -фланцевое, масса 20-25 кг.</t>
  </si>
  <si>
    <t>2. Условия поставки: доставка до ЦБ МТС ОАО "Хиагда" Забайкальский край г. Чита п. Рудник Кадала ул. Дворцовский тракт 50.</t>
  </si>
  <si>
    <t>________________  /Шмаков А.В./</t>
  </si>
  <si>
    <t>4. Срок поставки: согласно графику помесячной разбивки.</t>
  </si>
  <si>
    <t>5. Покупатель производит оплату за фактически поставленный товар в течении 20 календарных дней на основании ТСД.</t>
  </si>
  <si>
    <t>3. Транспортные расходы связанные сдоставкой товара до покупателя включены в стоимость товара.</t>
  </si>
  <si>
    <t>ТУ 3712-005-55377430-01 или эквивалент</t>
  </si>
  <si>
    <t xml:space="preserve">ТУ 3741-007-55377430-08  ГОСТ 12.2.2003-91 или эквивалент                                              ГОСТ 12.2.063-81  ГОСТ 5762-2002                                               Ду=100 Давление =1,6 МПа,                                                                    рабочая среда - Серная кислота, герметичность затвора по классу "А" ГОСТ 9544-2005, присоединение к трубопроводу фланцевое с ответными фланцами по ГОСТ 12815,                                                           </t>
  </si>
  <si>
    <t xml:space="preserve">ТУ 3741-007-55377430-08 ГОСТ 12.2.2003-91 или эквивалент                                                    ГОСТ 12.2.063-81 ГОСТ 5762-2002                                               Ду=80 Давление =1,6 МПа,                                                                    рабочая среда - Серная кислота, герметичность затвора по классу "А" ГОСТ 9544-2005, присоединение к трубопроводу фланцевое с ответными фланцами по ГОСТ 12815,                                                           </t>
  </si>
  <si>
    <t xml:space="preserve">ТУ 3741-007-55377430-08 ГОСТ 12.2.2003-91 или эквивалент                                              ГОСТ 12.2.063-81 ГОСТ 5762-2002                                                 Ду=50 Давление =1,6 МПа,                                                                    рабочая среда - Серная кислота,  герметичность затвора по классу "А" ГОСТ 9544-2005,  присоединение к трубопроводу фланцевое с ответными фланцами по ГОСТ 12815,                                                           </t>
  </si>
  <si>
    <t>ТУ 26-07-1361-84 или эквивалент</t>
  </si>
  <si>
    <t>ТУ3732-001-00218137-94 или эквивалент</t>
  </si>
  <si>
    <t xml:space="preserve"> ТУ У3-22-03326877-021-96, ГОСТ 12820-80 или эквивалент</t>
  </si>
  <si>
    <t>ТУ 3742-005-22294686-2009, присоединение к трубопроводу - фланцевое по ГОСТ 12815-80, климатическое исполнение У1 по ГОСТ 15150-93 или эквивалент</t>
  </si>
  <si>
    <t>ГОСТ 12820-80</t>
  </si>
  <si>
    <t xml:space="preserve">Фланец 1-40-16 ст.12X18H10T </t>
  </si>
  <si>
    <t>Фланец 1-32-16 ст. 12X18H10T</t>
  </si>
  <si>
    <t>Фланец 1-50-16 ст.12X18H10T</t>
  </si>
  <si>
    <t>Фланец 1-89-16 ст. 12X18H10T</t>
  </si>
  <si>
    <t>Фланец 1-108-16 ст. 12X18H10T</t>
  </si>
  <si>
    <t>Фланец 1-159-16 ст. 12X18H10T</t>
  </si>
  <si>
    <t xml:space="preserve">Фланец 1-219-16 ст. 12X18H10T на 8 отверстий  </t>
  </si>
  <si>
    <t>Фланец 1-219-16 ст. 12X18H10T, d-219мм на 12 отверстий</t>
  </si>
  <si>
    <t>Фланец 1-200-25 ст. 12Х18Н10Т  D200мм  D нар. 360  12 отв. D26 расстояние центра отв. 310 PN 2,5</t>
  </si>
  <si>
    <t>Фланец 1-250-16 ст. 12X18H10T</t>
  </si>
  <si>
    <t xml:space="preserve">Фланец 1-300-16 ст. 12X18H10T </t>
  </si>
  <si>
    <t>Затвор межфланцевый поворотный дисковый запорно-регулирующий с ручным управлением Ду-50 РУ-16 (ЗД0.50.16.06.5202)</t>
  </si>
  <si>
    <t>ТУ3741-00855377430-08 или эквивалент</t>
  </si>
  <si>
    <t>Затвор межфланцевый поворотный дисковый запорно-регулирующий с ручным управлением Ду-80 РУ-16 (ЗД0.80.16.06.5202)</t>
  </si>
  <si>
    <t>Затвор межфланцевый поворотный дисковый запорно-регулирующий с ручным управлением Ду-100 РУ-16 (ЗД0.100.16.06.5202)</t>
  </si>
  <si>
    <t>Шаровый кран ДУ-100, РУ-16 сталь 12Х18Н10Т( КШ 100.16.3120)</t>
  </si>
  <si>
    <t>Шаровый кран ДУ-50, Ру-16 фланцевое соединение (КШ 50.16.3140) ст. 12Х18Н10Т</t>
  </si>
  <si>
    <t>Шаровый кран ДУ-80, Ру-16 фланцевое соединение (КШ 80.16.3120) ст. 12Х18Н10Т</t>
  </si>
  <si>
    <t>Шаровый кран ДУ20 РУ16 сталь 07ХН25МДТЛ (КШ 20.16.3140)</t>
  </si>
  <si>
    <t>Задвижка 30с41нж Ду-100 Ру-16 с ручным управлением (маховик), фланцевая</t>
  </si>
  <si>
    <t>Задвижка 30с41нж Ду-80 Ру-16 с ручным управлением (маховик), фланцевая</t>
  </si>
  <si>
    <t>Задвижка 30с41нж Ду- 50 Ру-16 с ручным управлением (маховик), фланцевая</t>
  </si>
  <si>
    <t>Шаровой кран ДУ15 РУ1,6 ст 12Х18Н10Т приварной (КШ 15.16.4120)</t>
  </si>
  <si>
    <t>Шаровой кран ДУ 20 РУ1,6 ст. 12Х18Н10Т приварной(КШ 20.16.4120)</t>
  </si>
  <si>
    <t>Шаровой кран ДУ25 РУ1,6 ст. 12Х18Н10Т приварной(КШ 25.16.4120)</t>
  </si>
  <si>
    <t>Шаровой кран ДУ32 РУ1,6 ст. 12Х18Н10Т приварной(КШ 32.16.4120)</t>
  </si>
  <si>
    <t>Шаровой кран ДУ40 РУ1,6 ст. 12Х18Н10Т приварной(КШ 40.16.4120)</t>
  </si>
  <si>
    <t>Шаровой кран ДУ50 РУ1,6 ст. 12Х18Н10Т приварной(КШ 50.16.4120)</t>
  </si>
  <si>
    <t>Шаровой кран ДУ32 РУ1,6 ст 12Х18Н10Т (КШ 32.16.3120)</t>
  </si>
  <si>
    <t xml:space="preserve">Шаровой кран ДУ50 РУ1,6 ст 12Х18Н10Т (КШ 50.16.3120) </t>
  </si>
  <si>
    <t>Шаровой кран ДУ100 РУ1,6 ст 12Х18Н10Т (КШ 100.16.3120)</t>
  </si>
  <si>
    <t>Шаровой кран ДУ150 РУ1,6 ст 12Х18Н10Т (КШ 150.16.3120)</t>
  </si>
  <si>
    <t xml:space="preserve">Шаровой кран ДУ200 РУ1,6 ст 12Х18Н10Т (КШ 200.16.3120) </t>
  </si>
  <si>
    <t>Вентиль 15КЧ 18П  Dу -15 материал ковкий чугун</t>
  </si>
  <si>
    <t>Вентиль 15КЧ 18П  Dу -20 материал ковкий чугун</t>
  </si>
  <si>
    <t>Вентиль 15КЧ 18П  Dу -25 материал ковкий чугун</t>
  </si>
  <si>
    <t>Вентиль 15КЧ 18П  Dу -32 материал ковкий чугун</t>
  </si>
  <si>
    <t>Вентиль 15КЧ 18П  Dу - 40 материал ковкий чугун</t>
  </si>
  <si>
    <t>Вентиль 15КЧ 18П  Dу -50 материал ковкий чугун</t>
  </si>
  <si>
    <t>ТУ 3742-006-55377430-08 или эквивалент</t>
  </si>
  <si>
    <t>Клапан обратный Ду-100мм  PN 1.6 Мпа (16кгс/см²) ст. 12Х18Н10Т (КО 100.16.3321)</t>
  </si>
  <si>
    <t>Клапан обратный Ду-80мм  PN 1.6 Мпа (16кгс/см²) ст.12Х18Н10Т (КО 80.16.3321)</t>
  </si>
  <si>
    <t>ТУ 3741-007-55377430-08 или эквивалент</t>
  </si>
  <si>
    <t>Задвижка клиновая DN 315 РУ-16  с ответ. фланцами и крепежом по ГОСТ 12815 ( ЗС 315.16.3343)</t>
  </si>
  <si>
    <t>Задвижка клиновая DN 250 РУ-16  с ответ. фланцами и крепежом по ГОСТ 12815 ( ЗС 250.16.3343)</t>
  </si>
  <si>
    <t>Задвижка клиновая DN 150 РУ-16  с ответными фланцами и крепежом по ГОСТ 12815 ( ЗС 150.16.3343)</t>
  </si>
  <si>
    <t>Задвижка клиновая DN 100 РУ-16  с ответными фланцами и крепежом по ГОСТ 12815 ( ЗС 100.16.3343)</t>
  </si>
  <si>
    <t>Задвижка клиновая DN 50 РУ-16  с ответными фланцами и крепежом по ГОСТ 12815 ( ЗС 50.16.3343)</t>
  </si>
  <si>
    <t>Шаровый кран D15 , РУ 16, ст 20, приварной(КШ 15.16.4310)</t>
  </si>
  <si>
    <t>Шаровый кран D20 , РУ 16 ст 20, приварной(КШ 20.16.4310)</t>
  </si>
  <si>
    <t>Шаровый кран D32 , РУ 16 ст 20, приварной(КШ 32.16.4310)</t>
  </si>
  <si>
    <t>Шаровый кран D40, РУ 16 ст 20, приварной(КШ 40.16.4310)</t>
  </si>
  <si>
    <t>Шаровый кран D50, РУ 16 ст 20, приварной(КШ 50.16.4310)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</si>
</sst>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р_."/>
  </numFmts>
  <fonts count="1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name val="Arial Cyr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</cellStyleXfs>
  <cellXfs count="58">
    <xf numFmtId="0" fontId="0" fillId="0" borderId="0" xfId="0"/>
    <xf numFmtId="0" fontId="8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Fill="1"/>
    <xf numFmtId="2" fontId="6" fillId="0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0" fontId="4" fillId="2" borderId="0" xfId="0" applyFont="1" applyFill="1"/>
    <xf numFmtId="0" fontId="4" fillId="3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left" wrapText="1"/>
    </xf>
    <xf numFmtId="49" fontId="10" fillId="0" borderId="5" xfId="1" applyNumberFormat="1" applyFont="1" applyFill="1" applyBorder="1" applyAlignment="1">
      <alignment horizontal="center" vertical="center" wrapText="1"/>
    </xf>
    <xf numFmtId="44" fontId="1" fillId="0" borderId="1" xfId="2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 wrapText="1"/>
    </xf>
    <xf numFmtId="44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/>
    <xf numFmtId="49" fontId="5" fillId="0" borderId="0" xfId="0" applyNumberFormat="1" applyFont="1" applyFill="1" applyAlignment="1">
      <alignment horizontal="left" wrapText="1"/>
    </xf>
    <xf numFmtId="49" fontId="5" fillId="0" borderId="0" xfId="0" applyNumberFormat="1" applyFont="1" applyFill="1" applyAlignment="1">
      <alignment horizontal="left" wrapText="1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</cellXfs>
  <cellStyles count="4">
    <cellStyle name="Обычный" xfId="0" builtinId="0"/>
    <cellStyle name="Обычный 2" xfId="2"/>
    <cellStyle name="Обычный 23" xfId="3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84"/>
  <sheetViews>
    <sheetView tabSelected="1" view="pageBreakPreview" topLeftCell="A67" zoomScale="85" zoomScaleNormal="75" zoomScaleSheetLayoutView="85" workbookViewId="0">
      <selection activeCell="S70" sqref="S70"/>
    </sheetView>
  </sheetViews>
  <sheetFormatPr defaultRowHeight="18.75"/>
  <cols>
    <col min="1" max="1" width="7.5703125" style="3" customWidth="1"/>
    <col min="2" max="2" width="64.140625" style="3" customWidth="1"/>
    <col min="3" max="3" width="71.28515625" style="3" customWidth="1"/>
    <col min="4" max="4" width="9.42578125" style="3" customWidth="1"/>
    <col min="5" max="5" width="7.85546875" style="3" bestFit="1" customWidth="1"/>
    <col min="6" max="6" width="9.140625" style="3" bestFit="1" customWidth="1"/>
    <col min="7" max="7" width="7.42578125" style="3" customWidth="1"/>
    <col min="8" max="8" width="9.5703125" style="3" customWidth="1"/>
    <col min="9" max="9" width="9.85546875" style="3" customWidth="1"/>
    <col min="10" max="10" width="9.7109375" style="3" customWidth="1"/>
    <col min="11" max="11" width="7.7109375" style="3" customWidth="1"/>
    <col min="12" max="12" width="9.140625" style="3" customWidth="1"/>
    <col min="13" max="13" width="10.42578125" style="3" customWidth="1"/>
    <col min="14" max="14" width="8.7109375" style="3" customWidth="1"/>
    <col min="15" max="15" width="8.28515625" style="3" customWidth="1"/>
    <col min="16" max="16" width="8.42578125" style="3" customWidth="1"/>
    <col min="17" max="17" width="12.7109375" style="3" customWidth="1"/>
    <col min="18" max="18" width="16.140625" style="3" customWidth="1"/>
    <col min="19" max="19" width="23.42578125" style="3" customWidth="1"/>
    <col min="20" max="20" width="11.5703125" style="3" hidden="1" customWidth="1"/>
    <col min="21" max="21" width="13.28515625" style="3" hidden="1" customWidth="1"/>
    <col min="22" max="22" width="0" style="3" hidden="1" customWidth="1"/>
    <col min="23" max="23" width="0.7109375" style="3" customWidth="1"/>
    <col min="24" max="16384" width="9.140625" style="3"/>
  </cols>
  <sheetData>
    <row r="1" spans="1:21" s="2" customFormat="1">
      <c r="S1" s="18" t="s">
        <v>18</v>
      </c>
    </row>
    <row r="3" spans="1:21" ht="20.25">
      <c r="A3" s="1" t="s">
        <v>33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1" ht="20.25">
      <c r="A4" s="19"/>
      <c r="B4" s="19"/>
      <c r="C4" s="19"/>
      <c r="D4" s="19"/>
      <c r="E4" s="20"/>
      <c r="F4" s="20"/>
      <c r="G4" s="20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21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21"/>
      <c r="U5" s="21"/>
    </row>
    <row r="6" spans="1:21" ht="19.5" customHeight="1">
      <c r="A6" s="36" t="s">
        <v>1</v>
      </c>
      <c r="B6" s="36" t="s">
        <v>16</v>
      </c>
      <c r="C6" s="36" t="s">
        <v>25</v>
      </c>
      <c r="D6" s="29" t="s">
        <v>15</v>
      </c>
      <c r="E6" s="33" t="s">
        <v>14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5"/>
      <c r="Q6" s="30" t="s">
        <v>28</v>
      </c>
      <c r="R6" s="30" t="s">
        <v>29</v>
      </c>
      <c r="S6" s="30" t="s">
        <v>30</v>
      </c>
      <c r="T6" s="21"/>
      <c r="U6" s="21"/>
    </row>
    <row r="7" spans="1:21" ht="18.75" customHeight="1">
      <c r="A7" s="36"/>
      <c r="B7" s="36"/>
      <c r="C7" s="36"/>
      <c r="D7" s="29"/>
      <c r="E7" s="31" t="s">
        <v>27</v>
      </c>
      <c r="F7" s="31"/>
      <c r="G7" s="31"/>
      <c r="H7" s="31" t="s">
        <v>2</v>
      </c>
      <c r="I7" s="31"/>
      <c r="J7" s="31"/>
      <c r="K7" s="31" t="s">
        <v>3</v>
      </c>
      <c r="L7" s="31"/>
      <c r="M7" s="31"/>
      <c r="N7" s="31" t="s">
        <v>10</v>
      </c>
      <c r="O7" s="31"/>
      <c r="P7" s="31"/>
      <c r="Q7" s="30"/>
      <c r="R7" s="30"/>
      <c r="S7" s="30"/>
      <c r="T7" s="21"/>
      <c r="U7" s="21"/>
    </row>
    <row r="8" spans="1:21" ht="32.25" customHeight="1">
      <c r="A8" s="36"/>
      <c r="B8" s="36"/>
      <c r="C8" s="36"/>
      <c r="D8" s="29"/>
      <c r="E8" s="26" t="s">
        <v>22</v>
      </c>
      <c r="F8" s="26" t="s">
        <v>24</v>
      </c>
      <c r="G8" s="26" t="s">
        <v>23</v>
      </c>
      <c r="H8" s="26" t="s">
        <v>4</v>
      </c>
      <c r="I8" s="26" t="s">
        <v>5</v>
      </c>
      <c r="J8" s="26" t="s">
        <v>6</v>
      </c>
      <c r="K8" s="26" t="s">
        <v>7</v>
      </c>
      <c r="L8" s="26" t="s">
        <v>8</v>
      </c>
      <c r="M8" s="26" t="s">
        <v>9</v>
      </c>
      <c r="N8" s="26" t="s">
        <v>11</v>
      </c>
      <c r="O8" s="26" t="s">
        <v>12</v>
      </c>
      <c r="P8" s="26" t="s">
        <v>13</v>
      </c>
      <c r="Q8" s="30"/>
      <c r="R8" s="30"/>
      <c r="S8" s="30"/>
      <c r="T8" s="21"/>
      <c r="U8" s="21"/>
    </row>
    <row r="9" spans="1:21" s="24" customFormat="1" ht="31.5">
      <c r="A9" s="28">
        <v>1</v>
      </c>
      <c r="B9" s="40" t="s">
        <v>77</v>
      </c>
      <c r="C9" s="40" t="s">
        <v>52</v>
      </c>
      <c r="D9" s="41" t="s">
        <v>34</v>
      </c>
      <c r="E9" s="26"/>
      <c r="F9" s="26"/>
      <c r="G9" s="26"/>
      <c r="H9" s="26"/>
      <c r="I9" s="26"/>
      <c r="J9" s="42"/>
      <c r="K9" s="42">
        <v>3</v>
      </c>
      <c r="L9" s="42"/>
      <c r="M9" s="42">
        <v>3</v>
      </c>
      <c r="N9" s="26"/>
      <c r="O9" s="26"/>
      <c r="P9" s="26"/>
      <c r="Q9" s="43">
        <f>SUM(E9:P9)</f>
        <v>6</v>
      </c>
      <c r="R9" s="44">
        <v>87084</v>
      </c>
      <c r="S9" s="42">
        <f>Q9*R9</f>
        <v>522504</v>
      </c>
      <c r="T9" s="21"/>
      <c r="U9" s="21"/>
    </row>
    <row r="10" spans="1:21" s="24" customFormat="1" ht="31.5">
      <c r="A10" s="28">
        <v>2</v>
      </c>
      <c r="B10" s="27" t="s">
        <v>78</v>
      </c>
      <c r="C10" s="40" t="s">
        <v>52</v>
      </c>
      <c r="D10" s="26" t="s">
        <v>34</v>
      </c>
      <c r="E10" s="26"/>
      <c r="F10" s="26"/>
      <c r="G10" s="26"/>
      <c r="H10" s="26"/>
      <c r="I10" s="26"/>
      <c r="J10" s="42"/>
      <c r="K10" s="42">
        <v>3</v>
      </c>
      <c r="L10" s="42"/>
      <c r="M10" s="42">
        <v>3</v>
      </c>
      <c r="N10" s="26"/>
      <c r="O10" s="26"/>
      <c r="P10" s="26"/>
      <c r="Q10" s="43">
        <f t="shared" ref="Q10:Q69" si="0">SUM(E10:P10)</f>
        <v>6</v>
      </c>
      <c r="R10" s="42">
        <v>28585.5</v>
      </c>
      <c r="S10" s="42">
        <f t="shared" ref="S10:S69" si="1">Q10*R10</f>
        <v>171513</v>
      </c>
      <c r="T10" s="21"/>
      <c r="U10" s="21"/>
    </row>
    <row r="11" spans="1:21" s="24" customFormat="1" ht="31.5">
      <c r="A11" s="28">
        <v>3</v>
      </c>
      <c r="B11" s="27" t="s">
        <v>76</v>
      </c>
      <c r="C11" s="40" t="s">
        <v>52</v>
      </c>
      <c r="D11" s="26" t="s">
        <v>35</v>
      </c>
      <c r="E11" s="26"/>
      <c r="F11" s="26"/>
      <c r="G11" s="26"/>
      <c r="H11" s="26"/>
      <c r="I11" s="26"/>
      <c r="J11" s="42"/>
      <c r="K11" s="42">
        <v>3</v>
      </c>
      <c r="L11" s="42"/>
      <c r="M11" s="42">
        <v>3</v>
      </c>
      <c r="N11" s="26"/>
      <c r="O11" s="26"/>
      <c r="P11" s="26"/>
      <c r="Q11" s="43">
        <f t="shared" si="0"/>
        <v>6</v>
      </c>
      <c r="R11" s="42">
        <v>54162</v>
      </c>
      <c r="S11" s="42">
        <f t="shared" si="1"/>
        <v>324972</v>
      </c>
      <c r="T11" s="21"/>
      <c r="U11" s="21"/>
    </row>
    <row r="12" spans="1:21" s="24" customFormat="1">
      <c r="A12" s="28">
        <v>4</v>
      </c>
      <c r="B12" s="27" t="s">
        <v>109</v>
      </c>
      <c r="C12" s="27" t="s">
        <v>52</v>
      </c>
      <c r="D12" s="26" t="s">
        <v>34</v>
      </c>
      <c r="E12" s="26"/>
      <c r="F12" s="26"/>
      <c r="G12" s="26"/>
      <c r="H12" s="26"/>
      <c r="I12" s="26"/>
      <c r="J12" s="42"/>
      <c r="K12" s="42">
        <v>3</v>
      </c>
      <c r="L12" s="42"/>
      <c r="M12" s="42">
        <v>3</v>
      </c>
      <c r="N12" s="26"/>
      <c r="O12" s="26"/>
      <c r="P12" s="26"/>
      <c r="Q12" s="43">
        <f t="shared" si="0"/>
        <v>6</v>
      </c>
      <c r="R12" s="42">
        <v>141.6</v>
      </c>
      <c r="S12" s="42">
        <f t="shared" si="1"/>
        <v>849.59999999999991</v>
      </c>
      <c r="T12" s="21"/>
      <c r="U12" s="21"/>
    </row>
    <row r="13" spans="1:21" s="24" customFormat="1">
      <c r="A13" s="28">
        <v>5</v>
      </c>
      <c r="B13" s="27" t="s">
        <v>110</v>
      </c>
      <c r="C13" s="27" t="s">
        <v>52</v>
      </c>
      <c r="D13" s="26" t="s">
        <v>34</v>
      </c>
      <c r="E13" s="26"/>
      <c r="F13" s="26"/>
      <c r="G13" s="26"/>
      <c r="H13" s="26"/>
      <c r="I13" s="26"/>
      <c r="J13" s="42"/>
      <c r="K13" s="42">
        <v>4</v>
      </c>
      <c r="L13" s="42"/>
      <c r="M13" s="42">
        <v>3</v>
      </c>
      <c r="N13" s="26"/>
      <c r="O13" s="26"/>
      <c r="P13" s="26"/>
      <c r="Q13" s="43">
        <v>7</v>
      </c>
      <c r="R13" s="42">
        <v>203.55</v>
      </c>
      <c r="S13" s="42">
        <f t="shared" si="1"/>
        <v>1424.8500000000001</v>
      </c>
      <c r="T13" s="21"/>
      <c r="U13" s="21"/>
    </row>
    <row r="14" spans="1:21" s="24" customFormat="1">
      <c r="A14" s="28">
        <v>6</v>
      </c>
      <c r="B14" s="27" t="s">
        <v>111</v>
      </c>
      <c r="C14" s="27" t="s">
        <v>52</v>
      </c>
      <c r="D14" s="26" t="s">
        <v>34</v>
      </c>
      <c r="E14" s="26"/>
      <c r="F14" s="26"/>
      <c r="G14" s="26"/>
      <c r="H14" s="26"/>
      <c r="I14" s="26"/>
      <c r="J14" s="42"/>
      <c r="K14" s="42">
        <v>7</v>
      </c>
      <c r="L14" s="42"/>
      <c r="M14" s="42">
        <v>3</v>
      </c>
      <c r="N14" s="26"/>
      <c r="O14" s="26"/>
      <c r="P14" s="26"/>
      <c r="Q14" s="43">
        <f t="shared" si="0"/>
        <v>10</v>
      </c>
      <c r="R14" s="42">
        <v>601.79999999999995</v>
      </c>
      <c r="S14" s="42">
        <f t="shared" si="1"/>
        <v>6018</v>
      </c>
      <c r="T14" s="21"/>
      <c r="U14" s="21"/>
    </row>
    <row r="15" spans="1:21" s="24" customFormat="1">
      <c r="A15" s="28">
        <v>7</v>
      </c>
      <c r="B15" s="27" t="s">
        <v>112</v>
      </c>
      <c r="C15" s="27" t="s">
        <v>52</v>
      </c>
      <c r="D15" s="26" t="s">
        <v>34</v>
      </c>
      <c r="E15" s="26"/>
      <c r="F15" s="26"/>
      <c r="G15" s="26"/>
      <c r="H15" s="26"/>
      <c r="I15" s="26"/>
      <c r="J15" s="42"/>
      <c r="K15" s="42">
        <v>7</v>
      </c>
      <c r="L15" s="42"/>
      <c r="M15" s="42">
        <v>3</v>
      </c>
      <c r="N15" s="26"/>
      <c r="O15" s="26"/>
      <c r="P15" s="26"/>
      <c r="Q15" s="43">
        <f t="shared" si="0"/>
        <v>10</v>
      </c>
      <c r="R15" s="42">
        <v>823.05</v>
      </c>
      <c r="S15" s="42">
        <f t="shared" si="1"/>
        <v>8230.5</v>
      </c>
      <c r="T15" s="21"/>
      <c r="U15" s="21"/>
    </row>
    <row r="16" spans="1:21" s="24" customFormat="1">
      <c r="A16" s="28">
        <v>8</v>
      </c>
      <c r="B16" s="27" t="s">
        <v>113</v>
      </c>
      <c r="C16" s="27" t="s">
        <v>52</v>
      </c>
      <c r="D16" s="26" t="s">
        <v>34</v>
      </c>
      <c r="E16" s="26"/>
      <c r="F16" s="26"/>
      <c r="G16" s="26"/>
      <c r="H16" s="26"/>
      <c r="I16" s="26"/>
      <c r="J16" s="42"/>
      <c r="K16" s="42">
        <v>10</v>
      </c>
      <c r="L16" s="42"/>
      <c r="M16" s="42">
        <v>5</v>
      </c>
      <c r="N16" s="26"/>
      <c r="O16" s="26"/>
      <c r="P16" s="26"/>
      <c r="Q16" s="43">
        <v>15</v>
      </c>
      <c r="R16" s="42">
        <v>1212.45</v>
      </c>
      <c r="S16" s="42">
        <f t="shared" si="1"/>
        <v>18186.75</v>
      </c>
      <c r="T16" s="21"/>
      <c r="U16" s="21"/>
    </row>
    <row r="17" spans="1:21" s="24" customFormat="1" ht="31.5">
      <c r="A17" s="28">
        <v>9</v>
      </c>
      <c r="B17" s="45" t="s">
        <v>79</v>
      </c>
      <c r="C17" s="45" t="s">
        <v>52</v>
      </c>
      <c r="D17" s="46" t="s">
        <v>35</v>
      </c>
      <c r="E17" s="26"/>
      <c r="F17" s="26"/>
      <c r="G17" s="26"/>
      <c r="H17" s="26"/>
      <c r="I17" s="26"/>
      <c r="J17" s="42"/>
      <c r="K17" s="42">
        <v>4</v>
      </c>
      <c r="L17" s="42"/>
      <c r="M17" s="42">
        <v>3</v>
      </c>
      <c r="N17" s="26"/>
      <c r="O17" s="26"/>
      <c r="P17" s="26"/>
      <c r="Q17" s="43">
        <v>7</v>
      </c>
      <c r="R17" s="42">
        <v>21505.5</v>
      </c>
      <c r="S17" s="42">
        <f t="shared" si="1"/>
        <v>150538.5</v>
      </c>
      <c r="T17" s="21"/>
      <c r="U17" s="21"/>
    </row>
    <row r="18" spans="1:21" s="24" customFormat="1" ht="31.5">
      <c r="A18" s="28">
        <v>10</v>
      </c>
      <c r="B18" s="27" t="s">
        <v>101</v>
      </c>
      <c r="C18" s="27" t="s">
        <v>100</v>
      </c>
      <c r="D18" s="46" t="s">
        <v>35</v>
      </c>
      <c r="E18" s="26"/>
      <c r="F18" s="26"/>
      <c r="G18" s="26"/>
      <c r="H18" s="26"/>
      <c r="I18" s="26"/>
      <c r="J18" s="42"/>
      <c r="K18" s="42">
        <v>2</v>
      </c>
      <c r="L18" s="42"/>
      <c r="M18" s="42">
        <v>3</v>
      </c>
      <c r="N18" s="26"/>
      <c r="O18" s="26"/>
      <c r="P18" s="26"/>
      <c r="Q18" s="43">
        <v>5</v>
      </c>
      <c r="R18" s="42">
        <v>80535</v>
      </c>
      <c r="S18" s="42">
        <f t="shared" si="1"/>
        <v>402675</v>
      </c>
      <c r="T18" s="21"/>
      <c r="U18" s="21"/>
    </row>
    <row r="19" spans="1:21" s="24" customFormat="1" ht="31.5">
      <c r="A19" s="28">
        <v>11</v>
      </c>
      <c r="B19" s="27" t="s">
        <v>102</v>
      </c>
      <c r="C19" s="27" t="s">
        <v>100</v>
      </c>
      <c r="D19" s="46" t="s">
        <v>35</v>
      </c>
      <c r="E19" s="26"/>
      <c r="F19" s="26"/>
      <c r="G19" s="26"/>
      <c r="H19" s="26"/>
      <c r="I19" s="26"/>
      <c r="J19" s="42"/>
      <c r="K19" s="42">
        <v>4</v>
      </c>
      <c r="L19" s="42"/>
      <c r="M19" s="42"/>
      <c r="N19" s="26"/>
      <c r="O19" s="26"/>
      <c r="P19" s="26"/>
      <c r="Q19" s="43">
        <v>4</v>
      </c>
      <c r="R19" s="42">
        <v>73455</v>
      </c>
      <c r="S19" s="42">
        <f t="shared" si="1"/>
        <v>293820</v>
      </c>
      <c r="T19" s="21"/>
      <c r="U19" s="21"/>
    </row>
    <row r="20" spans="1:21" s="24" customFormat="1" ht="94.5">
      <c r="A20" s="28">
        <v>12</v>
      </c>
      <c r="B20" s="27" t="s">
        <v>80</v>
      </c>
      <c r="C20" s="27" t="s">
        <v>53</v>
      </c>
      <c r="D20" s="46" t="s">
        <v>35</v>
      </c>
      <c r="E20" s="26"/>
      <c r="F20" s="26"/>
      <c r="G20" s="26"/>
      <c r="H20" s="26"/>
      <c r="I20" s="26"/>
      <c r="J20" s="42"/>
      <c r="K20" s="42">
        <v>2</v>
      </c>
      <c r="L20" s="42"/>
      <c r="M20" s="42">
        <v>3</v>
      </c>
      <c r="N20" s="26"/>
      <c r="O20" s="26"/>
      <c r="P20" s="26"/>
      <c r="Q20" s="43">
        <v>5</v>
      </c>
      <c r="R20" s="42">
        <v>16461</v>
      </c>
      <c r="S20" s="42">
        <f t="shared" si="1"/>
        <v>82305</v>
      </c>
      <c r="T20" s="21"/>
      <c r="U20" s="21"/>
    </row>
    <row r="21" spans="1:21" s="24" customFormat="1" ht="94.5">
      <c r="A21" s="28">
        <v>13</v>
      </c>
      <c r="B21" s="27" t="s">
        <v>81</v>
      </c>
      <c r="C21" s="27" t="s">
        <v>54</v>
      </c>
      <c r="D21" s="46" t="s">
        <v>35</v>
      </c>
      <c r="E21" s="26"/>
      <c r="F21" s="26"/>
      <c r="G21" s="26"/>
      <c r="H21" s="26"/>
      <c r="I21" s="26"/>
      <c r="J21" s="42"/>
      <c r="K21" s="42">
        <v>2</v>
      </c>
      <c r="L21" s="42"/>
      <c r="M21" s="42">
        <v>3</v>
      </c>
      <c r="N21" s="26"/>
      <c r="O21" s="26"/>
      <c r="P21" s="26"/>
      <c r="Q21" s="43">
        <v>5</v>
      </c>
      <c r="R21" s="42">
        <v>14142.3</v>
      </c>
      <c r="S21" s="42">
        <f t="shared" si="1"/>
        <v>70711.5</v>
      </c>
      <c r="T21" s="21"/>
      <c r="U21" s="21"/>
    </row>
    <row r="22" spans="1:21" s="24" customFormat="1" ht="94.5">
      <c r="A22" s="28">
        <v>14</v>
      </c>
      <c r="B22" s="27" t="s">
        <v>82</v>
      </c>
      <c r="C22" s="27" t="s">
        <v>55</v>
      </c>
      <c r="D22" s="46" t="s">
        <v>35</v>
      </c>
      <c r="E22" s="26"/>
      <c r="F22" s="26"/>
      <c r="G22" s="26"/>
      <c r="H22" s="26"/>
      <c r="I22" s="26"/>
      <c r="J22" s="42"/>
      <c r="K22" s="42">
        <v>5</v>
      </c>
      <c r="L22" s="42"/>
      <c r="M22" s="42">
        <v>5</v>
      </c>
      <c r="N22" s="26"/>
      <c r="O22" s="26"/>
      <c r="P22" s="26"/>
      <c r="Q22" s="43">
        <v>10</v>
      </c>
      <c r="R22" s="42">
        <v>9239.4</v>
      </c>
      <c r="S22" s="42">
        <f t="shared" si="1"/>
        <v>92394</v>
      </c>
      <c r="T22" s="21"/>
      <c r="U22" s="21"/>
    </row>
    <row r="23" spans="1:21" s="24" customFormat="1" ht="31.5">
      <c r="A23" s="28">
        <v>15</v>
      </c>
      <c r="B23" s="27" t="s">
        <v>104</v>
      </c>
      <c r="C23" s="27" t="s">
        <v>103</v>
      </c>
      <c r="D23" s="26" t="s">
        <v>34</v>
      </c>
      <c r="E23" s="26"/>
      <c r="F23" s="26"/>
      <c r="G23" s="26"/>
      <c r="H23" s="26"/>
      <c r="I23" s="26"/>
      <c r="J23" s="47"/>
      <c r="K23" s="47">
        <v>1</v>
      </c>
      <c r="L23" s="47"/>
      <c r="M23" s="47"/>
      <c r="N23" s="26"/>
      <c r="O23" s="26"/>
      <c r="P23" s="26"/>
      <c r="Q23" s="43">
        <f t="shared" si="0"/>
        <v>1</v>
      </c>
      <c r="R23" s="42">
        <v>545340</v>
      </c>
      <c r="S23" s="42">
        <f t="shared" si="1"/>
        <v>545340</v>
      </c>
      <c r="T23" s="21"/>
      <c r="U23" s="21"/>
    </row>
    <row r="24" spans="1:21" s="24" customFormat="1" ht="31.5">
      <c r="A24" s="28">
        <v>16</v>
      </c>
      <c r="B24" s="27" t="s">
        <v>105</v>
      </c>
      <c r="C24" s="27" t="s">
        <v>103</v>
      </c>
      <c r="D24" s="26" t="s">
        <v>34</v>
      </c>
      <c r="E24" s="26"/>
      <c r="F24" s="26"/>
      <c r="G24" s="26"/>
      <c r="H24" s="26"/>
      <c r="I24" s="26"/>
      <c r="J24" s="47"/>
      <c r="K24" s="47">
        <v>1</v>
      </c>
      <c r="L24" s="47"/>
      <c r="M24" s="47"/>
      <c r="N24" s="26"/>
      <c r="O24" s="26"/>
      <c r="P24" s="26"/>
      <c r="Q24" s="43">
        <v>1</v>
      </c>
      <c r="R24" s="42">
        <v>397365</v>
      </c>
      <c r="S24" s="42">
        <f t="shared" si="1"/>
        <v>397365</v>
      </c>
      <c r="T24" s="21"/>
      <c r="U24" s="21"/>
    </row>
    <row r="25" spans="1:21" s="25" customFormat="1" ht="31.5">
      <c r="A25" s="28">
        <v>17</v>
      </c>
      <c r="B25" s="27" t="s">
        <v>106</v>
      </c>
      <c r="C25" s="27" t="s">
        <v>103</v>
      </c>
      <c r="D25" s="26" t="s">
        <v>34</v>
      </c>
      <c r="E25" s="26"/>
      <c r="F25" s="26"/>
      <c r="G25" s="26"/>
      <c r="H25" s="26"/>
      <c r="I25" s="26"/>
      <c r="J25" s="47"/>
      <c r="K25" s="47">
        <v>2</v>
      </c>
      <c r="L25" s="47"/>
      <c r="M25" s="47"/>
      <c r="N25" s="26"/>
      <c r="O25" s="26"/>
      <c r="P25" s="26"/>
      <c r="Q25" s="43">
        <f t="shared" si="0"/>
        <v>2</v>
      </c>
      <c r="R25" s="42">
        <v>151512</v>
      </c>
      <c r="S25" s="42">
        <f t="shared" si="1"/>
        <v>303024</v>
      </c>
      <c r="T25" s="21"/>
      <c r="U25" s="21"/>
    </row>
    <row r="26" spans="1:21" s="24" customFormat="1" ht="31.5">
      <c r="A26" s="28">
        <v>18</v>
      </c>
      <c r="B26" s="27" t="s">
        <v>107</v>
      </c>
      <c r="C26" s="27" t="s">
        <v>103</v>
      </c>
      <c r="D26" s="26" t="s">
        <v>34</v>
      </c>
      <c r="E26" s="26"/>
      <c r="F26" s="26"/>
      <c r="G26" s="26"/>
      <c r="H26" s="26"/>
      <c r="I26" s="26"/>
      <c r="J26" s="47"/>
      <c r="K26" s="47">
        <v>2</v>
      </c>
      <c r="L26" s="47"/>
      <c r="M26" s="47"/>
      <c r="N26" s="26"/>
      <c r="O26" s="26"/>
      <c r="P26" s="26"/>
      <c r="Q26" s="43">
        <f t="shared" si="0"/>
        <v>2</v>
      </c>
      <c r="R26" s="42">
        <v>76287</v>
      </c>
      <c r="S26" s="42">
        <f t="shared" si="1"/>
        <v>152574</v>
      </c>
      <c r="T26" s="21"/>
      <c r="U26" s="21"/>
    </row>
    <row r="27" spans="1:21" s="24" customFormat="1" ht="31.5">
      <c r="A27" s="28">
        <v>19</v>
      </c>
      <c r="B27" s="27" t="s">
        <v>108</v>
      </c>
      <c r="C27" s="27" t="s">
        <v>103</v>
      </c>
      <c r="D27" s="26" t="s">
        <v>34</v>
      </c>
      <c r="E27" s="26"/>
      <c r="F27" s="26"/>
      <c r="G27" s="26"/>
      <c r="H27" s="26"/>
      <c r="I27" s="26"/>
      <c r="J27" s="47"/>
      <c r="K27" s="47">
        <v>2</v>
      </c>
      <c r="L27" s="47"/>
      <c r="M27" s="47"/>
      <c r="N27" s="26"/>
      <c r="O27" s="26"/>
      <c r="P27" s="26"/>
      <c r="Q27" s="43">
        <f t="shared" si="0"/>
        <v>2</v>
      </c>
      <c r="R27" s="42">
        <v>40621</v>
      </c>
      <c r="S27" s="42">
        <f t="shared" si="1"/>
        <v>81242</v>
      </c>
      <c r="T27" s="21"/>
      <c r="U27" s="21"/>
    </row>
    <row r="28" spans="1:21" s="24" customFormat="1" ht="31.5">
      <c r="A28" s="28">
        <v>20</v>
      </c>
      <c r="B28" s="27" t="s">
        <v>83</v>
      </c>
      <c r="C28" s="48" t="s">
        <v>52</v>
      </c>
      <c r="D28" s="26" t="s">
        <v>34</v>
      </c>
      <c r="E28" s="26"/>
      <c r="F28" s="26"/>
      <c r="G28" s="26"/>
      <c r="H28" s="26"/>
      <c r="I28" s="26"/>
      <c r="J28" s="47"/>
      <c r="K28" s="47">
        <v>5</v>
      </c>
      <c r="L28" s="47"/>
      <c r="M28" s="47"/>
      <c r="N28" s="26"/>
      <c r="O28" s="26"/>
      <c r="P28" s="26"/>
      <c r="Q28" s="43">
        <f t="shared" si="0"/>
        <v>5</v>
      </c>
      <c r="R28" s="42">
        <v>4248</v>
      </c>
      <c r="S28" s="42">
        <f t="shared" si="1"/>
        <v>21240</v>
      </c>
      <c r="T28" s="21"/>
      <c r="U28" s="21"/>
    </row>
    <row r="29" spans="1:21" s="24" customFormat="1" ht="31.5">
      <c r="A29" s="28">
        <v>21</v>
      </c>
      <c r="B29" s="27" t="s">
        <v>84</v>
      </c>
      <c r="C29" s="48" t="s">
        <v>52</v>
      </c>
      <c r="D29" s="26" t="s">
        <v>34</v>
      </c>
      <c r="E29" s="26"/>
      <c r="F29" s="26"/>
      <c r="G29" s="26"/>
      <c r="H29" s="26"/>
      <c r="I29" s="26"/>
      <c r="J29" s="47"/>
      <c r="K29" s="47">
        <v>7</v>
      </c>
      <c r="L29" s="47"/>
      <c r="M29" s="47">
        <v>3</v>
      </c>
      <c r="N29" s="26"/>
      <c r="O29" s="26"/>
      <c r="P29" s="26"/>
      <c r="Q29" s="43">
        <f t="shared" si="0"/>
        <v>10</v>
      </c>
      <c r="R29" s="42">
        <v>4956</v>
      </c>
      <c r="S29" s="42">
        <f t="shared" si="1"/>
        <v>49560</v>
      </c>
      <c r="T29" s="21"/>
      <c r="U29" s="21"/>
    </row>
    <row r="30" spans="1:21" s="24" customFormat="1" ht="31.5">
      <c r="A30" s="28">
        <v>22</v>
      </c>
      <c r="B30" s="27" t="s">
        <v>85</v>
      </c>
      <c r="C30" s="48" t="s">
        <v>52</v>
      </c>
      <c r="D30" s="26" t="s">
        <v>34</v>
      </c>
      <c r="E30" s="26"/>
      <c r="F30" s="26"/>
      <c r="G30" s="26"/>
      <c r="H30" s="26"/>
      <c r="I30" s="26"/>
      <c r="J30" s="47"/>
      <c r="K30" s="47">
        <v>2</v>
      </c>
      <c r="L30" s="47"/>
      <c r="M30" s="47">
        <v>3</v>
      </c>
      <c r="N30" s="26"/>
      <c r="O30" s="26"/>
      <c r="P30" s="26"/>
      <c r="Q30" s="43">
        <v>5</v>
      </c>
      <c r="R30" s="42">
        <v>6195</v>
      </c>
      <c r="S30" s="42">
        <f t="shared" si="1"/>
        <v>30975</v>
      </c>
      <c r="T30" s="21"/>
      <c r="U30" s="21"/>
    </row>
    <row r="31" spans="1:21" s="24" customFormat="1" ht="31.5">
      <c r="A31" s="28">
        <v>23</v>
      </c>
      <c r="B31" s="27" t="s">
        <v>86</v>
      </c>
      <c r="C31" s="48" t="s">
        <v>52</v>
      </c>
      <c r="D31" s="26" t="s">
        <v>34</v>
      </c>
      <c r="E31" s="26"/>
      <c r="F31" s="26"/>
      <c r="G31" s="26"/>
      <c r="H31" s="26"/>
      <c r="I31" s="26"/>
      <c r="J31" s="47"/>
      <c r="K31" s="47">
        <v>2</v>
      </c>
      <c r="L31" s="47"/>
      <c r="M31" s="47">
        <v>3</v>
      </c>
      <c r="N31" s="26"/>
      <c r="O31" s="26"/>
      <c r="P31" s="26"/>
      <c r="Q31" s="43">
        <v>5</v>
      </c>
      <c r="R31" s="42">
        <v>8142</v>
      </c>
      <c r="S31" s="42">
        <f t="shared" si="1"/>
        <v>40710</v>
      </c>
      <c r="T31" s="21"/>
      <c r="U31" s="21"/>
    </row>
    <row r="32" spans="1:21" s="24" customFormat="1" ht="31.5">
      <c r="A32" s="28">
        <v>24</v>
      </c>
      <c r="B32" s="27" t="s">
        <v>87</v>
      </c>
      <c r="C32" s="48" t="s">
        <v>52</v>
      </c>
      <c r="D32" s="26" t="s">
        <v>34</v>
      </c>
      <c r="E32" s="26"/>
      <c r="F32" s="26"/>
      <c r="G32" s="26"/>
      <c r="H32" s="26"/>
      <c r="I32" s="26"/>
      <c r="J32" s="47"/>
      <c r="K32" s="47">
        <v>3</v>
      </c>
      <c r="L32" s="47"/>
      <c r="M32" s="47">
        <v>2</v>
      </c>
      <c r="N32" s="26"/>
      <c r="O32" s="26"/>
      <c r="P32" s="26"/>
      <c r="Q32" s="43">
        <v>5</v>
      </c>
      <c r="R32" s="42">
        <v>10974</v>
      </c>
      <c r="S32" s="42">
        <f t="shared" si="1"/>
        <v>54870</v>
      </c>
      <c r="T32" s="21"/>
      <c r="U32" s="21"/>
    </row>
    <row r="33" spans="1:21" s="24" customFormat="1" ht="31.5">
      <c r="A33" s="28">
        <v>25</v>
      </c>
      <c r="B33" s="27" t="s">
        <v>88</v>
      </c>
      <c r="C33" s="48" t="s">
        <v>52</v>
      </c>
      <c r="D33" s="26" t="s">
        <v>34</v>
      </c>
      <c r="E33" s="26"/>
      <c r="F33" s="26"/>
      <c r="G33" s="26"/>
      <c r="H33" s="26"/>
      <c r="I33" s="26"/>
      <c r="J33" s="47"/>
      <c r="K33" s="47">
        <v>3</v>
      </c>
      <c r="L33" s="47"/>
      <c r="M33" s="47">
        <v>2</v>
      </c>
      <c r="N33" s="26"/>
      <c r="O33" s="26"/>
      <c r="P33" s="26"/>
      <c r="Q33" s="43">
        <v>5</v>
      </c>
      <c r="R33" s="42">
        <v>16461</v>
      </c>
      <c r="S33" s="42">
        <f t="shared" si="1"/>
        <v>82305</v>
      </c>
      <c r="T33" s="21"/>
      <c r="U33" s="21"/>
    </row>
    <row r="34" spans="1:21" s="24" customFormat="1">
      <c r="A34" s="28">
        <v>26</v>
      </c>
      <c r="B34" s="27" t="s">
        <v>89</v>
      </c>
      <c r="C34" s="48" t="s">
        <v>52</v>
      </c>
      <c r="D34" s="26" t="s">
        <v>34</v>
      </c>
      <c r="E34" s="26"/>
      <c r="F34" s="26"/>
      <c r="G34" s="26"/>
      <c r="H34" s="26"/>
      <c r="I34" s="26"/>
      <c r="J34" s="47"/>
      <c r="K34" s="47">
        <v>5</v>
      </c>
      <c r="L34" s="47"/>
      <c r="M34" s="47"/>
      <c r="N34" s="26"/>
      <c r="O34" s="26"/>
      <c r="P34" s="26"/>
      <c r="Q34" s="43">
        <v>5</v>
      </c>
      <c r="R34" s="42">
        <v>14912.25</v>
      </c>
      <c r="S34" s="42">
        <f t="shared" si="1"/>
        <v>74561.25</v>
      </c>
      <c r="T34" s="21"/>
      <c r="U34" s="21"/>
    </row>
    <row r="35" spans="1:21" s="24" customFormat="1">
      <c r="A35" s="28">
        <v>27</v>
      </c>
      <c r="B35" s="27" t="s">
        <v>90</v>
      </c>
      <c r="C35" s="48" t="s">
        <v>52</v>
      </c>
      <c r="D35" s="26" t="s">
        <v>34</v>
      </c>
      <c r="E35" s="26"/>
      <c r="F35" s="26"/>
      <c r="G35" s="26"/>
      <c r="H35" s="26"/>
      <c r="I35" s="26"/>
      <c r="J35" s="47"/>
      <c r="K35" s="47">
        <v>5</v>
      </c>
      <c r="L35" s="47"/>
      <c r="M35" s="47"/>
      <c r="N35" s="26"/>
      <c r="O35" s="26"/>
      <c r="P35" s="26"/>
      <c r="Q35" s="43">
        <v>5</v>
      </c>
      <c r="R35" s="42">
        <v>28585.5</v>
      </c>
      <c r="S35" s="42">
        <f t="shared" si="1"/>
        <v>142927.5</v>
      </c>
      <c r="T35" s="21"/>
      <c r="U35" s="21"/>
    </row>
    <row r="36" spans="1:21" s="24" customFormat="1">
      <c r="A36" s="28">
        <v>28</v>
      </c>
      <c r="B36" s="27" t="s">
        <v>91</v>
      </c>
      <c r="C36" s="48" t="s">
        <v>52</v>
      </c>
      <c r="D36" s="26" t="s">
        <v>35</v>
      </c>
      <c r="E36" s="26"/>
      <c r="F36" s="26"/>
      <c r="G36" s="26"/>
      <c r="H36" s="26"/>
      <c r="I36" s="26"/>
      <c r="J36" s="47"/>
      <c r="K36" s="47">
        <v>3</v>
      </c>
      <c r="L36" s="47"/>
      <c r="M36" s="47"/>
      <c r="N36" s="26"/>
      <c r="O36" s="26"/>
      <c r="P36" s="26"/>
      <c r="Q36" s="43">
        <v>3</v>
      </c>
      <c r="R36" s="42">
        <v>53495.33</v>
      </c>
      <c r="S36" s="42">
        <f t="shared" si="1"/>
        <v>160485.99</v>
      </c>
      <c r="T36" s="21"/>
      <c r="U36" s="21"/>
    </row>
    <row r="37" spans="1:21" s="24" customFormat="1">
      <c r="A37" s="28">
        <v>29</v>
      </c>
      <c r="B37" s="27" t="s">
        <v>92</v>
      </c>
      <c r="C37" s="48" t="s">
        <v>52</v>
      </c>
      <c r="D37" s="26" t="s">
        <v>34</v>
      </c>
      <c r="E37" s="26"/>
      <c r="F37" s="26"/>
      <c r="G37" s="26"/>
      <c r="H37" s="26"/>
      <c r="I37" s="26"/>
      <c r="J37" s="47"/>
      <c r="K37" s="47">
        <v>3</v>
      </c>
      <c r="L37" s="47"/>
      <c r="M37" s="47"/>
      <c r="N37" s="26"/>
      <c r="O37" s="26"/>
      <c r="P37" s="26"/>
      <c r="Q37" s="43">
        <v>3</v>
      </c>
      <c r="R37" s="42">
        <v>147258</v>
      </c>
      <c r="S37" s="42">
        <f t="shared" si="1"/>
        <v>441774</v>
      </c>
      <c r="T37" s="21"/>
      <c r="U37" s="21"/>
    </row>
    <row r="38" spans="1:21" s="24" customFormat="1">
      <c r="A38" s="28">
        <v>30</v>
      </c>
      <c r="B38" s="27" t="s">
        <v>93</v>
      </c>
      <c r="C38" s="48" t="s">
        <v>52</v>
      </c>
      <c r="D38" s="26" t="s">
        <v>34</v>
      </c>
      <c r="E38" s="26"/>
      <c r="F38" s="26"/>
      <c r="G38" s="26"/>
      <c r="H38" s="26"/>
      <c r="I38" s="26"/>
      <c r="J38" s="47"/>
      <c r="K38" s="47">
        <v>5</v>
      </c>
      <c r="L38" s="47"/>
      <c r="M38" s="47"/>
      <c r="N38" s="26"/>
      <c r="O38" s="26"/>
      <c r="P38" s="26"/>
      <c r="Q38" s="43">
        <v>5</v>
      </c>
      <c r="R38" s="42">
        <v>225316.17</v>
      </c>
      <c r="S38" s="42">
        <f t="shared" si="1"/>
        <v>1126580.8500000001</v>
      </c>
      <c r="T38" s="21"/>
      <c r="U38" s="21"/>
    </row>
    <row r="39" spans="1:21" s="24" customFormat="1" ht="31.5">
      <c r="A39" s="28">
        <v>31</v>
      </c>
      <c r="B39" s="27" t="s">
        <v>36</v>
      </c>
      <c r="C39" s="48" t="s">
        <v>56</v>
      </c>
      <c r="D39" s="26" t="s">
        <v>34</v>
      </c>
      <c r="E39" s="26"/>
      <c r="F39" s="26"/>
      <c r="G39" s="26"/>
      <c r="H39" s="26"/>
      <c r="I39" s="26"/>
      <c r="J39" s="47"/>
      <c r="K39" s="47">
        <v>4</v>
      </c>
      <c r="L39" s="47"/>
      <c r="M39" s="47"/>
      <c r="N39" s="26"/>
      <c r="O39" s="26"/>
      <c r="P39" s="26"/>
      <c r="Q39" s="43">
        <f t="shared" si="0"/>
        <v>4</v>
      </c>
      <c r="R39" s="42">
        <v>31948.5</v>
      </c>
      <c r="S39" s="42">
        <f t="shared" si="1"/>
        <v>127794</v>
      </c>
      <c r="T39" s="21"/>
      <c r="U39" s="21"/>
    </row>
    <row r="40" spans="1:21" s="24" customFormat="1" ht="31.5">
      <c r="A40" s="28">
        <v>32</v>
      </c>
      <c r="B40" s="27" t="s">
        <v>37</v>
      </c>
      <c r="C40" s="48" t="s">
        <v>56</v>
      </c>
      <c r="D40" s="26" t="s">
        <v>34</v>
      </c>
      <c r="E40" s="26"/>
      <c r="F40" s="26"/>
      <c r="G40" s="26"/>
      <c r="H40" s="26"/>
      <c r="I40" s="26"/>
      <c r="J40" s="47"/>
      <c r="K40" s="47">
        <v>3</v>
      </c>
      <c r="L40" s="47"/>
      <c r="M40" s="47"/>
      <c r="N40" s="26"/>
      <c r="O40" s="26"/>
      <c r="P40" s="26"/>
      <c r="Q40" s="43">
        <f t="shared" si="0"/>
        <v>3</v>
      </c>
      <c r="R40" s="42">
        <v>59826</v>
      </c>
      <c r="S40" s="42">
        <f t="shared" si="1"/>
        <v>179478</v>
      </c>
      <c r="T40" s="21"/>
      <c r="U40" s="21"/>
    </row>
    <row r="41" spans="1:21" s="24" customFormat="1" ht="31.5">
      <c r="A41" s="28">
        <v>33</v>
      </c>
      <c r="B41" s="27" t="s">
        <v>38</v>
      </c>
      <c r="C41" s="48" t="s">
        <v>56</v>
      </c>
      <c r="D41" s="26" t="s">
        <v>34</v>
      </c>
      <c r="E41" s="26"/>
      <c r="F41" s="26"/>
      <c r="G41" s="26"/>
      <c r="H41" s="26"/>
      <c r="I41" s="26"/>
      <c r="J41" s="47"/>
      <c r="K41" s="47">
        <v>2</v>
      </c>
      <c r="L41" s="47"/>
      <c r="M41" s="47"/>
      <c r="N41" s="26"/>
      <c r="O41" s="26"/>
      <c r="P41" s="26"/>
      <c r="Q41" s="43">
        <v>2</v>
      </c>
      <c r="R41" s="42">
        <v>121953</v>
      </c>
      <c r="S41" s="42">
        <f t="shared" si="1"/>
        <v>243906</v>
      </c>
      <c r="T41" s="21"/>
      <c r="U41" s="21"/>
    </row>
    <row r="42" spans="1:21" s="24" customFormat="1">
      <c r="A42" s="28">
        <v>34</v>
      </c>
      <c r="B42" s="27" t="s">
        <v>94</v>
      </c>
      <c r="C42" s="48" t="s">
        <v>57</v>
      </c>
      <c r="D42" s="26" t="s">
        <v>34</v>
      </c>
      <c r="E42" s="26"/>
      <c r="F42" s="26"/>
      <c r="G42" s="26"/>
      <c r="H42" s="26"/>
      <c r="I42" s="26"/>
      <c r="J42" s="47"/>
      <c r="K42" s="47">
        <v>3</v>
      </c>
      <c r="L42" s="47"/>
      <c r="M42" s="47">
        <v>2</v>
      </c>
      <c r="N42" s="26"/>
      <c r="O42" s="26"/>
      <c r="P42" s="26"/>
      <c r="Q42" s="43">
        <v>5</v>
      </c>
      <c r="R42" s="42">
        <v>123.9</v>
      </c>
      <c r="S42" s="42">
        <f t="shared" si="1"/>
        <v>619.5</v>
      </c>
      <c r="T42" s="21"/>
      <c r="U42" s="21"/>
    </row>
    <row r="43" spans="1:21" s="24" customFormat="1">
      <c r="A43" s="28">
        <v>35</v>
      </c>
      <c r="B43" s="27" t="s">
        <v>95</v>
      </c>
      <c r="C43" s="48" t="s">
        <v>57</v>
      </c>
      <c r="D43" s="26" t="s">
        <v>34</v>
      </c>
      <c r="E43" s="26"/>
      <c r="F43" s="26"/>
      <c r="G43" s="26"/>
      <c r="H43" s="26"/>
      <c r="I43" s="26"/>
      <c r="J43" s="47"/>
      <c r="K43" s="47">
        <v>10</v>
      </c>
      <c r="L43" s="47"/>
      <c r="M43" s="47">
        <v>5</v>
      </c>
      <c r="N43" s="26"/>
      <c r="O43" s="26"/>
      <c r="P43" s="26"/>
      <c r="Q43" s="43">
        <f t="shared" si="0"/>
        <v>15</v>
      </c>
      <c r="R43" s="42">
        <v>141.6</v>
      </c>
      <c r="S43" s="42">
        <f t="shared" si="1"/>
        <v>2124</v>
      </c>
      <c r="T43" s="21"/>
      <c r="U43" s="21"/>
    </row>
    <row r="44" spans="1:21" s="24" customFormat="1">
      <c r="A44" s="28">
        <v>36</v>
      </c>
      <c r="B44" s="27" t="s">
        <v>96</v>
      </c>
      <c r="C44" s="48" t="s">
        <v>57</v>
      </c>
      <c r="D44" s="26" t="s">
        <v>34</v>
      </c>
      <c r="E44" s="26"/>
      <c r="F44" s="26"/>
      <c r="G44" s="26"/>
      <c r="H44" s="26"/>
      <c r="I44" s="26"/>
      <c r="J44" s="47"/>
      <c r="K44" s="47">
        <v>7</v>
      </c>
      <c r="L44" s="47"/>
      <c r="M44" s="47">
        <v>3</v>
      </c>
      <c r="N44" s="26"/>
      <c r="O44" s="26"/>
      <c r="P44" s="26"/>
      <c r="Q44" s="43">
        <f t="shared" si="0"/>
        <v>10</v>
      </c>
      <c r="R44" s="42">
        <v>177</v>
      </c>
      <c r="S44" s="42">
        <f t="shared" si="1"/>
        <v>1770</v>
      </c>
      <c r="T44" s="21"/>
      <c r="U44" s="21"/>
    </row>
    <row r="45" spans="1:21" s="24" customFormat="1">
      <c r="A45" s="28">
        <v>37</v>
      </c>
      <c r="B45" s="27" t="s">
        <v>97</v>
      </c>
      <c r="C45" s="48" t="s">
        <v>57</v>
      </c>
      <c r="D45" s="26" t="s">
        <v>34</v>
      </c>
      <c r="E45" s="26"/>
      <c r="F45" s="26"/>
      <c r="G45" s="26"/>
      <c r="H45" s="26"/>
      <c r="I45" s="26"/>
      <c r="J45" s="47"/>
      <c r="K45" s="47">
        <v>7</v>
      </c>
      <c r="L45" s="47"/>
      <c r="M45" s="47">
        <v>3</v>
      </c>
      <c r="N45" s="26"/>
      <c r="O45" s="26"/>
      <c r="P45" s="26"/>
      <c r="Q45" s="43">
        <f t="shared" si="0"/>
        <v>10</v>
      </c>
      <c r="R45" s="42">
        <v>300.89999999999998</v>
      </c>
      <c r="S45" s="42">
        <f t="shared" si="1"/>
        <v>3009</v>
      </c>
      <c r="T45" s="21"/>
      <c r="U45" s="21"/>
    </row>
    <row r="46" spans="1:21" s="24" customFormat="1">
      <c r="A46" s="28">
        <v>38</v>
      </c>
      <c r="B46" s="27" t="s">
        <v>98</v>
      </c>
      <c r="C46" s="48" t="s">
        <v>57</v>
      </c>
      <c r="D46" s="26" t="s">
        <v>34</v>
      </c>
      <c r="E46" s="26"/>
      <c r="F46" s="26"/>
      <c r="G46" s="26"/>
      <c r="H46" s="26"/>
      <c r="I46" s="26"/>
      <c r="J46" s="47"/>
      <c r="K46" s="47">
        <v>7</v>
      </c>
      <c r="L46" s="47"/>
      <c r="M46" s="47">
        <v>3</v>
      </c>
      <c r="N46" s="26"/>
      <c r="O46" s="26"/>
      <c r="P46" s="26"/>
      <c r="Q46" s="43">
        <f t="shared" si="0"/>
        <v>10</v>
      </c>
      <c r="R46" s="42">
        <v>407.1</v>
      </c>
      <c r="S46" s="42">
        <f t="shared" si="1"/>
        <v>4071</v>
      </c>
      <c r="T46" s="21"/>
      <c r="U46" s="21"/>
    </row>
    <row r="47" spans="1:21" s="24" customFormat="1">
      <c r="A47" s="28">
        <v>39</v>
      </c>
      <c r="B47" s="27" t="s">
        <v>99</v>
      </c>
      <c r="C47" s="48" t="s">
        <v>57</v>
      </c>
      <c r="D47" s="26" t="s">
        <v>34</v>
      </c>
      <c r="E47" s="26"/>
      <c r="F47" s="26"/>
      <c r="G47" s="26"/>
      <c r="H47" s="26"/>
      <c r="I47" s="26"/>
      <c r="J47" s="47"/>
      <c r="K47" s="47">
        <v>10</v>
      </c>
      <c r="L47" s="47"/>
      <c r="M47" s="47">
        <v>5</v>
      </c>
      <c r="N47" s="26"/>
      <c r="O47" s="26"/>
      <c r="P47" s="26"/>
      <c r="Q47" s="43">
        <f t="shared" si="0"/>
        <v>15</v>
      </c>
      <c r="R47" s="42">
        <v>619.5</v>
      </c>
      <c r="S47" s="42">
        <f t="shared" si="1"/>
        <v>9292.5</v>
      </c>
      <c r="T47" s="21"/>
      <c r="U47" s="21"/>
    </row>
    <row r="48" spans="1:21" s="24" customFormat="1" ht="47.25">
      <c r="A48" s="28">
        <v>40</v>
      </c>
      <c r="B48" s="27" t="s">
        <v>39</v>
      </c>
      <c r="C48" s="48" t="s">
        <v>58</v>
      </c>
      <c r="D48" s="26" t="s">
        <v>34</v>
      </c>
      <c r="E48" s="26"/>
      <c r="F48" s="26"/>
      <c r="G48" s="26"/>
      <c r="H48" s="26"/>
      <c r="I48" s="26"/>
      <c r="J48" s="47"/>
      <c r="K48" s="47">
        <v>5</v>
      </c>
      <c r="L48" s="47"/>
      <c r="M48" s="47"/>
      <c r="N48" s="26"/>
      <c r="O48" s="26"/>
      <c r="P48" s="26"/>
      <c r="Q48" s="43">
        <f t="shared" si="0"/>
        <v>5</v>
      </c>
      <c r="R48" s="42">
        <v>4141.8</v>
      </c>
      <c r="S48" s="42">
        <f t="shared" si="1"/>
        <v>20709</v>
      </c>
      <c r="T48" s="21"/>
      <c r="U48" s="21"/>
    </row>
    <row r="49" spans="1:21" s="24" customFormat="1" ht="47.25">
      <c r="A49" s="28">
        <v>41</v>
      </c>
      <c r="B49" s="27" t="s">
        <v>40</v>
      </c>
      <c r="C49" s="48" t="s">
        <v>58</v>
      </c>
      <c r="D49" s="26" t="s">
        <v>34</v>
      </c>
      <c r="E49" s="26"/>
      <c r="F49" s="26"/>
      <c r="G49" s="26"/>
      <c r="H49" s="26"/>
      <c r="I49" s="26"/>
      <c r="J49" s="47"/>
      <c r="K49" s="47">
        <v>5</v>
      </c>
      <c r="L49" s="47"/>
      <c r="M49" s="47"/>
      <c r="N49" s="26"/>
      <c r="O49" s="26"/>
      <c r="P49" s="26"/>
      <c r="Q49" s="43">
        <f t="shared" si="0"/>
        <v>5</v>
      </c>
      <c r="R49" s="42">
        <v>5044.5</v>
      </c>
      <c r="S49" s="42">
        <f t="shared" si="1"/>
        <v>25222.5</v>
      </c>
      <c r="T49" s="21"/>
      <c r="U49" s="21"/>
    </row>
    <row r="50" spans="1:21" s="24" customFormat="1">
      <c r="A50" s="28">
        <v>42</v>
      </c>
      <c r="B50" s="27" t="s">
        <v>62</v>
      </c>
      <c r="C50" s="48" t="s">
        <v>60</v>
      </c>
      <c r="D50" s="26" t="s">
        <v>35</v>
      </c>
      <c r="E50" s="26"/>
      <c r="F50" s="26"/>
      <c r="G50" s="26"/>
      <c r="H50" s="26"/>
      <c r="I50" s="26"/>
      <c r="J50" s="47"/>
      <c r="K50" s="47">
        <v>6</v>
      </c>
      <c r="L50" s="47"/>
      <c r="M50" s="47"/>
      <c r="N50" s="26"/>
      <c r="O50" s="26"/>
      <c r="P50" s="26"/>
      <c r="Q50" s="43">
        <f t="shared" si="0"/>
        <v>6</v>
      </c>
      <c r="R50" s="42">
        <v>1548.75</v>
      </c>
      <c r="S50" s="42">
        <f t="shared" si="1"/>
        <v>9292.5</v>
      </c>
      <c r="T50" s="21"/>
      <c r="U50" s="21"/>
    </row>
    <row r="51" spans="1:21" s="24" customFormat="1">
      <c r="A51" s="28">
        <v>43</v>
      </c>
      <c r="B51" s="27" t="s">
        <v>61</v>
      </c>
      <c r="C51" s="48" t="s">
        <v>60</v>
      </c>
      <c r="D51" s="26" t="s">
        <v>35</v>
      </c>
      <c r="E51" s="26"/>
      <c r="F51" s="26"/>
      <c r="G51" s="26"/>
      <c r="H51" s="26"/>
      <c r="I51" s="26"/>
      <c r="J51" s="47"/>
      <c r="K51" s="47">
        <v>10</v>
      </c>
      <c r="L51" s="47"/>
      <c r="M51" s="47"/>
      <c r="N51" s="26"/>
      <c r="O51" s="26"/>
      <c r="P51" s="26"/>
      <c r="Q51" s="43">
        <f t="shared" si="0"/>
        <v>10</v>
      </c>
      <c r="R51" s="42">
        <v>1947</v>
      </c>
      <c r="S51" s="42">
        <f t="shared" si="1"/>
        <v>19470</v>
      </c>
      <c r="T51" s="21"/>
      <c r="U51" s="21"/>
    </row>
    <row r="52" spans="1:21" s="24" customFormat="1">
      <c r="A52" s="28">
        <v>44</v>
      </c>
      <c r="B52" s="27" t="s">
        <v>63</v>
      </c>
      <c r="C52" s="48" t="s">
        <v>60</v>
      </c>
      <c r="D52" s="26" t="s">
        <v>35</v>
      </c>
      <c r="E52" s="26"/>
      <c r="F52" s="26"/>
      <c r="G52" s="26"/>
      <c r="H52" s="26"/>
      <c r="I52" s="26"/>
      <c r="J52" s="47"/>
      <c r="K52" s="47">
        <v>30</v>
      </c>
      <c r="L52" s="47"/>
      <c r="M52" s="47"/>
      <c r="N52" s="26"/>
      <c r="O52" s="26"/>
      <c r="P52" s="26"/>
      <c r="Q52" s="43">
        <f t="shared" si="0"/>
        <v>30</v>
      </c>
      <c r="R52" s="42">
        <v>2566.5</v>
      </c>
      <c r="S52" s="42">
        <f t="shared" si="1"/>
        <v>76995</v>
      </c>
      <c r="T52" s="21"/>
      <c r="U52" s="21"/>
    </row>
    <row r="53" spans="1:21" s="24" customFormat="1">
      <c r="A53" s="28">
        <v>45</v>
      </c>
      <c r="B53" s="27" t="s">
        <v>64</v>
      </c>
      <c r="C53" s="48" t="s">
        <v>60</v>
      </c>
      <c r="D53" s="26" t="s">
        <v>35</v>
      </c>
      <c r="E53" s="26"/>
      <c r="F53" s="26"/>
      <c r="G53" s="26"/>
      <c r="H53" s="26"/>
      <c r="I53" s="26"/>
      <c r="J53" s="47"/>
      <c r="K53" s="47">
        <v>14</v>
      </c>
      <c r="L53" s="47"/>
      <c r="M53" s="47"/>
      <c r="N53" s="26"/>
      <c r="O53" s="26"/>
      <c r="P53" s="26"/>
      <c r="Q53" s="43">
        <f t="shared" si="0"/>
        <v>14</v>
      </c>
      <c r="R53" s="42">
        <v>3628.5</v>
      </c>
      <c r="S53" s="42">
        <f t="shared" si="1"/>
        <v>50799</v>
      </c>
      <c r="T53" s="21"/>
      <c r="U53" s="21"/>
    </row>
    <row r="54" spans="1:21" s="24" customFormat="1">
      <c r="A54" s="28">
        <v>46</v>
      </c>
      <c r="B54" s="27" t="s">
        <v>65</v>
      </c>
      <c r="C54" s="48" t="s">
        <v>60</v>
      </c>
      <c r="D54" s="26" t="s">
        <v>35</v>
      </c>
      <c r="E54" s="26"/>
      <c r="F54" s="26"/>
      <c r="G54" s="26"/>
      <c r="H54" s="26"/>
      <c r="I54" s="26"/>
      <c r="J54" s="47"/>
      <c r="K54" s="47">
        <v>14</v>
      </c>
      <c r="L54" s="47"/>
      <c r="M54" s="47"/>
      <c r="N54" s="26"/>
      <c r="O54" s="26"/>
      <c r="P54" s="26"/>
      <c r="Q54" s="43">
        <f t="shared" si="0"/>
        <v>14</v>
      </c>
      <c r="R54" s="42">
        <v>4602</v>
      </c>
      <c r="S54" s="42">
        <f t="shared" si="1"/>
        <v>64428</v>
      </c>
      <c r="T54" s="21"/>
      <c r="U54" s="21"/>
    </row>
    <row r="55" spans="1:21" s="24" customFormat="1">
      <c r="A55" s="28">
        <v>47</v>
      </c>
      <c r="B55" s="27" t="s">
        <v>66</v>
      </c>
      <c r="C55" s="48" t="s">
        <v>60</v>
      </c>
      <c r="D55" s="26" t="s">
        <v>35</v>
      </c>
      <c r="E55" s="26"/>
      <c r="F55" s="26"/>
      <c r="G55" s="26"/>
      <c r="H55" s="26"/>
      <c r="I55" s="26"/>
      <c r="J55" s="47"/>
      <c r="K55" s="47">
        <v>14</v>
      </c>
      <c r="L55" s="47"/>
      <c r="M55" s="47"/>
      <c r="N55" s="26"/>
      <c r="O55" s="26"/>
      <c r="P55" s="26"/>
      <c r="Q55" s="43">
        <f t="shared" si="0"/>
        <v>14</v>
      </c>
      <c r="R55" s="42">
        <v>7611</v>
      </c>
      <c r="S55" s="42">
        <f t="shared" si="1"/>
        <v>106554</v>
      </c>
      <c r="T55" s="21"/>
      <c r="U55" s="21"/>
    </row>
    <row r="56" spans="1:21" s="24" customFormat="1">
      <c r="A56" s="28">
        <v>48</v>
      </c>
      <c r="B56" s="27" t="s">
        <v>67</v>
      </c>
      <c r="C56" s="48" t="s">
        <v>60</v>
      </c>
      <c r="D56" s="26" t="s">
        <v>35</v>
      </c>
      <c r="E56" s="26"/>
      <c r="F56" s="26"/>
      <c r="G56" s="26"/>
      <c r="H56" s="26"/>
      <c r="I56" s="26"/>
      <c r="J56" s="47"/>
      <c r="K56" s="47">
        <v>6</v>
      </c>
      <c r="L56" s="47"/>
      <c r="M56" s="47"/>
      <c r="N56" s="26"/>
      <c r="O56" s="26"/>
      <c r="P56" s="26"/>
      <c r="Q56" s="43">
        <f t="shared" si="0"/>
        <v>6</v>
      </c>
      <c r="R56" s="42">
        <v>9912</v>
      </c>
      <c r="S56" s="42">
        <f t="shared" si="1"/>
        <v>59472</v>
      </c>
      <c r="T56" s="21"/>
      <c r="U56" s="21"/>
    </row>
    <row r="57" spans="1:21" s="24" customFormat="1">
      <c r="A57" s="28">
        <v>49</v>
      </c>
      <c r="B57" s="27" t="s">
        <v>68</v>
      </c>
      <c r="C57" s="48" t="s">
        <v>60</v>
      </c>
      <c r="D57" s="26" t="s">
        <v>35</v>
      </c>
      <c r="E57" s="26"/>
      <c r="F57" s="26"/>
      <c r="G57" s="26"/>
      <c r="H57" s="26"/>
      <c r="I57" s="26"/>
      <c r="J57" s="47"/>
      <c r="K57" s="47">
        <v>8</v>
      </c>
      <c r="L57" s="47"/>
      <c r="M57" s="47"/>
      <c r="N57" s="26"/>
      <c r="O57" s="26"/>
      <c r="P57" s="26"/>
      <c r="Q57" s="43">
        <f t="shared" si="0"/>
        <v>8</v>
      </c>
      <c r="R57" s="42">
        <v>9912</v>
      </c>
      <c r="S57" s="42">
        <f t="shared" si="1"/>
        <v>79296</v>
      </c>
      <c r="T57" s="21"/>
      <c r="U57" s="21"/>
    </row>
    <row r="58" spans="1:21" s="24" customFormat="1" ht="31.5">
      <c r="A58" s="28">
        <v>50</v>
      </c>
      <c r="B58" s="27" t="s">
        <v>69</v>
      </c>
      <c r="C58" s="48" t="s">
        <v>60</v>
      </c>
      <c r="D58" s="26" t="s">
        <v>34</v>
      </c>
      <c r="E58" s="26"/>
      <c r="F58" s="26"/>
      <c r="G58" s="26"/>
      <c r="H58" s="26"/>
      <c r="I58" s="26"/>
      <c r="J58" s="47"/>
      <c r="K58" s="47">
        <v>12</v>
      </c>
      <c r="L58" s="47"/>
      <c r="M58" s="47"/>
      <c r="N58" s="26"/>
      <c r="O58" s="26"/>
      <c r="P58" s="26"/>
      <c r="Q58" s="43">
        <f t="shared" si="0"/>
        <v>12</v>
      </c>
      <c r="R58" s="42">
        <v>12885.6</v>
      </c>
      <c r="S58" s="42">
        <f t="shared" si="1"/>
        <v>154627.20000000001</v>
      </c>
      <c r="T58" s="21"/>
      <c r="U58" s="21"/>
    </row>
    <row r="59" spans="1:21" s="24" customFormat="1">
      <c r="A59" s="28">
        <v>51</v>
      </c>
      <c r="B59" s="27" t="s">
        <v>70</v>
      </c>
      <c r="C59" s="48" t="s">
        <v>60</v>
      </c>
      <c r="D59" s="26" t="s">
        <v>35</v>
      </c>
      <c r="E59" s="26"/>
      <c r="F59" s="26"/>
      <c r="G59" s="26"/>
      <c r="H59" s="26"/>
      <c r="I59" s="26"/>
      <c r="J59" s="47"/>
      <c r="K59" s="47">
        <v>8</v>
      </c>
      <c r="L59" s="47"/>
      <c r="M59" s="47"/>
      <c r="N59" s="26"/>
      <c r="O59" s="26"/>
      <c r="P59" s="26"/>
      <c r="Q59" s="43">
        <f t="shared" si="0"/>
        <v>8</v>
      </c>
      <c r="R59" s="42">
        <v>11505</v>
      </c>
      <c r="S59" s="42">
        <f t="shared" si="1"/>
        <v>92040</v>
      </c>
      <c r="T59" s="21"/>
      <c r="U59" s="21"/>
    </row>
    <row r="60" spans="1:21" s="24" customFormat="1">
      <c r="A60" s="28">
        <v>52</v>
      </c>
      <c r="B60" s="27" t="s">
        <v>71</v>
      </c>
      <c r="C60" s="48" t="s">
        <v>60</v>
      </c>
      <c r="D60" s="26" t="s">
        <v>35</v>
      </c>
      <c r="E60" s="26"/>
      <c r="F60" s="26"/>
      <c r="G60" s="26"/>
      <c r="H60" s="26"/>
      <c r="I60" s="26"/>
      <c r="J60" s="47"/>
      <c r="K60" s="47">
        <v>4</v>
      </c>
      <c r="L60" s="47"/>
      <c r="M60" s="47"/>
      <c r="N60" s="26"/>
      <c r="O60" s="26"/>
      <c r="P60" s="26"/>
      <c r="Q60" s="43">
        <f t="shared" si="0"/>
        <v>4</v>
      </c>
      <c r="R60" s="42">
        <v>15930</v>
      </c>
      <c r="S60" s="42">
        <f t="shared" si="1"/>
        <v>63720</v>
      </c>
      <c r="T60" s="21"/>
      <c r="U60" s="21"/>
    </row>
    <row r="61" spans="1:21" s="24" customFormat="1" ht="47.25">
      <c r="A61" s="28">
        <v>53</v>
      </c>
      <c r="B61" s="27" t="s">
        <v>72</v>
      </c>
      <c r="C61" s="48" t="s">
        <v>73</v>
      </c>
      <c r="D61" s="46" t="s">
        <v>35</v>
      </c>
      <c r="E61" s="26"/>
      <c r="F61" s="26"/>
      <c r="G61" s="26"/>
      <c r="H61" s="26"/>
      <c r="I61" s="26"/>
      <c r="J61" s="47"/>
      <c r="K61" s="47">
        <v>5</v>
      </c>
      <c r="L61" s="47"/>
      <c r="M61" s="47"/>
      <c r="N61" s="26"/>
      <c r="O61" s="26"/>
      <c r="P61" s="26"/>
      <c r="Q61" s="43">
        <f t="shared" si="0"/>
        <v>5</v>
      </c>
      <c r="R61" s="42">
        <v>4112.33</v>
      </c>
      <c r="S61" s="42">
        <f t="shared" si="1"/>
        <v>20561.650000000001</v>
      </c>
      <c r="T61" s="21"/>
      <c r="U61" s="21"/>
    </row>
    <row r="62" spans="1:21" s="24" customFormat="1" ht="47.25">
      <c r="A62" s="28">
        <v>54</v>
      </c>
      <c r="B62" s="27" t="s">
        <v>74</v>
      </c>
      <c r="C62" s="48" t="s">
        <v>73</v>
      </c>
      <c r="D62" s="46" t="s">
        <v>35</v>
      </c>
      <c r="E62" s="26"/>
      <c r="F62" s="26"/>
      <c r="G62" s="26"/>
      <c r="H62" s="26"/>
      <c r="I62" s="26"/>
      <c r="J62" s="47"/>
      <c r="K62" s="47">
        <v>4</v>
      </c>
      <c r="L62" s="47"/>
      <c r="M62" s="47"/>
      <c r="N62" s="26"/>
      <c r="O62" s="26"/>
      <c r="P62" s="26"/>
      <c r="Q62" s="43">
        <f t="shared" si="0"/>
        <v>4</v>
      </c>
      <c r="R62" s="42">
        <v>6549</v>
      </c>
      <c r="S62" s="42">
        <f t="shared" si="1"/>
        <v>26196</v>
      </c>
      <c r="T62" s="21"/>
      <c r="U62" s="21"/>
    </row>
    <row r="63" spans="1:21" s="24" customFormat="1" ht="47.25">
      <c r="A63" s="28">
        <v>55</v>
      </c>
      <c r="B63" s="27" t="s">
        <v>75</v>
      </c>
      <c r="C63" s="48" t="s">
        <v>73</v>
      </c>
      <c r="D63" s="46" t="s">
        <v>35</v>
      </c>
      <c r="E63" s="26"/>
      <c r="F63" s="26"/>
      <c r="G63" s="26"/>
      <c r="H63" s="26"/>
      <c r="I63" s="26"/>
      <c r="J63" s="47"/>
      <c r="K63" s="47">
        <v>4</v>
      </c>
      <c r="L63" s="47"/>
      <c r="M63" s="47"/>
      <c r="N63" s="26"/>
      <c r="O63" s="26"/>
      <c r="P63" s="26"/>
      <c r="Q63" s="43">
        <f t="shared" si="0"/>
        <v>4</v>
      </c>
      <c r="R63" s="42">
        <v>8850</v>
      </c>
      <c r="S63" s="42">
        <f t="shared" si="1"/>
        <v>35400</v>
      </c>
      <c r="T63" s="21"/>
      <c r="U63" s="21"/>
    </row>
    <row r="64" spans="1:21" s="24" customFormat="1" ht="78.75">
      <c r="A64" s="28">
        <v>56</v>
      </c>
      <c r="B64" s="27" t="s">
        <v>41</v>
      </c>
      <c r="C64" s="27" t="s">
        <v>52</v>
      </c>
      <c r="D64" s="46" t="s">
        <v>35</v>
      </c>
      <c r="E64" s="26"/>
      <c r="F64" s="26"/>
      <c r="G64" s="26"/>
      <c r="H64" s="26"/>
      <c r="I64" s="26"/>
      <c r="J64" s="47"/>
      <c r="K64" s="47">
        <v>6</v>
      </c>
      <c r="L64" s="47"/>
      <c r="M64" s="47"/>
      <c r="N64" s="26"/>
      <c r="O64" s="26"/>
      <c r="P64" s="26"/>
      <c r="Q64" s="43">
        <f t="shared" si="0"/>
        <v>6</v>
      </c>
      <c r="R64" s="42">
        <v>4425</v>
      </c>
      <c r="S64" s="42">
        <f t="shared" si="1"/>
        <v>26550</v>
      </c>
      <c r="T64" s="21"/>
      <c r="U64" s="21"/>
    </row>
    <row r="65" spans="1:23" s="24" customFormat="1" ht="78.75">
      <c r="A65" s="28">
        <v>57</v>
      </c>
      <c r="B65" s="27" t="s">
        <v>42</v>
      </c>
      <c r="C65" s="27" t="s">
        <v>52</v>
      </c>
      <c r="D65" s="46" t="s">
        <v>35</v>
      </c>
      <c r="E65" s="26"/>
      <c r="F65" s="26"/>
      <c r="G65" s="26"/>
      <c r="H65" s="26"/>
      <c r="I65" s="26"/>
      <c r="J65" s="47"/>
      <c r="K65" s="47">
        <v>6</v>
      </c>
      <c r="L65" s="47"/>
      <c r="M65" s="47"/>
      <c r="N65" s="26"/>
      <c r="O65" s="26"/>
      <c r="P65" s="26"/>
      <c r="Q65" s="43">
        <f t="shared" si="0"/>
        <v>6</v>
      </c>
      <c r="R65" s="42">
        <v>823.05</v>
      </c>
      <c r="S65" s="42">
        <f t="shared" si="1"/>
        <v>4938.2999999999993</v>
      </c>
      <c r="T65" s="21"/>
      <c r="U65" s="21"/>
    </row>
    <row r="66" spans="1:23" s="24" customFormat="1" ht="78.75">
      <c r="A66" s="28">
        <v>58</v>
      </c>
      <c r="B66" s="27" t="s">
        <v>43</v>
      </c>
      <c r="C66" s="27" t="s">
        <v>52</v>
      </c>
      <c r="D66" s="46" t="s">
        <v>35</v>
      </c>
      <c r="E66" s="26"/>
      <c r="F66" s="26"/>
      <c r="G66" s="26"/>
      <c r="H66" s="26"/>
      <c r="I66" s="26"/>
      <c r="J66" s="47"/>
      <c r="K66" s="47">
        <v>6</v>
      </c>
      <c r="L66" s="47"/>
      <c r="M66" s="47"/>
      <c r="N66" s="26"/>
      <c r="O66" s="26"/>
      <c r="P66" s="26"/>
      <c r="Q66" s="43">
        <f t="shared" si="0"/>
        <v>6</v>
      </c>
      <c r="R66" s="42">
        <v>601.79999999999995</v>
      </c>
      <c r="S66" s="42">
        <f t="shared" si="1"/>
        <v>3610.7999999999997</v>
      </c>
      <c r="T66" s="21"/>
      <c r="U66" s="21"/>
    </row>
    <row r="67" spans="1:23" s="24" customFormat="1" ht="78.75">
      <c r="A67" s="28">
        <v>59</v>
      </c>
      <c r="B67" s="27" t="s">
        <v>44</v>
      </c>
      <c r="C67" s="27" t="s">
        <v>52</v>
      </c>
      <c r="D67" s="46" t="s">
        <v>35</v>
      </c>
      <c r="E67" s="26"/>
      <c r="F67" s="26"/>
      <c r="G67" s="26"/>
      <c r="H67" s="26"/>
      <c r="I67" s="26"/>
      <c r="J67" s="47"/>
      <c r="K67" s="47">
        <v>6</v>
      </c>
      <c r="L67" s="47"/>
      <c r="M67" s="47"/>
      <c r="N67" s="26"/>
      <c r="O67" s="26"/>
      <c r="P67" s="26"/>
      <c r="Q67" s="43">
        <f t="shared" si="0"/>
        <v>6</v>
      </c>
      <c r="R67" s="42">
        <v>292.05</v>
      </c>
      <c r="S67" s="42">
        <f t="shared" si="1"/>
        <v>1752.3000000000002</v>
      </c>
      <c r="T67" s="21"/>
      <c r="U67" s="21"/>
    </row>
    <row r="68" spans="1:23" s="24" customFormat="1" ht="78.75">
      <c r="A68" s="28">
        <v>60</v>
      </c>
      <c r="B68" s="27" t="s">
        <v>45</v>
      </c>
      <c r="C68" s="27" t="s">
        <v>52</v>
      </c>
      <c r="D68" s="46" t="s">
        <v>35</v>
      </c>
      <c r="E68" s="26"/>
      <c r="F68" s="26"/>
      <c r="G68" s="26"/>
      <c r="H68" s="26"/>
      <c r="I68" s="26"/>
      <c r="J68" s="47"/>
      <c r="K68" s="47">
        <v>6</v>
      </c>
      <c r="L68" s="47"/>
      <c r="M68" s="47"/>
      <c r="N68" s="26"/>
      <c r="O68" s="26"/>
      <c r="P68" s="26"/>
      <c r="Q68" s="43">
        <f t="shared" si="0"/>
        <v>6</v>
      </c>
      <c r="R68" s="42">
        <v>141.6</v>
      </c>
      <c r="S68" s="42">
        <f t="shared" si="1"/>
        <v>849.59999999999991</v>
      </c>
      <c r="T68" s="21"/>
      <c r="U68" s="21"/>
    </row>
    <row r="69" spans="1:23" s="24" customFormat="1" ht="110.25">
      <c r="A69" s="28">
        <v>61</v>
      </c>
      <c r="B69" s="27" t="s">
        <v>46</v>
      </c>
      <c r="C69" s="27" t="s">
        <v>59</v>
      </c>
      <c r="D69" s="46" t="s">
        <v>35</v>
      </c>
      <c r="E69" s="26"/>
      <c r="F69" s="26"/>
      <c r="G69" s="26"/>
      <c r="H69" s="47"/>
      <c r="I69" s="47"/>
      <c r="J69" s="47"/>
      <c r="K69" s="47">
        <v>2</v>
      </c>
      <c r="L69" s="47"/>
      <c r="M69" s="47"/>
      <c r="N69" s="26"/>
      <c r="O69" s="49"/>
      <c r="P69" s="26"/>
      <c r="Q69" s="43">
        <f t="shared" si="0"/>
        <v>2</v>
      </c>
      <c r="R69" s="50">
        <v>46813.2</v>
      </c>
      <c r="S69" s="42">
        <f t="shared" si="1"/>
        <v>93626.4</v>
      </c>
      <c r="T69" s="21"/>
      <c r="U69" s="21"/>
    </row>
    <row r="70" spans="1:23">
      <c r="A70" s="37" t="s">
        <v>0</v>
      </c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22">
        <v>7459851.54</v>
      </c>
      <c r="T70" s="23" t="e">
        <f>SUM(#REF!)</f>
        <v>#REF!</v>
      </c>
      <c r="U70" s="23" t="e">
        <f>T70-S70</f>
        <v>#REF!</v>
      </c>
      <c r="W70" s="8" t="e">
        <f>SUM(#REF!)</f>
        <v>#REF!</v>
      </c>
    </row>
    <row r="71" spans="1:23">
      <c r="A71" s="38" t="s">
        <v>31</v>
      </c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22">
        <f>S70/118*18</f>
        <v>1137943.4552542372</v>
      </c>
      <c r="T71" s="21"/>
      <c r="U71" s="21"/>
    </row>
    <row r="72" spans="1:23" ht="20.25" customHeight="1">
      <c r="A72" s="39" t="s">
        <v>32</v>
      </c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21"/>
      <c r="U72" s="21"/>
    </row>
    <row r="73" spans="1:23">
      <c r="A73" s="51"/>
      <c r="B73" s="51"/>
      <c r="C73" s="52"/>
      <c r="D73" s="53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3"/>
      <c r="T73" s="21"/>
      <c r="U73" s="21"/>
    </row>
    <row r="74" spans="1:23" ht="24" customHeight="1">
      <c r="A74" s="54" t="s">
        <v>47</v>
      </c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"/>
      <c r="U74" s="21"/>
    </row>
    <row r="75" spans="1:23" ht="24" customHeight="1">
      <c r="A75" s="54" t="s">
        <v>51</v>
      </c>
      <c r="B75" s="54"/>
      <c r="C75" s="54"/>
      <c r="D75" s="54"/>
      <c r="E75" s="54"/>
      <c r="F75" s="54"/>
      <c r="G75" s="54"/>
      <c r="H75" s="54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21"/>
      <c r="U75" s="21"/>
    </row>
    <row r="76" spans="1:23">
      <c r="A76" s="56" t="s">
        <v>49</v>
      </c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21"/>
      <c r="U76" s="21"/>
    </row>
    <row r="77" spans="1:23">
      <c r="A77" s="57" t="s">
        <v>50</v>
      </c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21"/>
      <c r="U77" s="21"/>
    </row>
    <row r="78" spans="1:23">
      <c r="A78" s="2"/>
      <c r="B78" s="4"/>
      <c r="C78" s="2"/>
      <c r="D78" s="7"/>
      <c r="F78" s="11"/>
      <c r="G78" s="2"/>
      <c r="I78" s="11"/>
      <c r="J78" s="2"/>
      <c r="L78" s="11"/>
      <c r="M78" s="2"/>
    </row>
    <row r="79" spans="1:23">
      <c r="A79" s="2"/>
      <c r="B79" s="12" t="s">
        <v>19</v>
      </c>
      <c r="C79" s="5"/>
      <c r="D79" s="2"/>
      <c r="F79" s="9"/>
      <c r="G79" s="5"/>
      <c r="I79" s="9"/>
      <c r="J79" s="5"/>
      <c r="L79" s="13" t="s">
        <v>20</v>
      </c>
      <c r="M79" s="5"/>
    </row>
    <row r="80" spans="1:23">
      <c r="A80" s="2"/>
      <c r="B80" s="5"/>
      <c r="C80" s="5"/>
      <c r="D80" s="10"/>
      <c r="F80" s="5"/>
      <c r="G80" s="5"/>
      <c r="I80" s="5"/>
      <c r="J80" s="5"/>
      <c r="L80" s="5"/>
      <c r="M80" s="5"/>
    </row>
    <row r="81" spans="2:17">
      <c r="B81" s="5"/>
      <c r="C81" s="5"/>
      <c r="D81" s="2"/>
      <c r="F81" s="5"/>
      <c r="G81" s="5"/>
      <c r="I81" s="5"/>
      <c r="J81" s="5"/>
      <c r="L81" s="5" t="s">
        <v>17</v>
      </c>
      <c r="M81" s="5"/>
    </row>
    <row r="82" spans="2:17" ht="54.75" customHeight="1">
      <c r="B82" s="5"/>
      <c r="C82" s="5"/>
      <c r="D82" s="5"/>
      <c r="F82" s="5"/>
      <c r="G82" s="5"/>
      <c r="I82" s="5"/>
      <c r="J82" s="5"/>
      <c r="L82" s="5"/>
      <c r="M82" s="5"/>
    </row>
    <row r="83" spans="2:17">
      <c r="B83" s="5" t="s">
        <v>26</v>
      </c>
      <c r="C83" s="5"/>
      <c r="D83" s="2"/>
      <c r="F83" s="6"/>
      <c r="G83" s="5"/>
      <c r="I83" s="6"/>
      <c r="J83" s="5"/>
      <c r="L83" s="6" t="s">
        <v>48</v>
      </c>
      <c r="M83" s="5"/>
    </row>
    <row r="84" spans="2:17">
      <c r="B84" s="14"/>
      <c r="C84" s="15"/>
      <c r="D84" s="16"/>
      <c r="E84"/>
      <c r="F84" s="17"/>
      <c r="G84" s="15"/>
      <c r="H84"/>
      <c r="I84" s="17"/>
      <c r="J84" s="15"/>
      <c r="K84"/>
      <c r="L84" s="17"/>
      <c r="M84" s="15"/>
      <c r="N84"/>
      <c r="O84"/>
      <c r="P84"/>
      <c r="Q84"/>
    </row>
  </sheetData>
  <mergeCells count="21">
    <mergeCell ref="A70:R70"/>
    <mergeCell ref="A71:R71"/>
    <mergeCell ref="A72:S72"/>
    <mergeCell ref="A74:S74"/>
    <mergeCell ref="A77:S77"/>
    <mergeCell ref="A76:S76"/>
    <mergeCell ref="A75:H75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" right="0" top="0.59055118110236227" bottom="0" header="0.31496062992125984" footer="0.31496062992125984"/>
  <pageSetup paperSize="9" scale="46" fitToHeight="1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2013-06-11T12:27:20Z</dcterms:modified>
</cp:coreProperties>
</file>