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1340" windowHeight="9345" tabRatio="866" activeTab="15"/>
  </bookViews>
  <sheets>
    <sheet name="24657" sheetId="32" r:id="rId1"/>
    <sheet name="24690" sheetId="33" r:id="rId2"/>
    <sheet name="24733" sheetId="34" r:id="rId3"/>
    <sheet name="24734" sheetId="35" r:id="rId4"/>
    <sheet name="24727" sheetId="36" r:id="rId5"/>
    <sheet name="24729" sheetId="37" r:id="rId6"/>
    <sheet name="24730" sheetId="38" r:id="rId7"/>
    <sheet name="24732" sheetId="39" r:id="rId8"/>
    <sheet name="24736" sheetId="40" r:id="rId9"/>
    <sheet name="24738" sheetId="41" r:id="rId10"/>
    <sheet name="24668" sheetId="42" r:id="rId11"/>
    <sheet name="24692" sheetId="43" r:id="rId12"/>
    <sheet name="24709" sheetId="44" r:id="rId13"/>
    <sheet name="24710" sheetId="45" r:id="rId14"/>
    <sheet name="24711" sheetId="46" r:id="rId15"/>
    <sheet name="НМЦ" sheetId="7" r:id="rId16"/>
    <sheet name="Сводка затрат" sheetId="25" r:id="rId17"/>
  </sheets>
  <externalReferences>
    <externalReference r:id="rId18"/>
  </externalReferences>
  <definedNames>
    <definedName name="Constr" localSheetId="0">'24657'!$A$7</definedName>
    <definedName name="Constr" localSheetId="10">'24668'!$A$7</definedName>
    <definedName name="Constr" localSheetId="1">'24690'!#REF!</definedName>
    <definedName name="Constr" localSheetId="11">'24692'!#REF!</definedName>
    <definedName name="Constr" localSheetId="12">'24709'!#REF!</definedName>
    <definedName name="Constr" localSheetId="13">'24710'!$A$7</definedName>
    <definedName name="Constr" localSheetId="14">'24711'!$A$7</definedName>
    <definedName name="Constr" localSheetId="4">'24727'!$A$7</definedName>
    <definedName name="Constr" localSheetId="5">'24729'!$A$7</definedName>
    <definedName name="Constr" localSheetId="6">'24730'!$A$7</definedName>
    <definedName name="Constr" localSheetId="7">'24732'!$A$7</definedName>
    <definedName name="Constr" localSheetId="2">'24733'!$A$7</definedName>
    <definedName name="Constr" localSheetId="3">'24734'!$A$7</definedName>
    <definedName name="Constr" localSheetId="8">'24736'!$A$1</definedName>
    <definedName name="Constr" localSheetId="9">'24738'!$A$1</definedName>
    <definedName name="FOT" localSheetId="0">'24657'!$D$14</definedName>
    <definedName name="FOT" localSheetId="10">'24668'!$D$14</definedName>
    <definedName name="FOT" localSheetId="1">'24690'!$D$12</definedName>
    <definedName name="FOT" localSheetId="11">'24692'!$D$12</definedName>
    <definedName name="FOT" localSheetId="12">'24709'!$D$13</definedName>
    <definedName name="FOT" localSheetId="13">'24710'!$D$17</definedName>
    <definedName name="FOT" localSheetId="14">'24711'!$D$15</definedName>
    <definedName name="FOT" localSheetId="4">'24727'!$D$15</definedName>
    <definedName name="FOT" localSheetId="5">'24729'!$D$15</definedName>
    <definedName name="FOT" localSheetId="6">'24730'!$D$15</definedName>
    <definedName name="FOT" localSheetId="7">'24732'!$D$14</definedName>
    <definedName name="FOT" localSheetId="2">'24733'!$D$17</definedName>
    <definedName name="FOT" localSheetId="3">'24734'!$D$15</definedName>
    <definedName name="FOT" localSheetId="8">'24736'!$D$18</definedName>
    <definedName name="FOT" localSheetId="9">'24738'!$D$18</definedName>
    <definedName name="Ind" localSheetId="0">'24657'!$H$9</definedName>
    <definedName name="Ind" localSheetId="10">'24668'!$H$9</definedName>
    <definedName name="Ind" localSheetId="1">'24690'!#REF!</definedName>
    <definedName name="Ind" localSheetId="11">'24692'!#REF!</definedName>
    <definedName name="Ind" localSheetId="12">'24709'!#REF!</definedName>
    <definedName name="Ind" localSheetId="13">'24710'!#REF!</definedName>
    <definedName name="Ind" localSheetId="14">'24711'!$H$9</definedName>
    <definedName name="Ind" localSheetId="4">'24727'!$H$9</definedName>
    <definedName name="Ind" localSheetId="5">'24729'!$H$9</definedName>
    <definedName name="Ind" localSheetId="6">'24730'!$H$9</definedName>
    <definedName name="Ind" localSheetId="7">'24732'!$H$9</definedName>
    <definedName name="Ind" localSheetId="2">'24733'!$H$9</definedName>
    <definedName name="Ind" localSheetId="3">'24734'!$H$9</definedName>
    <definedName name="Ind" localSheetId="8">'24736'!$G$9</definedName>
    <definedName name="Ind" localSheetId="9">'24738'!$G$9</definedName>
    <definedName name="Obj" localSheetId="0">'24657'!#REF!</definedName>
    <definedName name="Obj" localSheetId="10">'24668'!#REF!</definedName>
    <definedName name="Obj" localSheetId="1">'24690'!$E$7</definedName>
    <definedName name="Obj" localSheetId="11">'24692'!$E$7</definedName>
    <definedName name="Obj" localSheetId="12">'24709'!$E$7</definedName>
    <definedName name="Obj" localSheetId="13">'24710'!$E$9</definedName>
    <definedName name="Obj" localSheetId="14">'24711'!#REF!</definedName>
    <definedName name="Obj" localSheetId="4">'24727'!#REF!</definedName>
    <definedName name="Obj" localSheetId="5">'24729'!#REF!</definedName>
    <definedName name="Obj" localSheetId="6">'24730'!#REF!</definedName>
    <definedName name="Obj" localSheetId="7">'24732'!#REF!</definedName>
    <definedName name="Obj" localSheetId="2">'24733'!#REF!</definedName>
    <definedName name="Obj" localSheetId="3">'24734'!#REF!</definedName>
    <definedName name="Obj" localSheetId="8">'24736'!#REF!</definedName>
    <definedName name="Obj" localSheetId="9">'24738'!#REF!</definedName>
    <definedName name="Obosn" localSheetId="0">'24657'!$D$12</definedName>
    <definedName name="Obosn" localSheetId="10">'24668'!$D$12</definedName>
    <definedName name="Obosn" localSheetId="1">'24690'!$D$10</definedName>
    <definedName name="Obosn" localSheetId="11">'24692'!$D$10</definedName>
    <definedName name="Obosn" localSheetId="12">'24709'!$D$11</definedName>
    <definedName name="Obosn" localSheetId="13">'24710'!$D$13</definedName>
    <definedName name="Obosn" localSheetId="14">'24711'!$D$13</definedName>
    <definedName name="Obosn" localSheetId="4">'24727'!$D$13</definedName>
    <definedName name="Obosn" localSheetId="5">'24729'!$D$13</definedName>
    <definedName name="Obosn" localSheetId="6">'24730'!$D$13</definedName>
    <definedName name="Obosn" localSheetId="7">'24732'!$D$12</definedName>
    <definedName name="Obosn" localSheetId="2">'24733'!$D$13</definedName>
    <definedName name="Obosn" localSheetId="3">'24734'!$D$13</definedName>
    <definedName name="Obosn" localSheetId="8">'24736'!$D$13</definedName>
    <definedName name="Obosn" localSheetId="9">'24738'!$D$13</definedName>
    <definedName name="SmPr" localSheetId="0">'24657'!$D$13</definedName>
    <definedName name="SmPr" localSheetId="10">'24668'!$D$13</definedName>
    <definedName name="SmPr" localSheetId="1">'24690'!$D$11</definedName>
    <definedName name="SmPr" localSheetId="11">'24692'!$D$11</definedName>
    <definedName name="SmPr" localSheetId="12">'24709'!$D$12</definedName>
    <definedName name="SmPr" localSheetId="13">'24710'!$D$14</definedName>
    <definedName name="SmPr" localSheetId="14">'24711'!$D$14</definedName>
    <definedName name="SmPr" localSheetId="4">'24727'!$D$14</definedName>
    <definedName name="SmPr" localSheetId="5">'24729'!$D$14</definedName>
    <definedName name="SmPr" localSheetId="6">'24730'!$D$14</definedName>
    <definedName name="SmPr" localSheetId="7">'24732'!$D$13</definedName>
    <definedName name="SmPr" localSheetId="2">'24733'!$D$14</definedName>
    <definedName name="SmPr" localSheetId="3">'24734'!$D$14</definedName>
    <definedName name="SmPr" localSheetId="8">'24736'!$D$14</definedName>
    <definedName name="SmPr" localSheetId="9">'24738'!$D$14</definedName>
    <definedName name="аааааппппппрррппппппп" localSheetId="16">#REF!</definedName>
    <definedName name="аааааппппппрррппппппп">#REF!</definedName>
    <definedName name="аараооооооооооооо" localSheetId="16">#REF!</definedName>
    <definedName name="аараооооооооооооо">#REF!</definedName>
    <definedName name="автом" localSheetId="16">#REF!</definedName>
    <definedName name="автом">#REF!</definedName>
    <definedName name="алшрльоплварл" localSheetId="16">#REF!</definedName>
    <definedName name="алшрльоплварл">#REF!</definedName>
    <definedName name="аолвлддддддддддддддддввввввввв" localSheetId="16">#REF!</definedName>
    <definedName name="аолвлддддддддддддддддввввввввв">#REF!</definedName>
    <definedName name="апарв" localSheetId="16">#REF!</definedName>
    <definedName name="апарв">#REF!</definedName>
    <definedName name="апрлдджаоырыфрпопрлпрлпрлп" localSheetId="16">#REF!</definedName>
    <definedName name="апрлдджаоырыфрпопрлпрлпрлп">#REF!</definedName>
    <definedName name="арлггаджаш" localSheetId="16">#REF!</definedName>
    <definedName name="арлггаджаш">#REF!</definedName>
    <definedName name="ароррбллтблпроорапииас" localSheetId="16">#REF!</definedName>
    <definedName name="ароррбллтблпроорапииас">#REF!</definedName>
    <definedName name="арррррблллпдрлдддддддддд" localSheetId="16">#REF!</definedName>
    <definedName name="арррррблллпдрлдддддддддд">#REF!</definedName>
    <definedName name="варпаааааааааа" localSheetId="16">#REF!</definedName>
    <definedName name="варпаааааааааа">#REF!</definedName>
    <definedName name="ввпьььььлднд" localSheetId="16">#REF!</definedName>
    <definedName name="ввпьььььлднд">#REF!</definedName>
    <definedName name="вед" localSheetId="16">#REF!</definedName>
    <definedName name="вед">#REF!</definedName>
    <definedName name="вертикальная" localSheetId="16">#REF!</definedName>
    <definedName name="вертикальная">#REF!</definedName>
    <definedName name="вертикплан" localSheetId="16">#REF!</definedName>
    <definedName name="вертикплан">#REF!</definedName>
    <definedName name="волен" localSheetId="16">#REF!</definedName>
    <definedName name="волен">#REF!</definedName>
    <definedName name="вп" localSheetId="16">#REF!</definedName>
    <definedName name="вп">#REF!</definedName>
    <definedName name="впырпфдыпл" localSheetId="16">#REF!</definedName>
    <definedName name="впырпфдыпл">#REF!</definedName>
    <definedName name="впьглорьтитттттттттт" localSheetId="16">#REF!</definedName>
    <definedName name="впьглорьтитттттттттт">#REF!</definedName>
    <definedName name="всввввввввввввввввввввввввв" localSheetId="16">#REF!</definedName>
    <definedName name="всввввввввввввввввввввввввв">#REF!</definedName>
    <definedName name="выб" localSheetId="16">#REF!</definedName>
    <definedName name="выб">#REF!</definedName>
    <definedName name="выпуск" localSheetId="16">#REF!</definedName>
    <definedName name="выпуск">#REF!</definedName>
    <definedName name="выьлепвввввпмп" localSheetId="16">#REF!</definedName>
    <definedName name="выьлепвввввпмп">#REF!</definedName>
    <definedName name="еваопродолжэрщэрзшщщх" localSheetId="16">#REF!</definedName>
    <definedName name="еваопродолжэрщэрзшщщх">#REF!</definedName>
    <definedName name="_xlnm.Print_Titles" localSheetId="0">'24657'!$22:$22</definedName>
    <definedName name="_xlnm.Print_Titles" localSheetId="10">'24668'!$22:$22</definedName>
    <definedName name="_xlnm.Print_Titles" localSheetId="1">'24690'!$20:$20</definedName>
    <definedName name="_xlnm.Print_Titles" localSheetId="11">'24692'!$20:$20</definedName>
    <definedName name="_xlnm.Print_Titles" localSheetId="12">'24709'!$21:$21</definedName>
    <definedName name="_xlnm.Print_Titles" localSheetId="13">'24710'!$24:$24</definedName>
    <definedName name="_xlnm.Print_Titles" localSheetId="14">'24711'!$22:$22</definedName>
    <definedName name="_xlnm.Print_Titles" localSheetId="4">'24727'!$22:$22</definedName>
    <definedName name="_xlnm.Print_Titles" localSheetId="5">'24729'!$22:$22</definedName>
    <definedName name="_xlnm.Print_Titles" localSheetId="6">'24730'!$22:$22</definedName>
    <definedName name="_xlnm.Print_Titles" localSheetId="7">'24732'!$22:$22</definedName>
    <definedName name="_xlnm.Print_Titles" localSheetId="2">'24733'!$24:$24</definedName>
    <definedName name="_xlnm.Print_Titles" localSheetId="3">'24734'!$22:$22</definedName>
    <definedName name="_xlnm.Print_Titles" localSheetId="8">'24736'!$25:$25</definedName>
    <definedName name="_xlnm.Print_Titles" localSheetId="9">'24738'!$25:$25</definedName>
    <definedName name="_xlnm.Print_Titles" localSheetId="15">НМЦ!$14:$14</definedName>
    <definedName name="_xlnm.Print_Titles" localSheetId="16">'Сводка затрат'!$13:$13</definedName>
    <definedName name="измен" localSheetId="16">#REF!</definedName>
    <definedName name="измен">#REF!</definedName>
    <definedName name="итого" localSheetId="15">#REF!</definedName>
    <definedName name="итого" localSheetId="16">#REF!</definedName>
    <definedName name="итого">#REF!</definedName>
    <definedName name="итого_сантех" localSheetId="15">#REF!</definedName>
    <definedName name="итого_сантех" localSheetId="16">#REF!</definedName>
    <definedName name="итого_сантех">#REF!</definedName>
    <definedName name="итого_стр" localSheetId="16">#REF!</definedName>
    <definedName name="итого_стр">#REF!</definedName>
    <definedName name="итого_строит" localSheetId="15">НМЦ!#REF!</definedName>
    <definedName name="итого_строит" localSheetId="16">'Сводка затрат'!#REF!</definedName>
    <definedName name="итого_строит">#REF!</definedName>
    <definedName name="итого_технол" localSheetId="15">#REF!</definedName>
    <definedName name="итого_технол" localSheetId="16">#REF!</definedName>
    <definedName name="итого_технол">#REF!</definedName>
    <definedName name="итого_электр" localSheetId="15">#REF!</definedName>
    <definedName name="итого_электр" localSheetId="16">#REF!</definedName>
    <definedName name="итого_электр">#REF!</definedName>
    <definedName name="квота" localSheetId="16">#REF!</definedName>
    <definedName name="квота">#REF!</definedName>
    <definedName name="кккккккккк" localSheetId="16">#REF!</definedName>
    <definedName name="кккккккккк">#REF!</definedName>
    <definedName name="корек" localSheetId="16">#REF!</definedName>
    <definedName name="корек">#REF!</definedName>
    <definedName name="корект" localSheetId="16">#REF!</definedName>
    <definedName name="корект">#REF!</definedName>
    <definedName name="корректир" localSheetId="16">#REF!</definedName>
    <definedName name="корректир">#REF!</definedName>
    <definedName name="лен" localSheetId="15">#REF!</definedName>
    <definedName name="лен" localSheetId="16">#REF!</definedName>
    <definedName name="лен">#REF!</definedName>
    <definedName name="лот" localSheetId="15">#REF!</definedName>
    <definedName name="лот" localSheetId="16">#REF!</definedName>
    <definedName name="лот">#REF!</definedName>
    <definedName name="мамиааааааааааааааааааааааааааааа" localSheetId="16">#REF!</definedName>
    <definedName name="мамиааааааааааааааааааааааааааааа">#REF!</definedName>
    <definedName name="ммпоослччччччччччрччапппппппппр" localSheetId="16">#REF!</definedName>
    <definedName name="ммпоослччччччччччрччапппппппппр">#REF!</definedName>
    <definedName name="мрол" localSheetId="16">#REF!</definedName>
    <definedName name="мрол">#REF!</definedName>
    <definedName name="оз" localSheetId="16">#REF!</definedName>
    <definedName name="оз">#REF!</definedName>
    <definedName name="озелен" localSheetId="16">#REF!</definedName>
    <definedName name="озелен">#REF!</definedName>
    <definedName name="озеленение" localSheetId="16">#REF!</definedName>
    <definedName name="озеленение">#REF!</definedName>
    <definedName name="озеленение2" localSheetId="16">#REF!</definedName>
    <definedName name="озеленение2">#REF!</definedName>
    <definedName name="ОСР" localSheetId="16">#REF!</definedName>
    <definedName name="ОСР">#REF!</definedName>
    <definedName name="ОСР110" localSheetId="16">#REF!</definedName>
    <definedName name="ОСР110">#REF!</definedName>
    <definedName name="ОСР111" localSheetId="16">#REF!</definedName>
    <definedName name="ОСР111">#REF!</definedName>
    <definedName name="план" localSheetId="16">#REF!</definedName>
    <definedName name="план">#REF!</definedName>
    <definedName name="планировка" localSheetId="16">#REF!</definedName>
    <definedName name="планировка">#REF!</definedName>
    <definedName name="плдщхэж.юрббдлююбо" localSheetId="16">#REF!</definedName>
    <definedName name="плдщхэж.юрббдлююбо">#REF!</definedName>
    <definedName name="площадки" localSheetId="16">#REF!</definedName>
    <definedName name="площадки">#REF!</definedName>
    <definedName name="пос" localSheetId="15">#REF!</definedName>
    <definedName name="пос" localSheetId="16">#REF!</definedName>
    <definedName name="пос">#REF!</definedName>
    <definedName name="прав" localSheetId="16">#REF!</definedName>
    <definedName name="прав">#REF!</definedName>
    <definedName name="прлппппппппппппппрррррррр" localSheetId="16">#REF!</definedName>
    <definedName name="прлппппппппппппппрррррррр">#REF!</definedName>
    <definedName name="провбп" localSheetId="16">#REF!</definedName>
    <definedName name="провбп">#REF!</definedName>
    <definedName name="проект" localSheetId="16">#REF!</definedName>
    <definedName name="проект">#REF!</definedName>
    <definedName name="пропппп" localSheetId="16">#REF!</definedName>
    <definedName name="пропппп">#REF!</definedName>
    <definedName name="рпоолллллбрюююююююююююю" localSheetId="16">#REF!</definedName>
    <definedName name="рпоолллллбрюююююююююююю">#REF!</definedName>
    <definedName name="сааповвыыыыыеееееггггггггг" localSheetId="16">#REF!</definedName>
    <definedName name="сааповвыыыыыеееееггггггггг">#REF!</definedName>
    <definedName name="сапопрлрлппппр" localSheetId="16">#REF!</definedName>
    <definedName name="сапопрлрлппппр">#REF!</definedName>
    <definedName name="саррпрпппппппппппппппррррррр" localSheetId="16">#REF!</definedName>
    <definedName name="саррпрпппппппппппппппррррррр">#REF!</definedName>
    <definedName name="свод" localSheetId="16">#REF!</definedName>
    <definedName name="свод">#REF!</definedName>
    <definedName name="Свсмр" localSheetId="16">'[1] пристр428'!#REF!</definedName>
    <definedName name="Свсмр">'[1] пристр428'!#REF!</definedName>
    <definedName name="склад" localSheetId="15">#REF!</definedName>
    <definedName name="склад" localSheetId="16">#REF!</definedName>
    <definedName name="склад">#REF!</definedName>
    <definedName name="сср4" localSheetId="15">#REF!</definedName>
    <definedName name="сср4" localSheetId="16">#REF!</definedName>
    <definedName name="сср4">#REF!</definedName>
    <definedName name="ссроб" localSheetId="15">#REF!</definedName>
    <definedName name="ссроб" localSheetId="16">#REF!</definedName>
    <definedName name="ссроб">#REF!</definedName>
    <definedName name="сссссссссссссрооооооооаапнааааеоаааааааа" localSheetId="16">#REF!</definedName>
    <definedName name="сссссссссссссрооооооооаапнааааеоаааааааа">#REF!</definedName>
    <definedName name="счет" localSheetId="16">'[1] пристр428'!#REF!</definedName>
    <definedName name="счет">'[1] пристр428'!#REF!</definedName>
    <definedName name="тдер" localSheetId="16">#REF!</definedName>
    <definedName name="тдер">#REF!</definedName>
    <definedName name="ТК" localSheetId="16">#REF!</definedName>
    <definedName name="ТК">#REF!</definedName>
    <definedName name="тоолллллопппплопооллоопло" localSheetId="16">#REF!</definedName>
    <definedName name="тоолллллопппплопооллоопло">#REF!</definedName>
    <definedName name="топливро" localSheetId="16">#REF!</definedName>
    <definedName name="топливро">#REF!</definedName>
    <definedName name="трапные" localSheetId="16">#REF!</definedName>
    <definedName name="трапные">#REF!</definedName>
    <definedName name="уке" localSheetId="16">#REF!</definedName>
    <definedName name="уке">#REF!</definedName>
    <definedName name="фякуряыувравяв" localSheetId="16">#REF!</definedName>
    <definedName name="фякуряыувравяв">#REF!</definedName>
    <definedName name="фяыввввввв" localSheetId="16">#REF!</definedName>
    <definedName name="фяыввввввв">#REF!</definedName>
    <definedName name="хййййййййййжывввввввв" localSheetId="16">#REF!</definedName>
    <definedName name="хййййййййййжывввввввв">#REF!</definedName>
    <definedName name="чвподю" localSheetId="16">#REF!</definedName>
    <definedName name="чвподю">#REF!</definedName>
    <definedName name="чрпрл" localSheetId="16">#REF!</definedName>
    <definedName name="чрпрл">#REF!</definedName>
    <definedName name="чситтттттттсссссссссччччч" localSheetId="16">#REF!</definedName>
    <definedName name="чситтттттттсссссссссччччч">#REF!</definedName>
    <definedName name="ываочяьбббббббббббббб" localSheetId="16">#REF!</definedName>
    <definedName name="ываочяьбббббббббббббб">#REF!</definedName>
    <definedName name="ЫВРРАЫРАывоопоапо" localSheetId="16">#REF!</definedName>
    <definedName name="ЫВРРАЫРАывоопоапо">#REF!</definedName>
    <definedName name="ывынреыкшлнжхэтшлэ" localSheetId="16">#REF!</definedName>
    <definedName name="ывынреыкшлнжхэтшлэ">#REF!</definedName>
    <definedName name="ыоарллвапрлывпорапар" localSheetId="16">#REF!</definedName>
    <definedName name="ыоарллвапрлывпорапар">#REF!</definedName>
    <definedName name="ычвпппппппппп" localSheetId="16">#REF!</definedName>
    <definedName name="ычвпппппппппп">#REF!</definedName>
    <definedName name="яыдвлпрмичврип" localSheetId="16">#REF!</definedName>
    <definedName name="яыдвлпрмичврип">#REF!</definedName>
  </definedNames>
  <calcPr calcId="145621"/>
</workbook>
</file>

<file path=xl/calcChain.xml><?xml version="1.0" encoding="utf-8"?>
<calcChain xmlns="http://schemas.openxmlformats.org/spreadsheetml/2006/main">
  <c r="E31" i="25" l="1"/>
  <c r="C32" i="7" s="1"/>
  <c r="E30" i="25"/>
  <c r="D30" i="25"/>
  <c r="C31" i="7" s="1"/>
  <c r="D29" i="25"/>
  <c r="C30" i="7" s="1"/>
  <c r="D28" i="25"/>
  <c r="C29" i="7" s="1"/>
  <c r="D27" i="25"/>
  <c r="C28" i="7" s="1"/>
  <c r="G25" i="25"/>
  <c r="G32" i="25" s="1"/>
  <c r="G33" i="25" s="1"/>
  <c r="F25" i="25"/>
  <c r="E25" i="25"/>
  <c r="F24" i="25"/>
  <c r="F32" i="25" s="1"/>
  <c r="F33" i="25" s="1"/>
  <c r="E24" i="25"/>
  <c r="D24" i="25"/>
  <c r="C25" i="7" s="1"/>
  <c r="D23" i="25"/>
  <c r="C24" i="7" s="1"/>
  <c r="D22" i="25"/>
  <c r="C23" i="7" s="1"/>
  <c r="D21" i="25"/>
  <c r="H21" i="25" s="1"/>
  <c r="B22" i="7" s="1"/>
  <c r="D20" i="25"/>
  <c r="H20" i="25" s="1"/>
  <c r="B21" i="7" s="1"/>
  <c r="E18" i="25"/>
  <c r="D18" i="25"/>
  <c r="E17" i="25"/>
  <c r="E32" i="25" s="1"/>
  <c r="E33" i="25" s="1"/>
  <c r="D17" i="25"/>
  <c r="C18" i="7" s="1"/>
  <c r="H18" i="25"/>
  <c r="B19" i="7" s="1"/>
  <c r="H22" i="25"/>
  <c r="B23" i="7" s="1"/>
  <c r="H23" i="25"/>
  <c r="B24" i="7" s="1"/>
  <c r="H24" i="25"/>
  <c r="B25" i="7" s="1"/>
  <c r="H25" i="25"/>
  <c r="B26" i="7" s="1"/>
  <c r="H27" i="25"/>
  <c r="B28" i="7" s="1"/>
  <c r="H28" i="25"/>
  <c r="B29" i="7" s="1"/>
  <c r="H29" i="25"/>
  <c r="B30" i="7" s="1"/>
  <c r="H30" i="25"/>
  <c r="B31" i="7" s="1"/>
  <c r="H31" i="25"/>
  <c r="B32" i="7" s="1"/>
  <c r="D16" i="25"/>
  <c r="C17" i="7" s="1"/>
  <c r="D15" i="25"/>
  <c r="C16" i="7" s="1"/>
  <c r="J15" i="44"/>
  <c r="H17" i="25" l="1"/>
  <c r="B18" i="7" s="1"/>
  <c r="C19" i="7"/>
  <c r="C26" i="7"/>
  <c r="H16" i="25"/>
  <c r="B17" i="7" s="1"/>
  <c r="D32" i="25"/>
  <c r="C21" i="7"/>
  <c r="C33" i="7" s="1"/>
  <c r="C22" i="7"/>
  <c r="H32" i="25"/>
  <c r="J14" i="43"/>
  <c r="J48" i="43"/>
  <c r="D33" i="25" l="1"/>
  <c r="H33" i="25" s="1"/>
  <c r="J14" i="33"/>
  <c r="J49" i="33"/>
  <c r="H15" i="25" l="1"/>
  <c r="B16" i="7" s="1"/>
  <c r="C35" i="7" l="1"/>
  <c r="B33" i="7" l="1"/>
  <c r="F34" i="25"/>
  <c r="F35" i="25" s="1"/>
  <c r="G34" i="25"/>
  <c r="G35" i="25" s="1"/>
  <c r="C37" i="7" l="1"/>
  <c r="E34" i="25"/>
  <c r="E35" i="25" s="1"/>
  <c r="D34" i="25" l="1"/>
  <c r="H34" i="25" s="1"/>
  <c r="D35" i="25" l="1"/>
  <c r="H35" i="25" s="1"/>
</calcChain>
</file>

<file path=xl/sharedStrings.xml><?xml version="1.0" encoding="utf-8"?>
<sst xmlns="http://schemas.openxmlformats.org/spreadsheetml/2006/main" count="3033" uniqueCount="1136">
  <si>
    <t xml:space="preserve">        Е.В.Гордеев</t>
  </si>
  <si>
    <t>__________________</t>
  </si>
  <si>
    <t>Е.В. Гордеев</t>
  </si>
  <si>
    <t>Зам.генерального директора</t>
  </si>
  <si>
    <t>Горячекатаная арматурная сталь периодического профиля класса А-III, диаметром 8 мм</t>
  </si>
  <si>
    <t>ТСЦ-204-0020</t>
  </si>
  <si>
    <t>Установка ершей в готовые гнезда с заделкой для крепления пристраиваемых конструкций ограждения к существующей стене</t>
  </si>
  <si>
    <t>Архитектурно-строительные решения</t>
  </si>
  <si>
    <t>Всего в ценах 2012 с НДС</t>
  </si>
  <si>
    <t>Итого в базисных ценах 2000 г.</t>
  </si>
  <si>
    <t>8</t>
  </si>
  <si>
    <t>7</t>
  </si>
  <si>
    <t>6</t>
  </si>
  <si>
    <t>5</t>
  </si>
  <si>
    <t>оборудования, мебели, инвентаря</t>
  </si>
  <si>
    <t>монтажных работ</t>
  </si>
  <si>
    <t>строительных работ</t>
  </si>
  <si>
    <t>Общая сметная стоимость, руб.</t>
  </si>
  <si>
    <t>Наименование работ и затрат</t>
  </si>
  <si>
    <t>Номера сметных расчетов и смет</t>
  </si>
  <si>
    <t>Составлен в ценах по состоянию на 01.01.2000 г.</t>
  </si>
  <si>
    <t>Сводка затрат</t>
  </si>
  <si>
    <t>г. Лесной. ФГУП "Комбинат "Электрохимприбор"</t>
  </si>
  <si>
    <t>ЗАКАЗЧИК:</t>
  </si>
  <si>
    <t>ПОДРЯДЧИК:</t>
  </si>
  <si>
    <t xml:space="preserve">Генеральный директор </t>
  </si>
  <si>
    <t>__________________ А.В. Новиков</t>
  </si>
  <si>
    <t>ФГУП «Комбинат «Электрохимприбор»</t>
  </si>
  <si>
    <t xml:space="preserve"> ФГУП «Комбинат «Электрохимприбор»</t>
  </si>
  <si>
    <t>Пробивка в кирпичных стенах гнезд размером до 130х130 мм</t>
  </si>
  <si>
    <t>ТЕР46-03-009-01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</si>
  <si>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</si>
  <si>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</si>
  <si>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2,5 мм2</t>
  </si>
  <si>
    <t>ТСЦ-501-8191</t>
  </si>
  <si>
    <t>ТЕРм08-03-591-08</t>
  </si>
  <si>
    <t>Светильник отдельно устанавливаемый на штырях с количеством ламп в светильнике 2</t>
  </si>
  <si>
    <t>ТЕРм08-03-594-02</t>
  </si>
  <si>
    <t xml:space="preserve">                           Раздел 2. Монтажные работы</t>
  </si>
  <si>
    <t>Демонтаж выключателей, розеток</t>
  </si>
  <si>
    <t>ТЕРр67-4-1</t>
  </si>
  <si>
    <t>Демонтаж кабеля</t>
  </si>
  <si>
    <t>ТЕРр67-3-1</t>
  </si>
  <si>
    <t xml:space="preserve">                           Раздел 1. Демонтажные работы</t>
  </si>
  <si>
    <r>
      <t xml:space="preserve">Примечание: </t>
    </r>
    <r>
      <rPr>
        <i/>
        <sz val="9"/>
        <rFont val="Arial"/>
        <family val="2"/>
        <charset val="204"/>
      </rPr>
      <t xml:space="preserve">материал от разборки, пригодный для дальнейшего использования, передается балансодержателю по акту. </t>
    </r>
  </si>
  <si>
    <t>Установка смесителей</t>
  </si>
  <si>
    <t>ТЕР17-01-002-03</t>
  </si>
  <si>
    <t>10 компл.</t>
  </si>
  <si>
    <t>Установка умывальников одиночных с подводкой холодной и горячей воды</t>
  </si>
  <si>
    <t>ТЕР17-01-001-14</t>
  </si>
  <si>
    <t>Крепления для трубопроводов: кронштейны, планки, хомуты</t>
  </si>
  <si>
    <t>ТСЦ-301-1224</t>
  </si>
  <si>
    <t>Прокладка трубопроводов канализации из полиэтиленовых труб высокой плотности диаметром 50 мм</t>
  </si>
  <si>
    <t>ТЕР16-04-001-01</t>
  </si>
  <si>
    <t xml:space="preserve">                           Раздел 3. Канализация.</t>
  </si>
  <si>
    <t>Гидравлическое испытание трубопроводов систем отопления, водопровода и горячего водоснабжения диаметром до 50 мм</t>
  </si>
  <si>
    <t>ТЕР16-07-005-01</t>
  </si>
  <si>
    <t>1 врезка</t>
  </si>
  <si>
    <t>Врезка в действующие внутренние сети трубопроводов отопления и водоснабжения диаметром 25 мм</t>
  </si>
  <si>
    <t>ТЕР16-07-003-03</t>
  </si>
  <si>
    <t>10
1</t>
  </si>
  <si>
    <t>100 приборов</t>
  </si>
  <si>
    <t>Установка гибких подводок</t>
  </si>
  <si>
    <t>ТЕРр65-6-10 прим.</t>
  </si>
  <si>
    <t>Кран шаровой муфтовый 11Б27П1, диаметром 15 мм</t>
  </si>
  <si>
    <t>ТСЦ-302-1831</t>
  </si>
  <si>
    <t>Кран шаровой муфтовый 11Б27П1, диаметром 20 мм</t>
  </si>
  <si>
    <t>ТСЦ-302-1832</t>
  </si>
  <si>
    <t>Прокладка трубопроводов водоснабжения из стальных водогазопроводных оцинкованных труб диаметром 15 мм</t>
  </si>
  <si>
    <t>ТЕР16-02-002-01</t>
  </si>
  <si>
    <t xml:space="preserve">                           Раздел 2. Водопровод.</t>
  </si>
  <si>
    <t xml:space="preserve">                           Раздел 1. Разборка.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</si>
  <si>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</si>
  <si>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ТЕР15-04-030-04</t>
  </si>
  <si>
    <t>100 кВт</t>
  </si>
  <si>
    <t xml:space="preserve">                           Раздел 2. Отопление.</t>
  </si>
  <si>
    <t>СЦП3-3-40-1</t>
  </si>
  <si>
    <t>СЦП1-1-27-А</t>
  </si>
  <si>
    <t>ТЕР46-04-012-03</t>
  </si>
  <si>
    <t xml:space="preserve">                           Раздел 1. Разборка конструкций</t>
  </si>
  <si>
    <t>Сметная стоимость строительных работ _______________________________________________________________________________________________</t>
  </si>
  <si>
    <t xml:space="preserve">      Оборудование</t>
  </si>
  <si>
    <t>10 м</t>
  </si>
  <si>
    <t>Пробивка в кирпичных стенах отверстий круглых диаметром до 50 мм при толщине стен до 51 см</t>
  </si>
  <si>
    <t>ТЕР46-03-009-08</t>
  </si>
  <si>
    <t>Обору-дование</t>
  </si>
  <si>
    <t>Общая масса обору-дования, т</t>
  </si>
  <si>
    <t>Обоснова-ние</t>
  </si>
  <si>
    <t>Средства на оплату труда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</si>
  <si>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</si>
  <si>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Цена поставщика.</t>
  </si>
  <si>
    <t>Уд</t>
  </si>
  <si>
    <r>
      <t>Материалы</t>
    </r>
    <r>
      <rPr>
        <sz val="10"/>
        <rFont val="Times New Roman"/>
        <family val="1"/>
        <charset val="204"/>
      </rPr>
      <t xml:space="preserve"> ___________________________________________________________</t>
    </r>
  </si>
  <si>
    <t>_____________________________</t>
  </si>
  <si>
    <t xml:space="preserve">  Итого Оборудование</t>
  </si>
  <si>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</si>
  <si>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</si>
  <si>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</si>
  <si>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</si>
  <si>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</si>
  <si>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</si>
  <si>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</si>
  <si>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</si>
  <si>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</si>
  <si>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</si>
  <si>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</si>
  <si>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</si>
  <si>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</si>
  <si>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</si>
  <si>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</si>
  <si>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</si>
  <si>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</si>
  <si>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</si>
  <si>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</si>
  <si>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</si>
  <si>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</si>
  <si>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</si>
  <si>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_________________</t>
  </si>
  <si>
    <t>1 шт.</t>
  </si>
  <si>
    <t>шт.</t>
  </si>
  <si>
    <t>м3</t>
  </si>
  <si>
    <t>1000 м</t>
  </si>
  <si>
    <t>100 шт.</t>
  </si>
  <si>
    <t>Цена поставщика</t>
  </si>
  <si>
    <t>шт</t>
  </si>
  <si>
    <t>10 шт.</t>
  </si>
  <si>
    <t>100 м</t>
  </si>
  <si>
    <t>м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</si>
  <si>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</si>
  <si>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</si>
  <si>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</si>
  <si>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</si>
  <si>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</si>
  <si>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</si>
  <si>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</si>
  <si>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</si>
  <si>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</si>
  <si>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</si>
  <si>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</si>
  <si>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</si>
  <si>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</si>
  <si>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</si>
  <si>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</si>
  <si>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</si>
  <si>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тыс. руб.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</si>
  <si>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</si>
  <si>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</si>
  <si>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</si>
  <si>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</si>
  <si>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</si>
  <si>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 xml:space="preserve">      строительных работ _______________________________________________________________________________________________</t>
  </si>
  <si>
    <t>ФГУП "Комбинат "Электрохимприбор"</t>
  </si>
  <si>
    <t>"______ " __________2012 г.</t>
  </si>
  <si>
    <t>тыс.руб.</t>
  </si>
  <si>
    <t xml:space="preserve">Составлен(а) в базовых ценах 2001г. в редакции 2009г. </t>
  </si>
  <si>
    <t>Е.В.Гордеев</t>
  </si>
  <si>
    <t>Зам. генерального директора</t>
  </si>
  <si>
    <t>Кабель двух-четырехжильный по установленным конструкциям и лоткам с установкой ответвительных коробок в помещениях с нормальной средой сечением жилы до 10 мм2</t>
  </si>
  <si>
    <t>ТЕРм08-02-402-01</t>
  </si>
  <si>
    <t>ТЕРм08-03-526-01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</si>
  <si>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</si>
  <si>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</si>
  <si>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</si>
  <si>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руб.</t>
  </si>
  <si>
    <t>Наименование глав ССР, объектных сметных расчетов, локальных сметных расчетов, видов работ</t>
  </si>
  <si>
    <t>Сметная стоимость в базисных ценах на 01.01.2000</t>
  </si>
  <si>
    <t>Текущая стоимость на момент определения начальной (максимальной) цены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</si>
  <si>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</si>
  <si>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</si>
  <si>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</si>
  <si>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</si>
  <si>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</si>
  <si>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</si>
  <si>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</si>
  <si>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 xml:space="preserve">Начальник отдела </t>
  </si>
  <si>
    <t>капитального строительства</t>
  </si>
  <si>
    <t>Л.В. Грибанова</t>
  </si>
  <si>
    <t>Инженер по проектно-сметной работе</t>
  </si>
  <si>
    <t>Т.Ш. Ковязина</t>
  </si>
  <si>
    <t>№ п/п</t>
  </si>
  <si>
    <t xml:space="preserve">ПРИМЕЧАНИЕ:  материал от разборки, пригодный для дальнейшего использования, передается балансодержателю по акту                          </t>
  </si>
  <si>
    <t xml:space="preserve">  Отделочные работы</t>
  </si>
  <si>
    <t xml:space="preserve">  Полы</t>
  </si>
  <si>
    <t xml:space="preserve">  Штукатурные работы (ремонтно-строительные)</t>
  </si>
  <si>
    <t xml:space="preserve">  Прочие ремонтно-строительные работы</t>
  </si>
  <si>
    <t xml:space="preserve">  Деревянные конструкции</t>
  </si>
  <si>
    <t xml:space="preserve">  Теплоизоляционные работы</t>
  </si>
  <si>
    <t xml:space="preserve">  Строительные металлические конструкции</t>
  </si>
  <si>
    <t xml:space="preserve">  Бетонные и железобетонные сборные конструкции в промышленном строительстве</t>
  </si>
  <si>
    <t xml:space="preserve">  Перевозка грузов автотранспортом</t>
  </si>
  <si>
    <t xml:space="preserve">  Погрузо-разгрузочные работы при автоперевозках</t>
  </si>
  <si>
    <t xml:space="preserve">  Полы (ремонтно-строительные)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</si>
  <si>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</si>
  <si>
    <t>м2</t>
  </si>
  <si>
    <t>т</t>
  </si>
  <si>
    <t>100 м2 покрытия</t>
  </si>
  <si>
    <t>100 м2 окрашиваемой поверхности</t>
  </si>
  <si>
    <t>Огрунтовка металлических поверхностей за один раз грунтовкой ГФ-021</t>
  </si>
  <si>
    <t>ТЕР13-03-002-04</t>
  </si>
  <si>
    <t>ТЕР12-01-010-01</t>
  </si>
  <si>
    <t>100 отверстий</t>
  </si>
  <si>
    <t xml:space="preserve">100 м2 </t>
  </si>
  <si>
    <t>100 м2 стяжки</t>
  </si>
  <si>
    <t>ТЕР26-01-055-02</t>
  </si>
  <si>
    <t>Штукатурка поверхностей внутри здания цементно-известковым или цементным раствором по камню и бетону улучшенная стен</t>
  </si>
  <si>
    <t>ТЕР15-02-016-03</t>
  </si>
  <si>
    <t>100 м2 потолка</t>
  </si>
  <si>
    <t>Устройство подвесных потолков из гипсокартонных листов (ГКЛ) по системе «КНАУФ» одноуровневых (П 113)</t>
  </si>
  <si>
    <t>ТЕР10-05-011-02</t>
  </si>
  <si>
    <t>100 м плинтуса</t>
  </si>
  <si>
    <t>Устройство стяжек цементных толщиной 20 мм</t>
  </si>
  <si>
    <t>ТЕР11-01-011-01</t>
  </si>
  <si>
    <t>кг</t>
  </si>
  <si>
    <t>100 м2 проемов</t>
  </si>
  <si>
    <t>компл.</t>
  </si>
  <si>
    <t>ТЕР10-01-039-03</t>
  </si>
  <si>
    <t>Установка блоков в наружных и внутренних дверных проемах в каменных стенах, площадь проема до 3 м2</t>
  </si>
  <si>
    <t>ТЕР10-01-039-01</t>
  </si>
  <si>
    <t>100 м2</t>
  </si>
  <si>
    <t>100 м борозд</t>
  </si>
  <si>
    <t>ТЕР07-01-044-01 прим.</t>
  </si>
  <si>
    <t>ТЕРр69-2-1</t>
  </si>
  <si>
    <t>100 м2 перегородок (за вычетом проемов)</t>
  </si>
  <si>
    <t xml:space="preserve">Сметная стоимость </t>
  </si>
  <si>
    <t>Примечание: материал от разборки, пригодный для дальнейшего использования, передается балансодержателю по акту.</t>
  </si>
  <si>
    <t xml:space="preserve">  Стекольные, обойные и облицовочные работы (ремонтно-строительные)</t>
  </si>
  <si>
    <t>Установка блоков в наружных и внутренних дверных проемах в перегородках, площадь проема до 3 м2</t>
  </si>
  <si>
    <t xml:space="preserve">                           Проемы</t>
  </si>
  <si>
    <t>100 шт. изделий</t>
  </si>
  <si>
    <t>ТЕР10-01-059-01 прим.</t>
  </si>
  <si>
    <t>ТЕР11-01-040-01</t>
  </si>
  <si>
    <t>ТСЦ-101-2167 прим.</t>
  </si>
  <si>
    <t>Устройство покрытий из готовых ковров насухо на комнату</t>
  </si>
  <si>
    <t>ТЕР11-01-037-05</t>
  </si>
  <si>
    <t>Установка гидроизоляционного слоя из пленки полиэтиленовой</t>
  </si>
  <si>
    <t>ТЕР11-01-027-06</t>
  </si>
  <si>
    <t>Краски водно-дисперсионные акрилатные ВД-АК-111</t>
  </si>
  <si>
    <t>ТСЦ-101-0335</t>
  </si>
  <si>
    <t>Окраска поливинилацетатными водоэмульсионными составами высококачественная по сборным конструкциям потолков</t>
  </si>
  <si>
    <t>ТЕР15-04-005-10</t>
  </si>
  <si>
    <t>Окраска поливинилацетатными водоэмульсионными составами высококачественная по штукатурке стен</t>
  </si>
  <si>
    <t>ТЕР15-04-005-07</t>
  </si>
  <si>
    <t>ТСЦ-101-2787</t>
  </si>
  <si>
    <t>Покрытие поверхностей грунтовкой глубокого проникновения за 1 раз потолков</t>
  </si>
  <si>
    <t>ТЕР15-04-006-01</t>
  </si>
  <si>
    <t>Покрытие поверхностей грунтовкой глубокого проникновения за 1 раз стен</t>
  </si>
  <si>
    <t>ТЕР15-04-006-03</t>
  </si>
  <si>
    <t>Шпатлевка при высококачественной окраске по штукатурке и сборным конструкциям потолков, подготовленных под окраску</t>
  </si>
  <si>
    <t>ТЕР15-04-027-06</t>
  </si>
  <si>
    <t>ТЕР15-06-001-02</t>
  </si>
  <si>
    <t>ТЕР15-04-027-05</t>
  </si>
  <si>
    <t>Отделка стен внутри помещений мелкозернистыми декоративными покрытиями из минеральных или полимерминеральных пастовых составов на латексной основе по подготовленной поверхности, состав с наполнителем из крупнозернистого минерала (размер зерна до 5 мм)</t>
  </si>
  <si>
    <t>ТЕР15-04-048-08 прим.</t>
  </si>
  <si>
    <t>Ремонт штукатурки внутренних стен по камню и бетону цементно-известковым раствором, площадью отдельных мест до 1 м2 толщиной слоя до 20 мм</t>
  </si>
  <si>
    <t>ТЕРр61-2-7</t>
  </si>
  <si>
    <t xml:space="preserve">                           Отделочные работы</t>
  </si>
  <si>
    <t>Установка ревизионных люков площадью в свету до 0,5 м2</t>
  </si>
  <si>
    <t>ТЕР20-02-002-01</t>
  </si>
  <si>
    <t>Облицовка стен по системе «КНАУФ» по одинарному металлическому каркасу из ПН и ПС профилей гипсокартонными листами в один слой (С 625)</t>
  </si>
  <si>
    <t>ТЕР10-05-009-02</t>
  </si>
  <si>
    <t>Устройство подвесных потолков из гипсокартонных листов (ГКЛ) по системе «КНАУФ» двухуровневых (П 112)</t>
  </si>
  <si>
    <t>ТЕР10-05-011-01</t>
  </si>
  <si>
    <t xml:space="preserve">                           Раздел 2. Общестроительные работы</t>
  </si>
  <si>
    <r>
      <t>Перевозка грузов (мусора)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17 При перевозке грузов к провозной плате (тарифам) применять поправочный коэффициент ПЗ=1,37 (ОЗП=1,37; ЭМ=1,37 к расх.; ЗПМ=1,37; МАТ=1,37 к расх.; ТЗ=1,37; ТЗМ=1,37)</t>
    </r>
  </si>
  <si>
    <r>
      <t>Погрузочные работы при автомобильных перевозках: мусор строительный</t>
    </r>
    <r>
      <rPr>
        <i/>
        <sz val="7"/>
        <rFont val="Arial"/>
        <family val="2"/>
        <charset val="204"/>
      </rPr>
      <t xml:space="preserve">
КОЭФ. К ПОЗИЦИИ:
Коэффициент техн.часть п.3 ПЗ=1,025 (ОЗП=1,025; ЭМ=1,025 к расх.; ЗПМ=1,025; МАТ=1,025 к расх.; ТЗ=1,025; ТЗМ=1,025)</t>
    </r>
  </si>
  <si>
    <t>Разборка деревянных заполнений проемов дверных</t>
  </si>
  <si>
    <t>ТЕРр63-10-1 прим.</t>
  </si>
  <si>
    <t>Разборка покрытий полов из керамических плиток</t>
  </si>
  <si>
    <t>ТЕРр57-2-3</t>
  </si>
  <si>
    <t>ТЕР26-01-017-01</t>
  </si>
  <si>
    <t>Пробивка в кирпичных стенах отверстий круглых диаметром до 50 мм при толщине стен до 38 см</t>
  </si>
  <si>
    <t>ТЕР46-03-009-07</t>
  </si>
  <si>
    <t>Изоляция трубопроводов изделиями из вспененного полиэтилена («Термофлекс») трубками</t>
  </si>
  <si>
    <t>ТЕРм08-02-409-04</t>
  </si>
  <si>
    <t>Выключатель одноклавишный утопленного типа при скрытой проводке</t>
  </si>
  <si>
    <t>ТЕРм08-03-591-02</t>
  </si>
  <si>
    <t>Выключатель двухклавишный утопленного типа при скрытой проводке</t>
  </si>
  <si>
    <t>ТЕРм08-03-591-05</t>
  </si>
  <si>
    <t>Светильник в подвесных потолках</t>
  </si>
  <si>
    <t>ТЕРм08-03-593-19</t>
  </si>
  <si>
    <t>Светильник отдельно устанавливаемый на штырях с количеством ламп в светильнике 1</t>
  </si>
  <si>
    <t>ТЕРм08-03-594-01</t>
  </si>
  <si>
    <t>Люстры и подвесы с количеством ламп до 5</t>
  </si>
  <si>
    <t>ТЕРм08-03-593-11</t>
  </si>
  <si>
    <t>ТЕРм08-03-573-04</t>
  </si>
  <si>
    <t>Врезка в действующие внутренние сети трубопроводов отопления и водоснабжения диаметром 15 мм</t>
  </si>
  <si>
    <t>ТЕР16-07-003-01</t>
  </si>
  <si>
    <t>кВт</t>
  </si>
  <si>
    <t>Радиаторы стальные панельные РСВ2-1, РСВ2-6 однорядные</t>
  </si>
  <si>
    <t>1. 301-0559</t>
  </si>
  <si>
    <t>ТЕР18-03-001-02</t>
  </si>
  <si>
    <t>Разборка трубопроводов из водогазопроводных труб диаметром до 32 мм</t>
  </si>
  <si>
    <t>ТЕРр65-1-1</t>
  </si>
  <si>
    <t>100 экм</t>
  </si>
  <si>
    <t>Демонтаж конвекторов</t>
  </si>
  <si>
    <t>ТЕРр65-19-5</t>
  </si>
  <si>
    <t>Демонтаж радиаторов весом до 80 кг</t>
  </si>
  <si>
    <t>ТЕРр65-19-1</t>
  </si>
  <si>
    <t>Врезка в действующие внутренние сети трубопроводов канализации диаметром 50 мм</t>
  </si>
  <si>
    <t>ТЕР16-07-004-01</t>
  </si>
  <si>
    <t>ТСЦ-301-0627 прим.</t>
  </si>
  <si>
    <t>Прокладка трубопроводов водоснабжения из многослойных металл-полимерных труб диаметром 15 мм</t>
  </si>
  <si>
    <t>ТЕР16-03-002-01</t>
  </si>
  <si>
    <t>Приложение №__ к договору от "__"______2013 №_______</t>
  </si>
  <si>
    <t>прочих затрат</t>
  </si>
  <si>
    <t>Согласовано</t>
  </si>
  <si>
    <t>отдел 028</t>
  </si>
  <si>
    <t xml:space="preserve">  Итого Прочие затраты</t>
  </si>
  <si>
    <t>1 схема</t>
  </si>
  <si>
    <t>Схема контроля изоляции электрической сети с помощью электроизмерительных приборов</t>
  </si>
  <si>
    <t>ТЕРп01-10-010-01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</si>
  <si>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</si>
  <si>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</si>
  <si>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ТЕРп01-10-001-01</t>
  </si>
  <si>
    <t xml:space="preserve">                           Раздел 3. Пусконаладочные работы (в холостую 80%)</t>
  </si>
  <si>
    <t>Трубки защитные гофрированные</t>
  </si>
  <si>
    <t>ТСЦ-301-1380</t>
  </si>
  <si>
    <t>100 м трубок</t>
  </si>
  <si>
    <t>ТЕРм08-02-413-01</t>
  </si>
  <si>
    <t>ТЕРм10-08-002-02</t>
  </si>
  <si>
    <t xml:space="preserve">      прочих (ПНР "вхолостую") _______________________________________________________________________________________________</t>
  </si>
  <si>
    <t>Всего в ценах 2012 (Ксмр=5,56, Коб.=4,19, Кпнр=9,32)</t>
  </si>
  <si>
    <t xml:space="preserve">Выполнение строительно-монтажных работ по реконструкции гостиницы «Лесная» </t>
  </si>
  <si>
    <t xml:space="preserve">  Кровли</t>
  </si>
  <si>
    <t xml:space="preserve">   85% ФОТ (от 717)  (Поз. 1)</t>
  </si>
  <si>
    <t xml:space="preserve">   75% ФОТ (от 159)  (Поз. 34, 54-57)</t>
  </si>
  <si>
    <t xml:space="preserve">   68% ФОТ (от 58)  (Поз. 2-3)</t>
  </si>
  <si>
    <t xml:space="preserve">   65% ФОТ (от 59)  (Поз. 31-32)</t>
  </si>
  <si>
    <t xml:space="preserve">   63% ФОТ (от 1199)  (Поз. 6-14, 16, 23-30, 33, 35-41)</t>
  </si>
  <si>
    <t xml:space="preserve">   60% ФОТ (от 4)  (Поз. 4)</t>
  </si>
  <si>
    <t xml:space="preserve">   55% ФОТ (от 2172)  (Поз. 15, 17-22, 42-49, 51-53)</t>
  </si>
  <si>
    <t xml:space="preserve">   50% ФОТ (от 507)  (Поз. 50)</t>
  </si>
  <si>
    <t xml:space="preserve">   123% ФОТ (от 159)  (Поз. 34, 54-57)</t>
  </si>
  <si>
    <t xml:space="preserve">   120% ФОТ (от 59)  (Поз. 31-32)</t>
  </si>
  <si>
    <t xml:space="preserve">   118% ФОТ (от 1199)  (Поз. 6-14, 16, 23-30, 33, 35-41)</t>
  </si>
  <si>
    <t xml:space="preserve">   105% ФОТ (от 2172)  (Поз. 15, 17-22, 42-49, 51-53)</t>
  </si>
  <si>
    <t xml:space="preserve">   100% ФОТ (от 4)  (Поз. 4)</t>
  </si>
  <si>
    <t xml:space="preserve">   90% ФОТ (от 717)  (Поз. 1)</t>
  </si>
  <si>
    <t xml:space="preserve">   80% ФОТ (от 58)  (Поз. 2-3)</t>
  </si>
  <si>
    <t xml:space="preserve">   79% ФОТ (от 507)  (Поз. 50)</t>
  </si>
  <si>
    <t xml:space="preserve">   Условия производства работ ОЗП=1,2; ЭМ=1,2; ЗПМ=1,2; ТЗ=1,2; ТЗМ=1,2  (Поз. 1, 6-14, 16, 23-30, 33, 35-41, 15, 17-22, 42-49, 51-53, 31-32, 34, 54-57)</t>
  </si>
  <si>
    <t xml:space="preserve">   При ремонте и реконструкции зданий работы, аналогичные технологическим процессам в новом строительстве ОЗП=1,15; ЭМ=1,25; ЗПМ=1,25; ТЗ=1,15; ТЗМ=1,25  (Поз. 6-14, 16, 23-30, 33, 35-41, 15, 17-22, 42-49, 51-53, 31-32, 34, 54-57)</t>
  </si>
  <si>
    <t xml:space="preserve">   Районный к-т 4,3%  (Поз. 1-3, 6-14, 16, 23-30, 33, 35-41, 15, 17-22, 42-49, 51-53, 31-32, 34, 54-57, 50)</t>
  </si>
  <si>
    <t>Устройство плинтусов поливинилхлоридных</t>
  </si>
  <si>
    <t>Ковролин (цена: 1200:1,18:5,56х1,02=186,56)</t>
  </si>
  <si>
    <t>Подложка под ковровое покрытие из экструдированного пенополистирола, толщина 3 мм</t>
  </si>
  <si>
    <t>Окраска поливинилацетатными водоэмульсионными составами высококачественная по штукатурке откосов</t>
  </si>
  <si>
    <t>Шпатлевка откосов при высококачественной окраске</t>
  </si>
  <si>
    <t>Ремонт штукатурки откосов внутри здания по камню и бетону цементно-известковым раствором прямолинейных</t>
  </si>
  <si>
    <t>ТЕРр61-7-1</t>
  </si>
  <si>
    <t>Искусственный камень "Хаос" (цена: 1493,33:5,56:1,18*1,02=232,17)</t>
  </si>
  <si>
    <t>Облицовка стен на клее из сухих смесей искусственным камнем</t>
  </si>
  <si>
    <t>ТЕР15-01-020-13 прим.</t>
  </si>
  <si>
    <t>Шпаклевка «Фугенфюллер», КНАУФ  (из расчета 0,3 кг на 1 м2)</t>
  </si>
  <si>
    <t>ТСЦ-101-2438</t>
  </si>
  <si>
    <t>Шпатлевка при высококачественной окраске по штукатурке и сборным конструкциям стен, подготовленных под окраску</t>
  </si>
  <si>
    <t>Шпатлевка при высококачественной окраске по сборным конструкциям потолков, подготовленных под окраску</t>
  </si>
  <si>
    <t>Наличник (цена: 685:5,56:1,18*1,02=106,50)</t>
  </si>
  <si>
    <t>100 м коробок блоков</t>
  </si>
  <si>
    <t>Установка и крепление наличников</t>
  </si>
  <si>
    <t>ТЕР10-01-060-01</t>
  </si>
  <si>
    <t>Засов врезной (цена: 82:5,56:1,18*1,02=12,75)</t>
  </si>
  <si>
    <t>Ручка на планке (цена: 450:5,56:1,18*1,02=69,96)</t>
  </si>
  <si>
    <t>Замок врезной оцинкованный</t>
  </si>
  <si>
    <t>ТСЦ-101-0950</t>
  </si>
  <si>
    <t>Петли для дверей  (цена: 747:5,56:1,18*1,02=116,14)</t>
  </si>
  <si>
    <t>Коробка дверная (цена: 3573:5,56:1,18*1,02=555,49)</t>
  </si>
  <si>
    <t>Дверь "Софья" (полотно 600х2000) (цена: 11951:5,56:1,18*1,02=1858,01 )</t>
  </si>
  <si>
    <t>Сталь оцинкованная в рулонах толщиной 0,5 мм, с полимерным покрытием</t>
  </si>
  <si>
    <t>ТСЦ-101-3190</t>
  </si>
  <si>
    <t>Устройство мелких покрытий (оконные отливы) из листовой оцинкованной стали  с полимерным покрытием</t>
  </si>
  <si>
    <t>Подоконник из ПВХ, 300 мм (цена: 1326,12:5,56:1,18х1,02=206,17)</t>
  </si>
  <si>
    <t>100 п. м</t>
  </si>
  <si>
    <t>Установка подоконных досок из ПВХ в каменных стенах толщиной до 0,51 м</t>
  </si>
  <si>
    <t>ТЕР10-01-035-01</t>
  </si>
  <si>
    <t>Оконный блок из ПВХ, стеклопакет 32 мм двухкамерный  (цена: 6958:5,56:1,18х1,02=1081,75)</t>
  </si>
  <si>
    <t>Оконный блок из ПВХ, стеклопакет 32 мм двухкамерный (цена: 6928,67:5,56:1,18х1,02=1077,19)</t>
  </si>
  <si>
    <t>Установка в зданиях оконных блоков из ПВХ профилей поворотных (откидных, поворотно-откидных) с площадью проема более 2 м2 с фрамугой</t>
  </si>
  <si>
    <t>ТЕР10-01-034-06</t>
  </si>
  <si>
    <t>Оконный блок из ПВХ, стеклопакет 32 мм двухкамерный (цена: 6770,43:5,56:1,18х1,02=1052,59)</t>
  </si>
  <si>
    <t>Оконный блок из ПВХ, стеклопакет 32 мм двухкамерный (цена: 6741,1:5,56:1,18х1,02=1048,03)</t>
  </si>
  <si>
    <t>Установка в зданиях оконных блоков из ПВХ профилей поворотных (откидных, поворотно-откидных) с площадью проема более 2 м2 одностворчатых</t>
  </si>
  <si>
    <t>ТЕР10-01-034-04</t>
  </si>
  <si>
    <t>Листы гипсокартонные ГКЛ 12,5 мм</t>
  </si>
  <si>
    <t>ТСЦ-101-2509</t>
  </si>
  <si>
    <t>Листы гипсокартонные ГКЛ 9,5 мм</t>
  </si>
  <si>
    <t>ТСЦ-101-2508</t>
  </si>
  <si>
    <t>Облицовка стен гипсокартонными листами на клее</t>
  </si>
  <si>
    <t>ТЕР15-07-016-01</t>
  </si>
  <si>
    <t>Триплекс (цена: 1751,40руб:1,18:5,56х1,02=272,29)</t>
  </si>
  <si>
    <t>"СТРОЙТЕХСТЕКЛО"</t>
  </si>
  <si>
    <t>Остекление перегородок  триплексом</t>
  </si>
  <si>
    <t>ТЕР15-05-020-01 прим.</t>
  </si>
  <si>
    <t>Труба мебельная d25 (цена: 100руб:1,18:5,56х1,02=15,55)</t>
  </si>
  <si>
    <t>Установка металлических стоек мебельных в перегородке</t>
  </si>
  <si>
    <t>ДСП ламинированная, с распилом (цена: 350руб:1,18:5,56х1,02=54,41)</t>
  </si>
  <si>
    <t>Шуруп самонарезающий (TN) 3,5/25 мм</t>
  </si>
  <si>
    <t>ТСЦ-101-2583</t>
  </si>
  <si>
    <t>Шуруп самонарезающий (LN) 3,5/9,5 мм</t>
  </si>
  <si>
    <t>ТСЦ-101-2582</t>
  </si>
  <si>
    <t>Профиль направляющий ПН-6 100/40/0,6</t>
  </si>
  <si>
    <t>ТСЦ-201-0796</t>
  </si>
  <si>
    <t>Профиль стоечный ПС-6 100/50/0,6</t>
  </si>
  <si>
    <t>ТСЦ-201-0808</t>
  </si>
  <si>
    <t>Устройство перегородок из гипсокартонных листов (ГКЛ) по системе «КНАУФ» с одинарным металлическим каркасом и однослойной обшивкой с обеих сторон (С 111) с одним дверным проемом</t>
  </si>
  <si>
    <t>ТЕР10-05-001-02</t>
  </si>
  <si>
    <t xml:space="preserve">                           Перегородка П 1, облицовка Об-1</t>
  </si>
  <si>
    <t>Профиль направляющий ПН 28/27/0,6</t>
  </si>
  <si>
    <t>ТСЦ-201-0797</t>
  </si>
  <si>
    <t>Дюбель-гвоздь 6/39 мм</t>
  </si>
  <si>
    <t>ТСЦ-101-2589</t>
  </si>
  <si>
    <t>Листы гипсокартонные ГКЛ 10 мм</t>
  </si>
  <si>
    <t xml:space="preserve">                           Потолок ГП-1</t>
  </si>
  <si>
    <t>Разборка плинтусов деревянных и из пластмассовых материалов</t>
  </si>
  <si>
    <t>ТЕРр57-3-1</t>
  </si>
  <si>
    <t>Разборка покрытий полов из линолеума</t>
  </si>
  <si>
    <t>ТЕРр57-2-1</t>
  </si>
  <si>
    <r>
      <t>Разборка оконных блоков из алюминиевых многокамерных профилей с герметичными стеклопакетами</t>
    </r>
    <r>
      <rPr>
        <i/>
        <sz val="7"/>
        <rFont val="Arial"/>
        <family val="2"/>
        <charset val="204"/>
      </rPr>
      <t xml:space="preserve">
КОЭФ. К ПОЗИЦИИ:
Разборка конструкций ОЗП=0,7; ЭМ=0,7 к расх.; ЗПМ=0,7; МАТ=0 к расх.; ТЗ=0,7; ТЗМ=0,7</t>
    </r>
  </si>
  <si>
    <t>ТЕР09-04-009-04</t>
  </si>
  <si>
    <t>40,449 тыс.руб.</t>
  </si>
  <si>
    <t>Материалы ____________________________________________________________</t>
  </si>
  <si>
    <t>_______________________________________________________________________________________________351,92</t>
  </si>
  <si>
    <t>___________________________4,875</t>
  </si>
  <si>
    <t>___________________________54,067</t>
  </si>
  <si>
    <t>Основание: проект № 24452-12-АС</t>
  </si>
  <si>
    <t>Гостиница "Лесная". Бильярдная (инв. № 8712564)</t>
  </si>
  <si>
    <t xml:space="preserve">    реконструкцию. Архитектурно-строительные решения. г. Лесной, ул.Кирова, 1а</t>
  </si>
  <si>
    <t>ЛОКАЛЬНЫЙ СМЕТНЫЙ РАСЧЕТ № 24657</t>
  </si>
  <si>
    <t xml:space="preserve">   Условия производства работ ОЗП=1,2; ЭМ=1,2; ЗПМ=1,2; ТЗ=1,2; ТЗМ=1,2  (Поз. 2-4, 12, 5-7, 9, 11)</t>
  </si>
  <si>
    <t xml:space="preserve">   Испытание систем отопления. (п. 1.18.16 Тех.часть) ОЗП=1,03; ЭМ=1,03; ЗПМ=1,03; ТЗ=1,03; ТЗМ=1,03  (Поз. 2-4, 12, 5-7, 9)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</si>
  <si>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2-4, 12, 5-7, 9, 11)</t>
  </si>
  <si>
    <t xml:space="preserve">   Районный к-т 4,3%  (Поз. 1-4, 12, 5-7, 9, 11)</t>
  </si>
  <si>
    <t>Масляная окраска металлических  труб диаметром менее 50 мм и т.п., количество окрасок 2</t>
  </si>
  <si>
    <t>Крепления для трубопроводов и радиаторов</t>
  </si>
  <si>
    <t>Прокладка трубопроводов отопления из стальных водогазопроводных неоцинкованных труб диаметром 20 мм</t>
  </si>
  <si>
    <t>ТЕР16-02-001-02</t>
  </si>
  <si>
    <t>Прокладка трубопроводов отопления из стальных водогазопроводных неоцинкованных труб диаметром 15 мм</t>
  </si>
  <si>
    <t>ТЕР16-02-001-01</t>
  </si>
  <si>
    <t>Клапан регулирующий прямой с ручкой, никилированная латунь, муфта-штуцер, Ру 10, Т 110 С, диаметром 15 мм</t>
  </si>
  <si>
    <t>ТСЦ-301-1670 прим.</t>
  </si>
  <si>
    <t>Установка  клапанов на трубопроводах  диаметром до 25 мм</t>
  </si>
  <si>
    <t>ТЕР16-05-001-01 прим.</t>
  </si>
  <si>
    <t>Заглушка ф=20 (Цена:12,23:1,18:5,56*1,02=1,90)</t>
  </si>
  <si>
    <t>секций</t>
  </si>
  <si>
    <t>Радиатор "Термал 300"                                    (Цена: 227,00:1,18:5,56*1,02=35,29)</t>
  </si>
  <si>
    <t>100
3,27</t>
  </si>
  <si>
    <t>Установка радиаторов стальных</t>
  </si>
  <si>
    <t>_______________________________________________________________________________________________24,05</t>
  </si>
  <si>
    <t>___________________________0,329</t>
  </si>
  <si>
    <t>___________________________3,272</t>
  </si>
  <si>
    <t>Основание: проект № 24463-12-ОВ</t>
  </si>
  <si>
    <t>Реконструкция отопления. г.Лесной, ул.Кирова 1а, Гостиница "Лесная" Бильярдная (инв.№ 8712564)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</si>
  <si>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24690</t>
    </r>
  </si>
  <si>
    <t xml:space="preserve">   70% ФОТ (от 310)  (Поз. 39-42)</t>
  </si>
  <si>
    <t xml:space="preserve">   65% ФОТ (от 5224)  (Поз. 1-2, 4, 3, 5, 7, 10, 13, 18, 20, 23, 25, 30-31, 33, 37, 43-44, 47-48)</t>
  </si>
  <si>
    <t xml:space="preserve">   110% ФОТ (от 310)  (Поз. 39-42)</t>
  </si>
  <si>
    <t xml:space="preserve">   95% ФОТ (от 1734)  (Поз. 3, 5, 7, 10, 13, 18, 20, 23, 25, 30-31, 33, 37)</t>
  </si>
  <si>
    <t xml:space="preserve">   92% ФОТ (от 3467)  (Поз. 43-44, 47-48)</t>
  </si>
  <si>
    <t xml:space="preserve">   85% ФОТ (от 23)  (Поз. 1-2, 4)</t>
  </si>
  <si>
    <t xml:space="preserve">   Условия производства работ ОЗП=1,2; ЭМ=1,2; ЗПМ=1,2; ТЗ=1,2; ТЗМ=1,2  (Поз. 3, 5, 7, 10, 13, 18, 20, 23, 25, 30-31, 33, 37, 43-44, 47-48)</t>
  </si>
  <si>
    <t xml:space="preserve">   Заготовительно-складские расходы на материалы - согласно п.4.64 из МДС 81-35.2004 МАТ=1,02  (Поз. 8-9, 11-12, 14-17, 19, 21, 24, 26-29, 36, 38, 45-46)</t>
  </si>
  <si>
    <t xml:space="preserve">   Районный к-т 4,3%  (Поз. 39-42, 1-2, 4, 3, 5, 7, 10, 13, 18, 20, 23, 25, 30-31, 33, 37, 43-44, 47-48)</t>
  </si>
  <si>
    <t>1 подключение</t>
  </si>
  <si>
    <t>Подключение домовой распределительной сети к магистральной линии с комплексом измерений для каждого последующего канала</t>
  </si>
  <si>
    <t>ТЕРм10-05-001-15</t>
  </si>
  <si>
    <t>Подключение домовой распределительной сети к магистральной линии с комплексом измерений для одного канала</t>
  </si>
  <si>
    <t>ТЕРм10-05-001-14</t>
  </si>
  <si>
    <t>Штекер под разъем (Цена:50руб:1,18:5,56)</t>
  </si>
  <si>
    <t>Антенный разъем FAS-7 (Цена:125руб:1,18:5,56)</t>
  </si>
  <si>
    <t>1 разъем</t>
  </si>
  <si>
    <t>Включение в аппаратуру разъемов штепсельных, количество контактов в разъеме до 14 шт.</t>
  </si>
  <si>
    <t>ТЕРм11-04-028-01</t>
  </si>
  <si>
    <t>Разъемы штепсельные с разделкой и включением кабеля, диаметр оболочки до 6 мм</t>
  </si>
  <si>
    <t>ТЕРм11-04-026-03</t>
  </si>
  <si>
    <t>1 м3 заделки</t>
  </si>
  <si>
    <t>Заделка отверстий, гнезд и борозд в стенах и перегородках бетонных площадью до 0,1 м2</t>
  </si>
  <si>
    <t>ТЕР46-03-017-05</t>
  </si>
  <si>
    <t>Пробивка в кирпичных стенах борозд площадью сечения до 50 см2</t>
  </si>
  <si>
    <t>ТЕР46-03-011-02</t>
  </si>
  <si>
    <t>Розетка TV (в сборе) "UNICA" цвет: белый (Ц:685руб:1,18:5,56)</t>
  </si>
  <si>
    <t>Розетка штепсельная утопленного типа при скрытой проводке</t>
  </si>
  <si>
    <t>ТЕРм08-03-591-09</t>
  </si>
  <si>
    <t>Кабель антенный SAT-703 (Цена:30000руб:1,18:5.56)</t>
  </si>
  <si>
    <r>
      <t>Затягивание провода в проложенные трубы и металлические рукава первого одножильного или многожильного в общей оплетке, суммарное сечение до 2,5 мм2</t>
    </r>
    <r>
      <rPr>
        <i/>
        <sz val="7"/>
        <rFont val="Arial"/>
        <family val="2"/>
        <charset val="204"/>
      </rPr>
      <t xml:space="preserve">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</si>
  <si>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ТЕРм08-02-412-01</t>
  </si>
  <si>
    <r>
      <t>Труба винипластовая по установленным конструкциям, по потолкам, диаметр до 50 мм</t>
    </r>
    <r>
      <rPr>
        <i/>
        <sz val="7"/>
        <rFont val="Arial"/>
        <family val="2"/>
        <charset val="204"/>
      </rPr>
      <t xml:space="preserve">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</si>
  <si>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r>
      <t>Кабель двух-четырехжильный по установленным конструкциям и лоткам с установкой ответвительных коробок в помещениях с нормальной средой сечением жилы до 10 мм2</t>
    </r>
    <r>
      <rPr>
        <i/>
        <sz val="7"/>
        <rFont val="Arial"/>
        <family val="2"/>
        <charset val="204"/>
      </rPr>
      <t xml:space="preserve">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</si>
  <si>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Соединитель на стык КМС 15х10   "ЭЛЕКОР" CKK10D-S-015-010-K01 (Ц:4,54руб:1,18:5,56)</t>
  </si>
  <si>
    <t>Кабель-канал  15х10 "ЭЛЕКОР" CKK10-015-010-1-K01 Ц:12,32руб:1,18:5,56)</t>
  </si>
  <si>
    <t>Соединитель на стык КМС 60х40   "ЭЛЕКОР" CKK10D-S-060-040-K01 (Ц:37,93руб:1,18:5,56)</t>
  </si>
  <si>
    <t>Кабель-канал  60х40 "ЭЛЕКОР"  CKK10-060-040-1-K01-018 (Ц:88,26руб:1,18:5,56)</t>
  </si>
  <si>
    <r>
      <t>Короба пластмассовые: шириной до 40 мм</t>
    </r>
    <r>
      <rPr>
        <i/>
        <sz val="7"/>
        <rFont val="Arial"/>
        <family val="2"/>
        <charset val="204"/>
      </rPr>
      <t xml:space="preserve">
КОЭФ. К ПОЗИЦИИ:
Приведение расценок ФЕР к территориальному уровню (Письмо УРЦЦС Ц-297 от 12.04.2011) ОЗП=1,41; ЭМ=1,242; ЗПМ=1,41; МАТ=1,052</t>
    </r>
  </si>
  <si>
    <t>ФЕРм08-02-390-01</t>
  </si>
  <si>
    <t>Светильник Evergreen 3-х ламповый (Ц:5800руб:1,18:5,56)</t>
  </si>
  <si>
    <t>Светильник для освещения бильярдного стола с количеством ламп до 5</t>
  </si>
  <si>
    <t>Лампы галогенные</t>
  </si>
  <si>
    <t>ТСЦ-509-0742 прим.</t>
  </si>
  <si>
    <t>Светильник (подсветка картин) LUSSOLE Luino LSQ-411-03 (Ц:4785руб:1,18:5,56)</t>
  </si>
  <si>
    <t>Светильник для подсветки картин с количеством ламп до 5</t>
  </si>
  <si>
    <t>Светильник встраиваемый Eglo EINBAUSPOT 87374 (Ц:501руб:1,18:5,56)</t>
  </si>
  <si>
    <t>Коробка КМ41237 распаячная для о/п d75х40мм IP44 (RAL7035, 4 гермоввода) UKO11-075-040-000-K41-44 (Ц:21руб:1,18:5.56)</t>
  </si>
  <si>
    <t>Коробка КМ40022 установочная d65х46мм для полых стен (с саморезами, пластиковые лапки) UKG10-065-040-000-P (Ц:8,11руб:1,18:5,56)</t>
  </si>
  <si>
    <t>Коробка КМ41024 распаячная d80х40мм для полых стен (металлические лапки, с крышкой ) UKG01-080-040-000-M (Ц:15,44руб:1,18:5,56)</t>
  </si>
  <si>
    <t>Выключатель одноклавишный (в сборе) "UNICA" цвет: белый  с подсветкой (Ц:265руб:1,18:5,56)</t>
  </si>
  <si>
    <t>Рамка горизонтальная, 2 места "UNICA" цвет: белый (Ц:114руб:1,18:5,56)</t>
  </si>
  <si>
    <t>Выключатель двухклавишный (в сборе) "UNICA" цвет: белый  с подсветкой (Ц:576руб:1,18:5,56)</t>
  </si>
  <si>
    <t>Рамка горизонтальная, 3 места "UNICA" цвет: белый (Ц:540руб:1,18:5,56)</t>
  </si>
  <si>
    <t>Розетка одноместная с з/к скрытой установки (в сборе) "UNICA" цвет: белый (Ц:95руб:1,18:5,56)</t>
  </si>
  <si>
    <t>Выключатели автоматические ВА47-29 16А</t>
  </si>
  <si>
    <t>ТСЦ-509-0323</t>
  </si>
  <si>
    <t>Автомат одно-, двух-, трехполюсный, устанавливаемый в шкафу, на ток до 25 А</t>
  </si>
  <si>
    <r>
      <t>Демонтаж: ответвительная коробка скрытой проводки</t>
    </r>
    <r>
      <rPr>
        <i/>
        <sz val="7"/>
        <rFont val="Arial"/>
        <family val="2"/>
        <charset val="204"/>
      </rPr>
      <t xml:space="preserve">
КОЭФ. К ПОЗИЦИИ:
демонтаж ОЗП=0,3; ЭМ=0,3 к расх.; ЗПМ=0,3; МАТ=0 к расх.; ТЗ=0,3; ТЗМ=0,3</t>
    </r>
  </si>
  <si>
    <t>ТЕРм08-03-545-01</t>
  </si>
  <si>
    <t>Демонтаж светильников с лампами накаливания</t>
  </si>
  <si>
    <t>ТЕРр67-4-3</t>
  </si>
  <si>
    <t>_______________________________________________________________________________________________340,83</t>
  </si>
  <si>
    <t>___________________________5,534</t>
  </si>
  <si>
    <t>_______________________________________________________________________________________________26,012</t>
  </si>
  <si>
    <t>_______________________________________________________________________________________________1,405</t>
  </si>
  <si>
    <t>___________________________27,417</t>
  </si>
  <si>
    <t>Основание: проект №24495-12-ЭМ</t>
  </si>
  <si>
    <r>
      <t xml:space="preserve">Бильярдная. </t>
    </r>
    <r>
      <rPr>
        <b/>
        <i/>
        <sz val="10"/>
        <rFont val="Arial"/>
        <family val="2"/>
        <charset val="204"/>
      </rPr>
      <t>Инв. № 8712564.</t>
    </r>
  </si>
  <si>
    <t>Реконструкцию силовых и осветительных сетей. г.Лесной, ул.Кирова, 1а. Гостиница "Лесная"</t>
  </si>
  <si>
    <t>ЛОКАЛЬНЫЙ СМЕТНЫЙ РАСЧЕТ № 24733</t>
  </si>
  <si>
    <t xml:space="preserve">   65% ФОТ (от 110)  (Поз. 2, 5)</t>
  </si>
  <si>
    <t xml:space="preserve">   60% ФОТ (от 65)  (Поз. 1, 4)</t>
  </si>
  <si>
    <t xml:space="preserve">   95% ФОТ (от 110)  (Поз. 2, 5)</t>
  </si>
  <si>
    <t xml:space="preserve">   80% ФОТ (от 65)  (Поз. 1, 4)</t>
  </si>
  <si>
    <t xml:space="preserve">   Условия производства работ ОЗП=1,2; ЭМ=1,2; ЗПМ=1,2; ТЗ=1,2; ТЗМ=1,2  (Поз. 4-5)</t>
  </si>
  <si>
    <t xml:space="preserve">   Районный к-т 4,3%  (Поз. 4-5)</t>
  </si>
  <si>
    <t>Коробка распределительная DKC SDMN для кабель-канала высота 10-22, 00677 (Ц:81руб:1,18:5,56)</t>
  </si>
  <si>
    <t>1000м</t>
  </si>
  <si>
    <t>Кабель КПСЭнг-FRLS 1x2x0,5 (Ц:43490руб :1,18:5,56)</t>
  </si>
  <si>
    <t>Провод (кабель), количество проводов в резинобитумной трубке до 2, сечение провода до 6 мм2</t>
  </si>
  <si>
    <t>Извещатель ПС автоматический дымовой, фотоэлектрический, радиоизотопный, световой в нормальном исполнении</t>
  </si>
  <si>
    <t>ИП 212 - 45 Серия "Марко" для подвесного потолка (Ц:255,31руб :1,18:5,56)</t>
  </si>
  <si>
    <r>
      <t>Демонтаж:кабель</t>
    </r>
    <r>
      <rPr>
        <i/>
        <sz val="7"/>
        <rFont val="Arial"/>
        <family val="2"/>
        <charset val="204"/>
      </rPr>
      <t xml:space="preserve">
КОЭФ. К ПОЗИЦИИ:
демонтаж ОЗП=0,3; ЭМ=0,3 к расх.; ЗПМ=0,3; МАТ=0 к расх.; ТЗ=0,3; ТЗМ=0,3</t>
    </r>
  </si>
  <si>
    <r>
      <t>Демонтаж: извещатель ПС автоматический тепловой электро-контактный, магнитоконтактный в нормальном исполнении</t>
    </r>
    <r>
      <rPr>
        <i/>
        <sz val="7"/>
        <rFont val="Arial"/>
        <family val="2"/>
        <charset val="204"/>
      </rPr>
      <t xml:space="preserve">
КОЭФ. К ПОЗИЦИИ:
демонтаж ОЗП=0,3; ЭМ=0,3 к расх.; ЗПМ=0,3; МАТ=0 к расх.; ТЗ=0,3; ТЗМ=0,3</t>
    </r>
  </si>
  <si>
    <t>ТЕРм10-08-002-01</t>
  </si>
  <si>
    <t>_______________________________________________________________________________________________12,26</t>
  </si>
  <si>
    <t>___________________________0,175</t>
  </si>
  <si>
    <t>___________________________1,476</t>
  </si>
  <si>
    <t>Сметная стоимость монтажных работ _______________________________________________________________________________________________</t>
  </si>
  <si>
    <t>Основание: проект № 24502-12-ПС</t>
  </si>
  <si>
    <t>Реконструкцию пожарной сигнализации. г.Лесной, ул.Кирова, 1а. Гостиница "Лесная"</t>
  </si>
  <si>
    <t>ЛОКАЛЬНЫЙ СМЕТНЫЙ РАСЧЕТ № 24734</t>
  </si>
  <si>
    <t>Составил ______________________</t>
  </si>
  <si>
    <t>Проверил _____________________</t>
  </si>
  <si>
    <t>" _____ " ________________ 201_ г.</t>
  </si>
  <si>
    <t>"______ " __________201_ г.</t>
  </si>
  <si>
    <t>" _____ " ________________ 201_г.</t>
  </si>
  <si>
    <t xml:space="preserve">   Условия производства работ ОЗП=1,2; ЭМ=1,2; ЗПМ=1,2; ТЗ=1,2; ТЗМ=1,2  (Поз. 10-12, 17, 19-22, 24-25, 27-28, 32, 34-35, 37, 39, 41-43, 23)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</si>
  <si>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10-12, 17, 19-22, 24-25, 27-28, 32, 34-35, 37, 39, 41-43, 23)</t>
  </si>
  <si>
    <t xml:space="preserve">   Районный к-т 4,3%  (Поз. 1-8, 10-12, 17, 19-22, 24-25, 27-28, 32, 34-35, 37, 39, 41-43, 18, 23)</t>
  </si>
  <si>
    <t>Душевой уголок с низким поддоном SEREHA EW-42200M (Ц:6120руб:1,18:5,56х1,02)</t>
  </si>
  <si>
    <t>Установка кабин душевых со стальными поддонами</t>
  </si>
  <si>
    <t>ТЕР17-01-001-20</t>
  </si>
  <si>
    <t>Установка полотенцесушителей из водогазопроводных труб</t>
  </si>
  <si>
    <t>ТЕР17-01-002-01</t>
  </si>
  <si>
    <t>Установка унитазов с бачком непосредственно присоединенным</t>
  </si>
  <si>
    <t>ТЕР17-01-003-01</t>
  </si>
  <si>
    <t>Смесители общие для ванн и умывальников с душевой сеткой на гибком шланге, с кнопочным переключателем СМ-ВУ-ШЛР с цельнолитым корпусом</t>
  </si>
  <si>
    <t>ТСЦ-301-0619</t>
  </si>
  <si>
    <t>Умывальники полуфарфоровые и фарфоровые с смесителем с нижней камерой смешивания, кронштейнами, сифоном бутылочным латунным и выпуском, трапециевидные со встроенными установочными поверхностями без спинки, размером 550х420х150 мм</t>
  </si>
  <si>
    <t>ТСЦ-301-0696</t>
  </si>
  <si>
    <t xml:space="preserve">                           для комнаты уборочного инвентаря</t>
  </si>
  <si>
    <t>Душевая кабина SEREHA SE-42100M (Ц:11430руб:1,18:5,56х1,02)</t>
  </si>
  <si>
    <t>Установка полотенцесушителей из латунных хромированных труб</t>
  </si>
  <si>
    <t>ТЕР17-01-002-02</t>
  </si>
  <si>
    <t>Унитаз-компакт про-во Испания (Ц:4711руб:1,18:5,56х1,02)</t>
  </si>
  <si>
    <t>Сифон для раковины (Цена:90,30:1,18:5,56х1,02)</t>
  </si>
  <si>
    <t>Смеситель для умывальника настольный. (Цена: 5500,00:1,18:5,56х1,02)</t>
  </si>
  <si>
    <t>Умывальник с пьедесталом. (Цена: 3480,00:1,18:5,56х1,02)</t>
  </si>
  <si>
    <t xml:space="preserve">                           для гостиничного номера</t>
  </si>
  <si>
    <t xml:space="preserve">                           Раздел 4. Установка приборов</t>
  </si>
  <si>
    <t>Врезка в действующие внутренние сети трубопроводов канализации диаметром 100 мм</t>
  </si>
  <si>
    <t>ТЕР16-07-004-02</t>
  </si>
  <si>
    <t>Прокладка трубопроводов канализации из полиэтиленовых труб высокой плотности диаметром 100 мм</t>
  </si>
  <si>
    <t>ТЕР16-04-001-02</t>
  </si>
  <si>
    <t>Масляная окраска металлических поверхностей  труб диаметром менее 50 мм и т.п., количество окрасок 2</t>
  </si>
  <si>
    <t>1 решетка</t>
  </si>
  <si>
    <t>Установка лючков ПВХ размером  300х600 мм</t>
  </si>
  <si>
    <t>ТЕР20-02-003-09 прим.</t>
  </si>
  <si>
    <t xml:space="preserve">100 шт. </t>
  </si>
  <si>
    <t>10 фильтров</t>
  </si>
  <si>
    <t>Установка фильтров диаметром до 25 мм</t>
  </si>
  <si>
    <t>ТЕР18-06-007-01</t>
  </si>
  <si>
    <t>Вентили проходные муфтовые 15KЧ18Р для воды, давлением 1,6 МПа (16 кгс/см2), диаметром 25 мм</t>
  </si>
  <si>
    <t>ТСЦ-302-1136</t>
  </si>
  <si>
    <t>Кран шаровой PPRC Ду 15</t>
  </si>
  <si>
    <t>ТСЦ-302-1485 прим.</t>
  </si>
  <si>
    <t>Фиксатор пластмассовый ординарный для металлополимерных труб размером 1/2"</t>
  </si>
  <si>
    <t>ТСЦ-302-1461</t>
  </si>
  <si>
    <t>Фасонные и соединительные части к многослойным металлополимерным трубам</t>
  </si>
  <si>
    <t>ТСЦ-302-1381 прим.</t>
  </si>
  <si>
    <t>100 м трубопровода</t>
  </si>
  <si>
    <t>Прокладка трубопроводов водоснабжения из стальных водогазопроводных оцинкованных труб диаметром 25 мм</t>
  </si>
  <si>
    <t>ТЕР16-02-002-03</t>
  </si>
  <si>
    <r>
      <t>Разборка поддонов душевых</t>
    </r>
    <r>
      <rPr>
        <i/>
        <sz val="7"/>
        <rFont val="Arial"/>
        <family val="2"/>
        <charset val="204"/>
      </rPr>
      <t xml:space="preserve">
КОЭФ. К ПОЗИЦИИ:
Разборка ОЗП=0,4; ЭМ=0,4 к расх.; ЗПМ=0,4; МАТ=0 к расх.; ТЗ=0,4; ТЗМ=0,4</t>
    </r>
  </si>
  <si>
    <t>ТЕР17-01-001-18 прим.</t>
  </si>
  <si>
    <t xml:space="preserve">104 шт. </t>
  </si>
  <si>
    <t>Разборка моек</t>
  </si>
  <si>
    <t>ТЕРр65-4-3</t>
  </si>
  <si>
    <t xml:space="preserve">103 шт. </t>
  </si>
  <si>
    <t>Разборка умывальников и раковин</t>
  </si>
  <si>
    <t>ТЕРр65-4-1</t>
  </si>
  <si>
    <t xml:space="preserve">102 шт. </t>
  </si>
  <si>
    <t>Снятие смесителя с душевой сеткой</t>
  </si>
  <si>
    <t>ТЕРр65-3-6</t>
  </si>
  <si>
    <t xml:space="preserve">101 шт. </t>
  </si>
  <si>
    <t>Снятие смесителя без душевой сетки</t>
  </si>
  <si>
    <t>ТЕРр65-3-7</t>
  </si>
  <si>
    <t>Разборка унитазов и писсуаров</t>
  </si>
  <si>
    <t>ТЕРр65-4-2</t>
  </si>
  <si>
    <t>Разборка трубопроводов из чугунных канализационных труб диаметром 50 мм</t>
  </si>
  <si>
    <t>ТЕРр65-2-1</t>
  </si>
  <si>
    <t>Разборка трубопроводов из чугунных канализационных труб диаметром 100 мм</t>
  </si>
  <si>
    <t>ТЕРр65-2-2</t>
  </si>
  <si>
    <t>Разборка трубопроводов из водога-зопроводных труб диаметром до 32 мм</t>
  </si>
  <si>
    <t>_______________________________________________________________________________________________132,47</t>
  </si>
  <si>
    <t>___________________________1,858</t>
  </si>
  <si>
    <t>___________________________18,381</t>
  </si>
  <si>
    <t xml:space="preserve">Основание: Проект № 24489-12-ВК </t>
  </si>
  <si>
    <r>
      <t xml:space="preserve">Гостиничный номер 4 этажа. </t>
    </r>
    <r>
      <rPr>
        <b/>
        <i/>
        <sz val="10"/>
        <rFont val="Arial"/>
        <family val="2"/>
        <charset val="204"/>
      </rPr>
      <t>Инв. № 8712564.</t>
    </r>
  </si>
  <si>
    <t>Реконструкцию водопровода и канализации. г.Лесной, ул.Кирова, 1а. Гостиница "Лесная"</t>
  </si>
  <si>
    <t>ЛОКАЛЬНЫЙ СМЕТНЫЙ РАСЧЕТ № 24727</t>
  </si>
  <si>
    <t xml:space="preserve">   Условия производства работ ОЗП=1,2; ЭМ=1,2; ЗПМ=1,2; ТЗ=1,2; ТЗМ=1,2  (Поз. 4-21)</t>
  </si>
  <si>
    <t xml:space="preserve">   На испытание систем отопления с проверкой равномерности прогрева отопительных приборов 3% (тех.часть п.1.18.16) ОЗП=1,03; ЭМ=1,03; ЗПМ=1,03; ТЗ=1,03; ТЗМ=1,03  (Поз. 4-18)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</si>
  <si>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4-21)</t>
  </si>
  <si>
    <t xml:space="preserve">   Районный к-т 4,3%  (Поз. 1-21)</t>
  </si>
  <si>
    <t>Трубки из вспененного полиэтилена, внутренний диаметр до 54 мм, толщина 13 мм</t>
  </si>
  <si>
    <t>ТСЦ-104-0279</t>
  </si>
  <si>
    <t>Установка воздухосборников наружным диаметром 108 мм</t>
  </si>
  <si>
    <t>ТЕР18-06-003-03</t>
  </si>
  <si>
    <t>Кран шаровой муфтовый 11Б27П1, диаметром 32 мм</t>
  </si>
  <si>
    <t>ТСЦ-302-1834</t>
  </si>
  <si>
    <t>Вентили проходные муфтовые 15кч18п для воды давлением 1,6 МПа (16 кгс/см2), диаметром 15 мм</t>
  </si>
  <si>
    <t>ТСЦ-302-1341</t>
  </si>
  <si>
    <t>Прокладка трубопроводов отопления из стальных водогазопроводных неоцинкованных труб диаметром 32 мм</t>
  </si>
  <si>
    <t>ТЕР16-02-001-04</t>
  </si>
  <si>
    <t>Кран радиаторный прямой, верхний</t>
  </si>
  <si>
    <t>ТСЦ-301-1313</t>
  </si>
  <si>
    <t>1 компл.</t>
  </si>
  <si>
    <t>Установка кранов воздушных</t>
  </si>
  <si>
    <t>ТЕР18-07-001-05</t>
  </si>
  <si>
    <t>Пробки радиаторные</t>
  </si>
  <si>
    <t>ТСЦ-301-1308</t>
  </si>
  <si>
    <t>Радиаторы алюминивые,  количество секций 1, мощность 155 Вт</t>
  </si>
  <si>
    <t>ТСЦ-301-1245</t>
  </si>
  <si>
    <t xml:space="preserve">100 кВт радиаторов </t>
  </si>
  <si>
    <t xml:space="preserve">                           Раздел 2. Отопление</t>
  </si>
  <si>
    <t>Разборка трубопроводов из водогазопроводных труб в зданиях и сооружениях на резьбе диаметром до 32 мм</t>
  </si>
  <si>
    <t>ТЕРр65-14-1</t>
  </si>
  <si>
    <t>Демонтаж воздухосборников</t>
  </si>
  <si>
    <t>ТЕРр65-13-1</t>
  </si>
  <si>
    <t>_______________________________________________________________________________________________64,38</t>
  </si>
  <si>
    <t>___________________________0,868</t>
  </si>
  <si>
    <t>___________________________15,147</t>
  </si>
  <si>
    <t>Основание: Проект № 24490-12-ОВ</t>
  </si>
  <si>
    <t>Реконструкцию отопления. г.Лесной, ул.Кирова, 1а. Гостиница "Лесная"</t>
  </si>
  <si>
    <t>ЛОКАЛЬНЫЙ СМЕТНЫЙ РАСЧЕТ № 24729</t>
  </si>
  <si>
    <t xml:space="preserve">   Условия производства работ ОЗП=1,2; ЭМ=1,2; ЗПМ=1,2; ТЗ=1,2; ТЗМ=1,2  (Поз. 1, 6, 8-9, 11)</t>
  </si>
  <si>
    <t xml:space="preserve">   На испытание систем вентиляции и кондиционирования воздуха 5% (тех.часть п.20.19 ОП) ОЗП=1,05; ЭМ=1,05; ЗПМ=1,05; ТЗ=1,05; ТЗМ=1,05  (Поз. 1, 6, 8-9, 11)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</si>
  <si>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1, 6, 8-9, 11)</t>
  </si>
  <si>
    <t xml:space="preserve">   Районный к-т 4,3%  (Поз. 1, 6, 8-9, 11)</t>
  </si>
  <si>
    <t>Шиберы в обечайке из тонколистовой оцинкованной и сортовой стали прямоугольные периметром до 600 мм</t>
  </si>
  <si>
    <t>ТСЦ-301-3096</t>
  </si>
  <si>
    <t>Крепления для воздуховодов</t>
  </si>
  <si>
    <t>ТСЦ-301-0477</t>
  </si>
  <si>
    <t>Крепления для воздуховодов: подвески СТД 6228, СТД 6229</t>
  </si>
  <si>
    <t>ТСЦ-300-9240-00003</t>
  </si>
  <si>
    <t>Воздуховоды из оцинкованной стали толщиной 0,5 мм, периметром до 600 мм</t>
  </si>
  <si>
    <t>ТСЦ-301-1787</t>
  </si>
  <si>
    <t>Прокладка воздуховодов из листовой, оцинкованной стали и алюминия класса Н (нормальные) толщиной 0,5 мм, периметром 800, 1000 мм</t>
  </si>
  <si>
    <t>ТЕР20-01-001-03</t>
  </si>
  <si>
    <t>Воздуховоды из оцинкованной стали толщиной 0,5 мм, диаметром до 200 мм</t>
  </si>
  <si>
    <t>ТСЦ-301-1786</t>
  </si>
  <si>
    <t>Прокладка перехода из листовой, оцинкованной стали толщиной 0,5 мм, диам.100 х диам. 125 мм, L=300 мм</t>
  </si>
  <si>
    <t>ТЕР20-01-001-01</t>
  </si>
  <si>
    <t>Прокладка воздуховодов из листовой, оцинкованной стали и алюминия класса Н (нормальные) толщиной 0,5 мм, диаметром до 200 мм</t>
  </si>
  <si>
    <t>Решетки АЛН 150х200мм (Ц:484руб:1,18:5,56х1,02)</t>
  </si>
  <si>
    <t>Установка решеток жалюзийных стальных штампованных</t>
  </si>
  <si>
    <t>ТЕР20-02-003-04</t>
  </si>
  <si>
    <t>комп-кт</t>
  </si>
  <si>
    <t>Трансформатор RE 1.5 (Цена:5210,68руб :1,18:5,56х1,02)</t>
  </si>
  <si>
    <t>Жалюзи VK 15*3 (Цена:1458.99руб :1,18:5,56х1,02)</t>
  </si>
  <si>
    <t>Быстросъемная муфта FK 100 (Цена:125,06руб :1,18:5,56х1,02)</t>
  </si>
  <si>
    <t>Вентилятор канальный KV 100 XL (Цена:6127,75руб :1,18:5,56х1,02)</t>
  </si>
  <si>
    <t>1 вентилятор</t>
  </si>
  <si>
    <t>Установка вентиляторов  массой до 0,05 т</t>
  </si>
  <si>
    <t>ТЕР20-03-001-01</t>
  </si>
  <si>
    <t xml:space="preserve">                           Раздел 1. Вентиляция</t>
  </si>
  <si>
    <t>_______________________________________________________________________________________________20,12</t>
  </si>
  <si>
    <t>___________________________0,257</t>
  </si>
  <si>
    <t>___________________________4,191</t>
  </si>
  <si>
    <t>Основание: Проект № 24499-12-ОВ</t>
  </si>
  <si>
    <t>Реконструкцию вентиляции. г.Лесной, ул.Кирова, 1а. Гостиница "Лесная"</t>
  </si>
  <si>
    <t>ЛОКАЛЬНЫЙ СМЕТНЫЙ РАСЧЕТ № 24730</t>
  </si>
  <si>
    <t xml:space="preserve">  Изготовление в построечных условиях материалов и полуфабрикатов, металлических и трубопроводных заготовок</t>
  </si>
  <si>
    <t xml:space="preserve">  Материалы для строительных работ</t>
  </si>
  <si>
    <t xml:space="preserve">  Проемы (ремонтно-строительные)</t>
  </si>
  <si>
    <t xml:space="preserve">  Перегородки (ремонтно-строительные)</t>
  </si>
  <si>
    <t xml:space="preserve">   85% ФОТ (от 31)  (Поз. 47-48)</t>
  </si>
  <si>
    <t xml:space="preserve">   83% ФОТ (от 54)  (Поз. 51)</t>
  </si>
  <si>
    <t xml:space="preserve">   75% ФОТ (от 1311)  (Поз. 61, 79, 95-97, 100-103, 105-110)</t>
  </si>
  <si>
    <t xml:space="preserve">   70% ФОТ (от 608)  (Поз. 1, 3, 10, 49, 99)</t>
  </si>
  <si>
    <t xml:space="preserve">   68% ФОТ (от 275)  (Поз. 5-8)</t>
  </si>
  <si>
    <t xml:space="preserve">   65% ФОТ (от 860)  (Поз. 2)</t>
  </si>
  <si>
    <t xml:space="preserve">   63% ФОТ (от 3309)  (Поз. 14-45, 53-60, 62-66, 104)</t>
  </si>
  <si>
    <t xml:space="preserve">   62% ФОТ (от 112)  (Поз. 11, 92)</t>
  </si>
  <si>
    <t xml:space="preserve">   60% ФОТ (от 40)  (Поз. 12)</t>
  </si>
  <si>
    <t xml:space="preserve">   55% ФОТ (от 6929)  (Поз. 52, 67-68, 70, 74-78, 80-91, 94)</t>
  </si>
  <si>
    <t xml:space="preserve">   50% ФОТ (от 2170)  (Поз. 4, 9, 46, 69, 71-73)</t>
  </si>
  <si>
    <t xml:space="preserve">   40% ФОТ (от 17)  (Поз. 98)</t>
  </si>
  <si>
    <t xml:space="preserve">   130% ФОТ (от 31)  (Поз. 47-48)</t>
  </si>
  <si>
    <t xml:space="preserve">   128% ФОТ (от 54)  (Поз. 51)</t>
  </si>
  <si>
    <t xml:space="preserve">   123% ФОТ (от 1311)  (Поз. 61, 79, 95-97, 100-103, 105-110)</t>
  </si>
  <si>
    <t xml:space="preserve">   118% ФОТ (от 3309)  (Поз. 14-45, 53-60, 62-66, 104)</t>
  </si>
  <si>
    <t xml:space="preserve">   110% ФОТ (от 589)  (Поз. 1, 3, 10, 49)</t>
  </si>
  <si>
    <t xml:space="preserve">   105% ФОТ (от 6929)  (Поз. 52, 67-68, 70, 74-78, 80-91, 94)</t>
  </si>
  <si>
    <t xml:space="preserve">   100% ФОТ (от 59)  (Поз. 12, 99)</t>
  </si>
  <si>
    <t xml:space="preserve">   89% ФОТ (от 860)  (Поз. 2)</t>
  </si>
  <si>
    <t xml:space="preserve">   82% ФОТ (от 112)  (Поз. 11, 92)</t>
  </si>
  <si>
    <t xml:space="preserve">   80% ФОТ (от 275)  (Поз. 5-8)</t>
  </si>
  <si>
    <t xml:space="preserve">   79% ФОТ (от 1904)  (Поз. 69, 71-73)</t>
  </si>
  <si>
    <t xml:space="preserve">   78% ФОТ (от 50)  (Поз. 46)</t>
  </si>
  <si>
    <t xml:space="preserve">   77% ФОТ (от 216)  (Поз. 4, 9)</t>
  </si>
  <si>
    <t xml:space="preserve">   66% ФОТ (от 17)  (Поз. 98)</t>
  </si>
  <si>
    <t xml:space="preserve">   Условия производства работ ОЗП=1,2; ЭМ=1,2; ЗПМ=1,2; ТЗ=1,2; ТЗМ=1,2  (Поз. 14-45, 53-60, 62-66, 104, 47-48, 51-52, 67-68, 70, 74-78, 80-91, 94, 61, 79, 95-97, 100-103, 105-110, 99)</t>
  </si>
  <si>
    <t xml:space="preserve">   При ремонте и реконструкции зданий работы, аналогичные технологическим процессам в новом строительстве ОЗП=1,15; ЭМ=1,25; ЗПМ=1,25; ТЗ=1,15; ТЗМ=1,25  (Поз. 14-45, 53-60, 62-66, 104, 47-48, 51-52, 67-68, 70, 74-78, 80-91, 94, 61, 79, 95-97, 100-103, 105-110, 99)</t>
  </si>
  <si>
    <t xml:space="preserve">   Районный к-т 4,3%  (Поз. 1, 3, 10, 49, 2, 4, 9, 5-8, 11, 92, 12, 14-45, 53-60, 62-66, 104, 46-48, 51-52, 67-68, 70, 74-78, 80-91, 94, 61, 79, 95-97, 100-103, 105-110, 69, 71-73, 98-99)</t>
  </si>
  <si>
    <t>Устройство покрытий из линолеума</t>
  </si>
  <si>
    <t>ТЕР11-01-036-01</t>
  </si>
  <si>
    <t>Подложка подковровое покрытие из экструдированного пенополистирола, толщина 2 мм</t>
  </si>
  <si>
    <t>Ковровое покрытие  (цена: 1200:1,18:5,56х1,02=186,56)</t>
  </si>
  <si>
    <t>Подложка под ламинат из экструдированного пенополистирола, толщина 3 мм</t>
  </si>
  <si>
    <t>ТСЦ-101-2167</t>
  </si>
  <si>
    <t>Ламинат Avangard PRAKTIK  (цена: 629:5,56:1,18х1,02=97,79)</t>
  </si>
  <si>
    <r>
      <t>Устройство покрытий из ламината</t>
    </r>
    <r>
      <rPr>
        <i/>
        <sz val="7"/>
        <rFont val="Arial"/>
        <family val="2"/>
        <charset val="204"/>
      </rPr>
      <t xml:space="preserve">
КОЭФ. К ПОЗИЦИИ:
МАТ=0 к расх.</t>
    </r>
  </si>
  <si>
    <t>ТЕР11-01-034-01 прим.</t>
  </si>
  <si>
    <t>Устройство покрытий на растворе их сухой смеси с приготовлением раствора в построечных условиях из плиток гладких неглазурованных керамических для полов одноцветных</t>
  </si>
  <si>
    <r>
      <t>Устройство стяжек на каждые 5 мм изменения толщины стяжки добавлять или исключать к расценке 11-01-011-05</t>
    </r>
    <r>
      <rPr>
        <i/>
        <sz val="7"/>
        <rFont val="Arial"/>
        <family val="2"/>
        <charset val="204"/>
      </rPr>
      <t xml:space="preserve">
КОЭФ. К ПОЗИЦИИ:
увеличение толщины слоя до 30 мм ПЗ=2 (ОЗП=2; ЭМ=2 к расх.; ЗПМ=2; МАТ=2 к расх.; ТЗ=2; ТЗМ=2)</t>
    </r>
  </si>
  <si>
    <t>ТЕР11-01-011-06</t>
  </si>
  <si>
    <t xml:space="preserve">1 м3 </t>
  </si>
  <si>
    <t>Приготовление растворов вручную цементно-известковых тяжелых</t>
  </si>
  <si>
    <t>ТЕРр69-12-4</t>
  </si>
  <si>
    <t>Смесь сухая «КНАУФ-МП75» (из расчета 7,6кг/м2, толщиной 5мм)</t>
  </si>
  <si>
    <t>ТСЦ-402-2415</t>
  </si>
  <si>
    <r>
      <t>Устройство стяжек на каждые 5 мм изменения толщины стяжки   исключать к расценке 11-01-011-05 до 5 мм</t>
    </r>
    <r>
      <rPr>
        <i/>
        <sz val="7"/>
        <rFont val="Arial"/>
        <family val="2"/>
        <charset val="204"/>
      </rPr>
      <t xml:space="preserve">
КОЭФ. К ПОЗИЦИИ:
уменьшение толщины слоя до 5 мм ПЗ=3 (ОЗП=3; ЭМ=3 к расх.; ЗПМ=3; МАТ=3 к расх.; ТЗ=3; ТЗМ=3)</t>
    </r>
  </si>
  <si>
    <t>Устройство самовыравнивающейся стяжки толщиной 20мм</t>
  </si>
  <si>
    <t>ТЕР11-01-011-01 прим.</t>
  </si>
  <si>
    <t xml:space="preserve">                           Полы</t>
  </si>
  <si>
    <t>Натяжной потолок матовый белый с установкой (цена: 457:5,56:1,18х1,02=71,05)</t>
  </si>
  <si>
    <t>Дверные полотна пожарных ящиков из ЛДСП</t>
  </si>
  <si>
    <t>ТСЦ-203-0309 прим.</t>
  </si>
  <si>
    <t>100 полотен</t>
  </si>
  <si>
    <t>Установка дверных полотен пожарных ящиков</t>
  </si>
  <si>
    <t>ТЕРр56-21-6</t>
  </si>
  <si>
    <t>Гладкая облицовка стен и откосов на клее из сухих смесей по кирпичу и бетону</t>
  </si>
  <si>
    <t>ТЕР15-01-019-05</t>
  </si>
  <si>
    <t>100 м2 отделываемой поверхности</t>
  </si>
  <si>
    <t>ТЕР15-04-048-08</t>
  </si>
  <si>
    <t>Обои на виниловой основе (цена: 300:5,56:1,18х1,02=46,64)</t>
  </si>
  <si>
    <r>
      <t>Оклейка обоями на виниловой основе стен по монолитной штукатурке и бетону</t>
    </r>
    <r>
      <rPr>
        <i/>
        <sz val="7"/>
        <rFont val="Arial"/>
        <family val="2"/>
        <charset val="204"/>
      </rPr>
      <t xml:space="preserve">
КОЭФ. К ПОЗИЦИИ:
за сложность при комбинированном способе оклейки ОЗП=1,1; ЭМ=1,1 к расх.; ЗПМ=1,1; ТЗ=1,1; ТЗМ=1,1</t>
    </r>
  </si>
  <si>
    <r>
      <t>Оклейка обоями на виниловой основе поверхностей из ГКЛ</t>
    </r>
    <r>
      <rPr>
        <i/>
        <sz val="7"/>
        <rFont val="Arial"/>
        <family val="2"/>
        <charset val="204"/>
      </rPr>
      <t xml:space="preserve">
КОЭФ. К ПОЗИЦИИ:
за сложность при комбинированном способе оклейки ОЗП=1,1; ЭМ=1,1 к расх.; ЗПМ=1,1; ТЗ=1,1; ТЗМ=1,1</t>
    </r>
  </si>
  <si>
    <t>ТЕР15-06-001-05</t>
  </si>
  <si>
    <t>Стоимость постера (цена: 2000:5,56:1,18х1,02=310,94)</t>
  </si>
  <si>
    <t>Наклейка постера (цена: 600:5,56:1,18х1,02=93,28)</t>
  </si>
  <si>
    <t>Окраска поливинилацетатными водоэмульсионными составами высококачественная по штукатурке потолков</t>
  </si>
  <si>
    <t>ТЕР15-04-005-08</t>
  </si>
  <si>
    <t>Грунтовка акриловая глубокого проникновения  (из расчета 150г на 1м2)</t>
  </si>
  <si>
    <t>Ремонт штукатурки откосов внутри здания по камню и бетону цементно-известковым раствором, оконных</t>
  </si>
  <si>
    <t>Ремонт штукатурки откосов внутри здания по камню и бетону цементно-известковым раствором, дверных</t>
  </si>
  <si>
    <t>Перетирка штукатурки внутренних помещений</t>
  </si>
  <si>
    <t>ТЕРр61-26-1</t>
  </si>
  <si>
    <t>Ремонт штукатурки внутренних стен по камню и бетону цементно-известковым раствором, площадью после пробивки отверстий</t>
  </si>
  <si>
    <t>Панели потолочные с комплектующими «Армстронг» (запасные плитки в случае повреждения существующих в количестве 10 шт.)</t>
  </si>
  <si>
    <t>ТСЦ-101-2414</t>
  </si>
  <si>
    <r>
      <t>Восстановление подвесных потолков типа &lt;Армстронг&gt; б/у по каркасу из оцинкованного профиля</t>
    </r>
    <r>
      <rPr>
        <i/>
        <sz val="7"/>
        <rFont val="Arial"/>
        <family val="2"/>
        <charset val="204"/>
      </rPr>
      <t xml:space="preserve">
КОЭФ. К ПОЗИЦИИ:
МАТ=0 к расх.</t>
    </r>
  </si>
  <si>
    <t>ТЕР15-01-047-15</t>
  </si>
  <si>
    <t xml:space="preserve">                           Потолки и стены</t>
  </si>
  <si>
    <t xml:space="preserve">                           Раздел 4. Отделочные работы</t>
  </si>
  <si>
    <t>Ручка на планке (цена: 550:5,56:1,18х1,02=85,51)</t>
  </si>
  <si>
    <t>Замок врезной с ручкой</t>
  </si>
  <si>
    <t>ТСЦ-101-0952 прим.</t>
  </si>
  <si>
    <t>Петли для дверей  (цена: 747:5,56:1,18х1,02=116,14)</t>
  </si>
  <si>
    <t>Наличник (цена: 545:5,56:1,18х1,02=84,73)</t>
  </si>
  <si>
    <t>Коробка дверная (цена: 2516:5,56:1,18х1,02=391,16)</t>
  </si>
  <si>
    <t>Дверь "Софья" (полотно 700х2000, 800х2000, 900х2000) (цена: 15236:5,56:1,18х1,02=2368,72)</t>
  </si>
  <si>
    <t>Подоконник ПВХ (цена: 554:5,56х1,02=101,63)</t>
  </si>
  <si>
    <t>Оконный блок ПВХ 3-хкамерный с балконнойи дверью (цена: 14639:5,56х1,02=2685,57)</t>
  </si>
  <si>
    <t>Оконный блок ПВХ 3-хкамерный (цена: 7177:5,56х1,02=1316,64)</t>
  </si>
  <si>
    <t>Установка в жилых и общественных зданиях оконных блоков из ПВХ профилей поворотных (откидных, поворотно-откидных) с площадью проема более 2 м2 одностворчатых</t>
  </si>
  <si>
    <t xml:space="preserve">                           Установка дверных блоков</t>
  </si>
  <si>
    <t xml:space="preserve">                           Раздел 3. Проемы</t>
  </si>
  <si>
    <t>Люк ревизионный 20х20см (цена: 280:5,56:1,18х1,02=43,53)</t>
  </si>
  <si>
    <t>Раздвижная система из 4-х полотен с установкой (цена: 80000руб:1,18:5,56=12437,51)</t>
  </si>
  <si>
    <t>1 м3</t>
  </si>
  <si>
    <t>Кладка отдельных участков кирпичных стен и заделка проемов в кирпичных стенах при объеме кладки в одном месте до 5 м3</t>
  </si>
  <si>
    <t>ТЕР46-02-007-01</t>
  </si>
  <si>
    <t>Сверление отверстий в кирпичных стенах электроперфоратором диаметром до 20 мм, толщина стен 0,5 кирпича (под ерши)</t>
  </si>
  <si>
    <t xml:space="preserve">                           Разные работы</t>
  </si>
  <si>
    <t>Шпаклевка «Фугенфюллер», КНАУФ</t>
  </si>
  <si>
    <t>Профиль потолочный ПП 60/27/0,6</t>
  </si>
  <si>
    <t>ТСЦ-201-0802</t>
  </si>
  <si>
    <t>100 м2 стен /за вычетом проемов</t>
  </si>
  <si>
    <t>Облицовка стен по системе «КНАУФ» по одинарному металлическому каркасу гипсокартонными листами одним слоем</t>
  </si>
  <si>
    <t>ТЕР10-05-008-01 прим.</t>
  </si>
  <si>
    <t xml:space="preserve">                           Короб для труб (С 62)</t>
  </si>
  <si>
    <t>Дюбель с шурупом 6/35 мм</t>
  </si>
  <si>
    <t>ТСЦ-101-2590</t>
  </si>
  <si>
    <t>100 м2 перегородок</t>
  </si>
  <si>
    <t>Устройство короба из гипсокартонных листов (ГКЛ) по системе «КНАУФ» с одинарным металлическим каркасом и однослойной обшивкой</t>
  </si>
  <si>
    <t>ТЕР10-05-001-01 прим.</t>
  </si>
  <si>
    <t xml:space="preserve">                           Короб (П 19)</t>
  </si>
  <si>
    <t xml:space="preserve">                           Потолок (П-113)</t>
  </si>
  <si>
    <t>Плиты теплоизоляционные из стекловолокна</t>
  </si>
  <si>
    <t>ТСЦ-104-0319 прим.</t>
  </si>
  <si>
    <t>Шуруп самонарезающий (TN) 3,5/35 мм</t>
  </si>
  <si>
    <t>ТСЦ-101-2584</t>
  </si>
  <si>
    <t>Листы гипсокартонные ГКЛВ 12,5 мм (влагостойкие)</t>
  </si>
  <si>
    <t>ТСЦ-101-2512</t>
  </si>
  <si>
    <t>100 м2 перегородок /за вычетом проемов</t>
  </si>
  <si>
    <t>Устройство перегородок из гипсокартонных листов (ГКЛ) по системе «КНАУФ» с одинарным металлическим каркасом и двухслойной обшивкой с обеих сторон (С 112)</t>
  </si>
  <si>
    <t>ТЕР10-05-002-02</t>
  </si>
  <si>
    <t xml:space="preserve">                           Перегородка (С112)</t>
  </si>
  <si>
    <t>Облицовка стен по системе «КНАУФ» по одинарному металлическому каркасу из потолочного профиля гипсокартонными листами (С 623) одним слоем с дверным проемом</t>
  </si>
  <si>
    <t>ТЕР10-05-008-03</t>
  </si>
  <si>
    <t xml:space="preserve">                           Облицовка стен гипсокартонными листами (С 623)</t>
  </si>
  <si>
    <t xml:space="preserve">                           Раздел 2. Стены, перегородки. Установка конструкций из гипсокартона</t>
  </si>
  <si>
    <r>
      <t>Перевозка грузов (мусора) автомобилями-самосвалами (работающими вне карьеров): расстояние 40 км, класс груза I</t>
    </r>
    <r>
      <rPr>
        <i/>
        <sz val="7"/>
        <rFont val="Arial"/>
        <family val="2"/>
        <charset val="204"/>
      </rPr>
      <t xml:space="preserve">
КОЭФ. К ПОЗИЦИИ:
При перевозке грузов к провозной плате (тарифам) применять поправочный коэффициент ПЗ=1,37 (ОЗП=1,37; ЭМ=1,37 к расх.; ЗПМ=1,37; МАТ=1,37 к расх.; ТЗ=1,37; ТЗМ=1,37)</t>
    </r>
  </si>
  <si>
    <t>Снятие дверных полотен пожарных ящиков</t>
  </si>
  <si>
    <t>ТЕРр56-10-1</t>
  </si>
  <si>
    <t>Пробивка в кирпичных стенах гнезд размером до 260х260 мм</t>
  </si>
  <si>
    <t>ТЕР46-03-009-02</t>
  </si>
  <si>
    <r>
      <t>Снятие плит подвесного потолка Армстронг с обратной укладкой их в подвесную конструкцию</t>
    </r>
    <r>
      <rPr>
        <i/>
        <sz val="7"/>
        <rFont val="Arial"/>
        <family val="2"/>
        <charset val="204"/>
      </rPr>
      <t xml:space="preserve">
КОЭФ. К ПОЗИЦИИ:
Новый коэффициент ОЗП=0,8; ЭМ=0,8 к расх.; ЗПМ=0,8; ТЗ=0,8; ТЗМ=0,8</t>
    </r>
  </si>
  <si>
    <t>ТЕРр63-12-1</t>
  </si>
  <si>
    <t>Разборка цементной стяжки</t>
  </si>
  <si>
    <t>ТЕРр57-2-4</t>
  </si>
  <si>
    <t>Разборка облицовки стен из керамических глазурованных плиток</t>
  </si>
  <si>
    <t>ТЕРр63-7-5</t>
  </si>
  <si>
    <t>Разборка деревянных заполнений проемов оконных с подоконными досками</t>
  </si>
  <si>
    <t>ТЕР46-04-012-01</t>
  </si>
  <si>
    <t>Разборка кирпичных перегородок</t>
  </si>
  <si>
    <t>ТЕРр55-5-1</t>
  </si>
  <si>
    <t>119,711 тыс.руб.</t>
  </si>
  <si>
    <t>_______________________________________________________________________________________________1156,22</t>
  </si>
  <si>
    <t>___________________________15,716</t>
  </si>
  <si>
    <t>___________________________163,505</t>
  </si>
  <si>
    <t>Основание: проект № 24508-12-АС</t>
  </si>
  <si>
    <t>Гостиница "Лесная". Гостиничный номер. 4 этаж (инв. № 8712564)</t>
  </si>
  <si>
    <t>ЛОКАЛЬНЫЙ СМЕТНЫЙ РАСЧЕТ № 24732</t>
  </si>
  <si>
    <t xml:space="preserve">   70% ФОТ (от 581)  (Поз. 53-56)</t>
  </si>
  <si>
    <t xml:space="preserve">   65% ФОТ (от 8488)  (Поз. 1-2, 4, 3, 5, 7, 11, 13, 15, 22, 24, 26, 29, 31, 34, 37, 39, 47, 49, 63, 57-58, 61-62)</t>
  </si>
  <si>
    <t xml:space="preserve">   60% ФОТ (от 122)  (Поз. 51)</t>
  </si>
  <si>
    <t xml:space="preserve">   110% ФОТ (от 581)  (Поз. 53-56)</t>
  </si>
  <si>
    <t xml:space="preserve">   95% ФОТ (от 4978)  (Поз. 3, 5, 7, 11, 13, 15, 22, 24, 26, 29, 31, 34, 37, 39, 47, 49, 63)</t>
  </si>
  <si>
    <t xml:space="preserve">   92% ФОТ (от 3467)  (Поз. 57-58, 61-62)</t>
  </si>
  <si>
    <t xml:space="preserve">   85% ФОТ (от 43)  (Поз. 1-2, 4)</t>
  </si>
  <si>
    <t xml:space="preserve">   80% ФОТ (от 122)  (Поз. 51)</t>
  </si>
  <si>
    <t xml:space="preserve">   Заготовительно-складские расходы на оборудование - согласно п.4.64 из МДС 81-35.2004 ПЗ=1,012 (ОЗП=1,012; ЭМ=1,012; МАТ=1,012)  (Поз. 52)</t>
  </si>
  <si>
    <t xml:space="preserve">   Транспортные расходы на оборудование - согласно п.4.60 из МДС 81-35.2004 ПЗ=1,03 (ОЗП=1,03; ЭМ=1,03; МАТ=1,03)  (Поз. 52)</t>
  </si>
  <si>
    <t xml:space="preserve">   Условия производства работ ОЗП=1,2; ЭМ=1,2; ЗПМ=1,2; ТЗ=1,2; ТЗМ=1,2  (Поз. 3, 5, 7, 11, 13, 15, 22, 24, 26, 29, 31, 34, 37, 39, 47, 49, 63, 51, 57-58, 61-62)</t>
  </si>
  <si>
    <t xml:space="preserve">   Заготовительно-складские расходы на материалы - согласно п.4.64 из МДС 81-35.2004 МАТ=1,02  (Поз. 53-56, 5, 7, 11, 13, 15, 22, 24, 26, 29, 31, 34, 37, 39, 47, 49, 63, 6, 28, 36, 38, 40-41, 44-46, 64, 8-10, 12, 14, 16-21, 23, 25, 27, 30, 32-33, 35, 42-43, 48, 50, 59-60, 57-58, 61-62)</t>
  </si>
  <si>
    <t xml:space="preserve">   Районный к-т 4,3%  (Поз. 53-56, 1-2, 4, 3, 5, 7, 11, 13, 15, 22, 24, 26, 29, 31, 34, 37, 39, 47, 49, 63, 51, 57-58, 61-62)</t>
  </si>
  <si>
    <t>Ящики ШДУП</t>
  </si>
  <si>
    <t>ТСЦ-504-0278 прим.</t>
  </si>
  <si>
    <t>Шкаф (ШДУП) управления навесной, высота, ширина и глубина до 600х600х350 мм</t>
  </si>
  <si>
    <t>Телефон KX-TCD460RU DEST (Ц:2401руб:1,18:4.19)</t>
  </si>
  <si>
    <t>Аппарат телефонный системы ЦБ или АТС настольный</t>
  </si>
  <si>
    <t>ТЕРм10-02-030-01</t>
  </si>
  <si>
    <t>Розетка телефонная (в сборе) "UNICA" цвет: белый (Ц:660руб:1,18:5,56)</t>
  </si>
  <si>
    <t>Розетка штепсельная неутопленного типа при открытой проводке (телефонная)</t>
  </si>
  <si>
    <t>Провода  термостойкие с медной жилой марки ПАЛ, сечением 1,5 мм2</t>
  </si>
  <si>
    <t>ТСЦ-502-0364 прим.</t>
  </si>
  <si>
    <t>Провода силовые для электрических установок на напряжение до 450 В с медной жилой марки ПВ1, сечением 4 мм2</t>
  </si>
  <si>
    <t>ТСЦ-502-0499</t>
  </si>
  <si>
    <t>Провода силовые для электрических установок на напряжение до 450 В с медной жилой марки ПВ1, сечением 2,5 мм2</t>
  </si>
  <si>
    <t>ТСЦ-502-0497</t>
  </si>
  <si>
    <t>Кабель КСПВ 2х0,5 (Ц:3070руб :1,18:5,56)</t>
  </si>
  <si>
    <r>
      <t>Затягивание провода в проложенные трубы и металлические рукава первого одножильного или многожильного в общей оплетке, суммарное сечение до 2,5 мм2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</si>
  <si>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r>
      <t>Труба винипластовая по установленным конструкциям, по потолкам, диаметр до 50 мм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</si>
  <si>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Светильник Novotech 369226 (Ц:438руб:1,18:5,56)</t>
  </si>
  <si>
    <t>Люстра Ornella 70401/13C (Ц:4397руб:1,18:5,56)</t>
  </si>
  <si>
    <t>Люстра Ornella 70401/25C (Ц:7496руб:1,18:5,56)</t>
  </si>
  <si>
    <t>Люстры и подвесы с количеством ламп до 30</t>
  </si>
  <si>
    <t>ТЕРм08-03-593-13</t>
  </si>
  <si>
    <t>Светильник встраиваемый Massive 59940/11/10 (Ц:1136руб:1,18:5,56)</t>
  </si>
  <si>
    <t>Лампы люминесцентные</t>
  </si>
  <si>
    <t>ТСЦ-509-0696</t>
  </si>
  <si>
    <t>Светильник Arte  F5444PL-3CC (Ц:1734руб:1,18:5,56)</t>
  </si>
  <si>
    <t>Светильник C360 1х32 (Ц:1599,21руб:1,18:5,56)</t>
  </si>
  <si>
    <t>Светильник AOT.PRS 236 (Ц:1559руб:1,18:5,56)</t>
  </si>
  <si>
    <t>Коробка КМ40021 установочная d65х40мм для полых стен (с саморезами, металлические лапки) UKG10-065-040-000-М (Ц:12,63руб:1,18:5,56)</t>
  </si>
  <si>
    <t>Коробка КМ40002 установочная для тв.стен d65x40мм (с саморезами) UKT10-065-040-000 (Ц:5,10руб:1,18:5,56)</t>
  </si>
  <si>
    <t>Коробка КМ41004 распаячная для тв.стен d80x40мм (с крышкой) UKT01-080-040-000 (Ц:11,87руб:1,18:5,56)</t>
  </si>
  <si>
    <t>Розетка одноместная с з/к скрытой установки (в сборе) со шторками "UNICA" цвет: белый (Ц:162руб:1,18:5,56)</t>
  </si>
  <si>
    <t>Розетка штепсельная полугерметическая и герметическая</t>
  </si>
  <si>
    <t>ТЕРм08-03-591-10</t>
  </si>
  <si>
    <t>Рамка горизонтальная, 4 места "UNICA" цвет: белый (Ц:218руб:1,18:5,56)</t>
  </si>
  <si>
    <t>Выключатели автоматические ВА47-29 16А, 25А</t>
  </si>
  <si>
    <t>ТСЦ-509-0323 прим.</t>
  </si>
  <si>
    <t>_______________________________________________________________________________________________558,26</t>
  </si>
  <si>
    <t>___________________________9,191</t>
  </si>
  <si>
    <t>_______________________________________________________________________________________________0,507</t>
  </si>
  <si>
    <t>_______________________________________________________________________________________________46,269</t>
  </si>
  <si>
    <t>_______________________________________________________________________________________________2,726</t>
  </si>
  <si>
    <t>___________________________49,502</t>
  </si>
  <si>
    <t>Основание: проект №24516-12-ЭМ</t>
  </si>
  <si>
    <t>ЛОКАЛЬНЫЙ СМЕТНЫЙ РАСЧЕТ № 24736</t>
  </si>
  <si>
    <t xml:space="preserve">   65% ФОТ (от 165)  (Поз. 2, 12, 17)</t>
  </si>
  <si>
    <t xml:space="preserve">   60% ФОТ (от 2153)  (Поз. 1, 4, 6, 8, 10)</t>
  </si>
  <si>
    <t xml:space="preserve">   40% ФОТ (от 1977)  (Поз. 18-20)</t>
  </si>
  <si>
    <t xml:space="preserve">   95% ФОТ (от 165)  (Поз. 2, 12, 17)</t>
  </si>
  <si>
    <t xml:space="preserve">   80% ФОТ (от 2153)  (Поз. 1, 4, 6, 8, 10)</t>
  </si>
  <si>
    <t xml:space="preserve">   65% ФОТ (от 1977)  (Поз. 18-20)</t>
  </si>
  <si>
    <t xml:space="preserve">   Пусконаладочные работы (в холостую 80%) ПЗ=0,8 (ОЗП=0,8; ЭМ=0,8; ЗПМ=0,8; МАТ=0,8; ТЗ=0,8; ТЗМ=0,8)  (Поз. 18-20)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</si>
  <si>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18-20)</t>
  </si>
  <si>
    <t xml:space="preserve">   Заготовительно-складские расходы на оборудование - согласно п.4.64 из МДС 81-35.2004 ПЗ=1,012 (ОЗП=1,012; ЭМ=1,012; МАТ=1,012)  (Поз. 3, 5, 7, 9)</t>
  </si>
  <si>
    <t xml:space="preserve">   Транспортные расходы на оборудование - согласно п.4.60 из МДС 81-35.2004 ПЗ=1,03 (ОЗП=1,03; ЭМ=1,03; МАТ=1,03)  (Поз. 3, 5, 7, 9)</t>
  </si>
  <si>
    <t xml:space="preserve">   Условия производства работ ОЗП=1,2; ЭМ=1,2; ЗПМ=1,2; ТЗ=1,2; ТЗМ=1,2  (Поз. 4, 6, 8, 10, 12, 17)</t>
  </si>
  <si>
    <t xml:space="preserve">   Заготовительно-складские расходы на материалы - согласно п.4.64 из МДС 81-35.2004 МАТ=1,02  (Поз. 11, 14-16)</t>
  </si>
  <si>
    <t xml:space="preserve">   Районный к-т 4,3%  (Поз. 1, 4, 6, 8, 10, 2, 12, 17-20)</t>
  </si>
  <si>
    <t>1 полукомплект</t>
  </si>
  <si>
    <t>Высокочастотный канал одного полукомплекта защиты или аппаратуры противоаварийной автоматики на линии без ответвлений</t>
  </si>
  <si>
    <t>ТЕРп01-04-075-01</t>
  </si>
  <si>
    <t>Кабель-канал DKC 15/1x17 TMC IN-Liner L=2м,, 00303 (Ц:23руб:1,18:5,56)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</si>
  <si>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2 и сечением 1,5 мм2</t>
  </si>
  <si>
    <t>ТСЦ-501-8183</t>
  </si>
  <si>
    <t>АКБ 12в 12,0 А/ч  (Ц:1090руб:1,18:5.56)</t>
  </si>
  <si>
    <t>Монтаж: преобразователь или блок питания</t>
  </si>
  <si>
    <t>ТЕРм10-02-016-06</t>
  </si>
  <si>
    <t>Источник питания СКАТ1200М  (Ц:2535руб:1,18:4,19)</t>
  </si>
  <si>
    <t>Монтаж: извещатель речевой радиоканальный "Орфей-Р"</t>
  </si>
  <si>
    <t>ТЕРм10-08-003-01</t>
  </si>
  <si>
    <t>Извещатель речевой радиоканальный "Орфей-Р" (Ц:3410руб :1,18:4,19)</t>
  </si>
  <si>
    <t>Приборы ПС приемно-контрольные, пусковые, концентратор блок базовый на 10 лучей</t>
  </si>
  <si>
    <t>ТЕРм10-08-001-01</t>
  </si>
  <si>
    <t>ППК РРОП2 (Ц:4516,89руб :1,18:4,19)</t>
  </si>
  <si>
    <t>Монтаж: извещатель пожарный радиоканальный "Аврора"</t>
  </si>
  <si>
    <t>ИП 21210-3 "Аврора-ДР" (Ц:2233,60руб :1,18:4,19)</t>
  </si>
  <si>
    <t>_______________________________________________________________________________________________264,13</t>
  </si>
  <si>
    <t>___________________________4,295</t>
  </si>
  <si>
    <t>_______________________________________________________________________________________________8,799</t>
  </si>
  <si>
    <t>_______________________________________________________________________________________________4,053</t>
  </si>
  <si>
    <t>_______________________________________________________________________________________________6,606</t>
  </si>
  <si>
    <t>___________________________19,458</t>
  </si>
  <si>
    <t>Основание: проект № 24503-12-ПС</t>
  </si>
  <si>
    <t>ЛОКАЛЬНЫЙ СМЕТНЫЙ РАСЧЕТ № 24738</t>
  </si>
  <si>
    <t xml:space="preserve">   75% ФОТ (от 168)  (Поз. 26, 42, 50-51, 53-56)</t>
  </si>
  <si>
    <t xml:space="preserve">   70% ФОТ (от 27)  (Поз. 1)</t>
  </si>
  <si>
    <t xml:space="preserve">   68% ФОТ (от 33)  (Поз. 5-6)</t>
  </si>
  <si>
    <t xml:space="preserve">   63% ФОТ (от 469)  (Поз. 9-25, 27-33, 52)</t>
  </si>
  <si>
    <t xml:space="preserve">   60% ФОТ (от 2)  (Поз. 7)</t>
  </si>
  <si>
    <t xml:space="preserve">   55% ФОТ (от 912)  (Поз. 34-36, 40-41, 43-49)</t>
  </si>
  <si>
    <t xml:space="preserve">   50% ФОТ (от 448)  (Поз. 2-4, 37-39)</t>
  </si>
  <si>
    <t xml:space="preserve">   123% ФОТ (от 168)  (Поз. 26, 42, 50-51, 53-56)</t>
  </si>
  <si>
    <t xml:space="preserve">   118% ФОТ (от 469)  (Поз. 9-25, 27-33, 52)</t>
  </si>
  <si>
    <t xml:space="preserve">   110% ФОТ (от 27)  (Поз. 1)</t>
  </si>
  <si>
    <t xml:space="preserve">   105% ФОТ (от 912)  (Поз. 34-36, 40-41, 43-49)</t>
  </si>
  <si>
    <t xml:space="preserve">   100% ФОТ (от 2)  (Поз. 7)</t>
  </si>
  <si>
    <t xml:space="preserve">   80% ФОТ (от 33)  (Поз. 5-6)</t>
  </si>
  <si>
    <t xml:space="preserve">   79% ФОТ (от 329)  (Поз. 37-39)</t>
  </si>
  <si>
    <t xml:space="preserve">   77% ФОТ (от 119)  (Поз. 2-4)</t>
  </si>
  <si>
    <t xml:space="preserve">   Условия производства работ ОЗП=1,2; ЭМ=1,2; ЗПМ=1,2; ТЗ=1,2; ТЗМ=1,2  (Поз. 9-25, 27-33, 52, 26, 42, 50-51, 53-56, 34-36, 40-41, 43-49)</t>
  </si>
  <si>
    <t xml:space="preserve">   При ремонте и реконструкции зданий работы, аналогичные технологическим процессам в новом строительстве ОЗП=1,15; ЭМ=1,25; ЗПМ=1,25; ТЗ=1,15; ТЗМ=1,25  (Поз. 9-25, 27-33, 52, 26, 42, 50-51, 53-56, 34-36, 40-41, 43-49)</t>
  </si>
  <si>
    <t xml:space="preserve">   Районный к-т 4,3%  (Поз. 1-6, 9-25, 27-33, 52, 26, 42, 50-51, 53-56, 34-36, 40-41, 43-49, 37-39)</t>
  </si>
  <si>
    <t>Встроенная мебель с установкой, моечная тумба (с раковиной) (цена: 15106:5,56:1,18*1,02=2348,51)</t>
  </si>
  <si>
    <t>Мини-бар (ЛДСП т. 16;22:32 мм. ПВХ 2 мм) с установкой (цена: 18899:5,56:1,18*1,02=2938,21)</t>
  </si>
  <si>
    <t>Стол 2200х1100 (ЛДСП т. 32 мм. ПВХ 2 мм. ноги хром матовый/орех) с установкой (цена: 20458:5,56:1,18*1,02=3180,58)</t>
  </si>
  <si>
    <t xml:space="preserve">                           Встроенная мебель</t>
  </si>
  <si>
    <t>Ламинат Avangard PRAKTIK  (цена: 629:5,56:1,18*1,02=97,79)</t>
  </si>
  <si>
    <t>Обои на виниловой основе (цена: 300:5,56:1,18*1,02=46,64)</t>
  </si>
  <si>
    <t>100 м2 оклеиваемой поверхности</t>
  </si>
  <si>
    <t>Оклейка обоями на виниловой основе поверхностей из ГКЛ тиснеными и плотными</t>
  </si>
  <si>
    <t>Оклейка обоями на виниловой основе стен по монолитной штукатурке и бетону тиснеными и плотными</t>
  </si>
  <si>
    <t>100 м2 поверхности</t>
  </si>
  <si>
    <t>Оклейка обоями на флизелиновой основе потолков</t>
  </si>
  <si>
    <t>ТЕР15-06-001-07</t>
  </si>
  <si>
    <t>100 м2 отремонтированной поверхности</t>
  </si>
  <si>
    <t>Ручка на планке (цена: 550:5,56:1,18*1,02=85,51)</t>
  </si>
  <si>
    <t>Добор, 17см (цена: 1306:5,56:1,18*1,02=203,04)</t>
  </si>
  <si>
    <t>Дверь "Софья" (полотно 900х2000) (цена: 15237:5,56:1,18*1,02=2368,88)</t>
  </si>
  <si>
    <t xml:space="preserve">                           Дверной блок</t>
  </si>
  <si>
    <t>Профиль угловой ПУ 31/31 для защиты углов</t>
  </si>
  <si>
    <t>ТСЦ-201-0811</t>
  </si>
  <si>
    <t>Профиль направляющий ПП 60/27/0,6</t>
  </si>
  <si>
    <t>Профиль стоечный ПС-2 50/50/0,6</t>
  </si>
  <si>
    <t>ТСЦ-201-0805</t>
  </si>
  <si>
    <t>100 м2 стен</t>
  </si>
  <si>
    <t xml:space="preserve">                           Облицовка Об-1</t>
  </si>
  <si>
    <t>Листы гипсокартонные стандартные, толщиной 10 мм</t>
  </si>
  <si>
    <t>ТСЦ-101-3285</t>
  </si>
  <si>
    <t>Подвес с зажимом для ПП-профиля 60*27 мм</t>
  </si>
  <si>
    <t>ТСЦ-201-0816</t>
  </si>
  <si>
    <t>100 м2 облицовки</t>
  </si>
  <si>
    <t>Разборка облицовки из ДСП (обшивки труб)</t>
  </si>
  <si>
    <t>Снятие обоев</t>
  </si>
  <si>
    <t>ТЕРр63-5-1</t>
  </si>
  <si>
    <t>19,516 тыс.руб.</t>
  </si>
  <si>
    <t>_______________________________________________________________________________________________153,83</t>
  </si>
  <si>
    <t>___________________________2,059</t>
  </si>
  <si>
    <t>___________________________28,285</t>
  </si>
  <si>
    <t>Основание: проект № 24464-12-АС</t>
  </si>
  <si>
    <t>Гостиница "Лесная". Комната переговоров (инв. № 8712564)</t>
  </si>
  <si>
    <t>ЛОКАЛЬНЫЙ СМЕТНЫЙ РАСЧЕТ № 24668</t>
  </si>
  <si>
    <t xml:space="preserve">   Условия производства работ ОЗП=1,2; ЭМ=1,2; ЗПМ=1,2; ТЗ=1,2; ТЗМ=1,2  (Поз. 2-3, 5-9)</t>
  </si>
  <si>
    <t xml:space="preserve">   Испытание систем отопления. (п. 1.18.16 Тех.часть) ОЗП=1,03; ЭМ=1,03; ЗПМ=1,03; ТЗ=1,03; ТЗМ=1,03  (Поз. 2-3, 5-9)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</si>
  <si>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2-3, 5-9)</t>
  </si>
  <si>
    <t xml:space="preserve">   Районный к-т 4,3%  (Поз. 1-3, 5-9)</t>
  </si>
  <si>
    <t>Решетки АЛН размер 150х200 мм (Цена:464,00:1,18:5,56*1,02=72,14)</t>
  </si>
  <si>
    <t>Установка решеток  площадью в свету до 0,5 м2</t>
  </si>
  <si>
    <t>ТЕР20-02-002-01 прим.</t>
  </si>
  <si>
    <t>Крепления для радиаторов</t>
  </si>
  <si>
    <t>Радиатор "Термал 500"                                    (Цена: 280,00:1,18:5,56*1,02=43,53)</t>
  </si>
  <si>
    <t>100
2,171</t>
  </si>
  <si>
    <t>Разборка радиаторов весом до 160 кг</t>
  </si>
  <si>
    <t>ТЕРр65-19-2</t>
  </si>
  <si>
    <t>_______________________________________________________________________________________________7,96</t>
  </si>
  <si>
    <t>___________________________0,104</t>
  </si>
  <si>
    <t>___________________________1,044</t>
  </si>
  <si>
    <t>Основание: проект № 24469-12-ОВ</t>
  </si>
  <si>
    <t xml:space="preserve">                       Комната переговоров (инв.№ 8712564)</t>
  </si>
  <si>
    <t xml:space="preserve">Реконструкцию отопления.  Г Лесной,  ул Кирова 1а,  Гостиница "Лесная" </t>
  </si>
  <si>
    <r>
      <t>ЛОКАЛЬНЫЙ СМЕТНЫЙ РАСЧЕТ №</t>
    </r>
    <r>
      <rPr>
        <b/>
        <sz val="10"/>
        <rFont val="Times New Roman"/>
        <family val="1"/>
        <charset val="204"/>
      </rPr>
      <t xml:space="preserve"> 24692</t>
    </r>
  </si>
  <si>
    <t xml:space="preserve">   Условия производства работ ОЗП=1,2; ЭМ=1,2; ЗПМ=1,2; ТЗ=1,2; ТЗМ=1,2  (Поз. 4-12, 16)</t>
  </si>
  <si>
    <t xml:space="preserve">   При ремонте и реконструкции зданий и сооружений работы, аналогичные технологическим процессам в новом строительстве ОЗП=1,15; ЭМ=1,25; ЗПМ=1,25; ТЗ=1,15; ТЗМ=1,25  (Поз. 4-12, 16)</t>
  </si>
  <si>
    <t xml:space="preserve">   Районный к-т 4,5%  (Поз. 1-12, 16, 15)</t>
  </si>
  <si>
    <t>ТЕРр65-6-10</t>
  </si>
  <si>
    <t>Сифон бутылочный пласмас.с вертикальным отводом для умывальника. (Цена:90,30:1,18:5,56*1,02=14,04)</t>
  </si>
  <si>
    <t>Смесители для мойки настольный</t>
  </si>
  <si>
    <t>Мойки стальные эмалированные на одно отделение с одной чашей с креплениями МСК размером 500х500х198</t>
  </si>
  <si>
    <t>1. 301-0494</t>
  </si>
  <si>
    <t>Установка моек на одно отделение (стоимость мойки в строительной части)</t>
  </si>
  <si>
    <t>ТЕР17-01-005-01</t>
  </si>
  <si>
    <t>Кран шаровой  размером 1/2"</t>
  </si>
  <si>
    <t>ТСЦ-302-1483</t>
  </si>
  <si>
    <t>Фитинги для металлопластиковых труб.</t>
  </si>
  <si>
    <t>ТСЦ-302-1480 прим.</t>
  </si>
  <si>
    <t>Демонтаж моек</t>
  </si>
  <si>
    <t>_______________________________________________________________________________________________30,41</t>
  </si>
  <si>
    <t>___________________________0,418</t>
  </si>
  <si>
    <t>___________________________2,324</t>
  </si>
  <si>
    <t xml:space="preserve">Основание: проект № 24488-12-ВК </t>
  </si>
  <si>
    <r>
      <t>ЛОКАЛЬНЫЙ СМЕТНЫЙ РАСЧЕТ № 24709</t>
    </r>
    <r>
      <rPr>
        <b/>
        <sz val="10"/>
        <rFont val="Times New Roman"/>
        <family val="1"/>
        <charset val="204"/>
      </rPr>
      <t xml:space="preserve"> </t>
    </r>
  </si>
  <si>
    <t xml:space="preserve">   70% ФОТ (от 353)  (Поз. 39-43)</t>
  </si>
  <si>
    <t xml:space="preserve">   65% ФОТ (от 5548)  (Поз. 1-5, 8, 12, 16, 19, 22, 27-29, 31, 36, 38, 44-45, 49-50)</t>
  </si>
  <si>
    <t xml:space="preserve">   110% ФОТ (от 353)  (Поз. 39-43)</t>
  </si>
  <si>
    <t xml:space="preserve">   95% ФОТ (от 2077)  (Поз. 3-5, 8, 12, 16, 19, 22, 27-29, 31, 36, 38)</t>
  </si>
  <si>
    <t xml:space="preserve">   92% ФОТ (от 3467)  (Поз. 44-45, 49-50)</t>
  </si>
  <si>
    <t xml:space="preserve">   85% ФОТ (от 4)  (Поз. 1-2)</t>
  </si>
  <si>
    <t xml:space="preserve">   Условия производства работ ОЗП=1,2; ЭМ=1,2; ЗПМ=1,2; ТЗ=1,2; ТЗМ=1,2  (Поз. 3-5, 8, 12, 16, 19, 22, 27-29, 31, 36, 38, 44-45, 49-50)</t>
  </si>
  <si>
    <t xml:space="preserve">   Заготовительно-складские расходы на материалы - согласно п.4.64 из МДС 81-35.2004 МАТ=1,02  (Поз. 9-11, 13-15, 17, 20, 23-26, 34-35, 37, 46-48)</t>
  </si>
  <si>
    <t xml:space="preserve">   Районный к-т 4,3%  (Поз. 39-43, 3-5, 8, 12, 16, 19, 22, 27-29, 31, 36, 38, 44-45, 49-50)</t>
  </si>
  <si>
    <t>Делитель VTF-014 (Цена:125руб:1,18:5,56)</t>
  </si>
  <si>
    <r>
      <t>Устройство ввода в здание в стальной трубе, провод сечением до 16 мм2, количество проводов в линии 2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</si>
  <si>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ТЕРм08-02-374-01</t>
  </si>
  <si>
    <r>
      <t>Кабель двух-четырехжильный по установленным конструкциям и лоткам с установкой ответвительных коробок в помещениях с нормальной средой сечением жилы до 10 мм2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</si>
  <si>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r>
      <t>Кабель двух-четырехжильный сечением жилы до 16 мм2 с креплением накладными скобами, полосками с установкой ответвительных коробок</t>
    </r>
    <r>
      <rPr>
        <i/>
        <sz val="7"/>
        <rFont val="Arial"/>
        <family val="2"/>
        <charset val="204"/>
      </rPr>
      <t xml:space="preserve">
КОЭФ. К ПОЗИЦИИ:
1.8.3.ОП При производстве работ на высоте свыше расстояний, указанных в вводных указаниях к разделам сборника: при высоте свыше 2 до 8 м ОЗП=1,05; ТЗ=1,05</t>
    </r>
  </si>
  <si>
    <t>ТЕРм08-02-401-01</t>
  </si>
  <si>
    <t>Соединитель на стык КМС 40х25   "ЭЛЕКОР" CKK10D-S-040-025-K01 (Ц:14,91руб:1,18:5,56)</t>
  </si>
  <si>
    <t>Кабель-канал  40х25 "ЭЛЕКОР"  CKK10-040-025-1-K01-018 (Ц:43,43руб:1,18:5,56)</t>
  </si>
  <si>
    <t>Светильник (люстра) LUSSOLE LSX-0603 (Ц:5483руб:1,18:5,56)</t>
  </si>
  <si>
    <t>Лампы люминесцентные ртутные низкого давления</t>
  </si>
  <si>
    <t>Светильник ВАТ 136 25113660 (Ц:2538руб:1,18:5,56)</t>
  </si>
  <si>
    <t>Светильник в подвесных потолках, устанавливаемый на профиле, количество ламп в светильнике до 2</t>
  </si>
  <si>
    <t>ТЕРм08-03-594-13</t>
  </si>
  <si>
    <t>Выключатель двухклавишный (в сборе) "UNICA" цвет: белый (Ц:237руб:1,18:5,56)</t>
  </si>
  <si>
    <t>Выключатели автоматические АЕ1031-1УХЛ,2УХЛ I-25А</t>
  </si>
  <si>
    <t>ТСЦ-509-0294</t>
  </si>
  <si>
    <t>Выключатели автоматические АЕ2046-100-00 У3 I-63А</t>
  </si>
  <si>
    <t>ТСЦ-509-0298</t>
  </si>
  <si>
    <r>
      <t>Демонтаж: автомат одно-, двух-, трехполюсный, установленный в шкафу, на ток до 25 А</t>
    </r>
    <r>
      <rPr>
        <i/>
        <sz val="7"/>
        <rFont val="Arial"/>
        <family val="2"/>
        <charset val="204"/>
      </rPr>
      <t xml:space="preserve">
КОЭФ. К ПОЗИЦИИ:
демонтаж ОЗП=0,3; ЭМ=0,3 к расх.; ЗПМ=0,3; МАТ=0 к расх.; ТЗ=0,3; ТЗМ=0,3</t>
    </r>
  </si>
  <si>
    <t>_______________________________________________________________________________________________355,3</t>
  </si>
  <si>
    <t>___________________________5,901</t>
  </si>
  <si>
    <t>_______________________________________________________________________________________________27,197</t>
  </si>
  <si>
    <t>_______________________________________________________________________________________________1,614</t>
  </si>
  <si>
    <t>___________________________28,811</t>
  </si>
  <si>
    <t>Основание: проект №24494-12-ЭМ</t>
  </si>
  <si>
    <r>
      <t xml:space="preserve">Гостиница "Лесная". Комната переговоров. </t>
    </r>
    <r>
      <rPr>
        <b/>
        <i/>
        <sz val="10"/>
        <rFont val="Arial"/>
        <family val="2"/>
        <charset val="204"/>
      </rPr>
      <t>Инв.№ 8712564.</t>
    </r>
  </si>
  <si>
    <t>Реконструкцию силовых и осветительных сетей. г. Лесной, ул. Кирова, 1А.</t>
  </si>
  <si>
    <t>ЛОКАЛЬНЫЙ СМЕТНЫЙ РАСЧЕТ № 24710</t>
  </si>
  <si>
    <t xml:space="preserve">   65% ФОТ (от 50)  (Поз. 3, 11)</t>
  </si>
  <si>
    <t xml:space="preserve">   60% ФОТ (от 85)  (Поз. 2, 7, 9)</t>
  </si>
  <si>
    <t xml:space="preserve">   95% ФОТ (от 34)  (Поз. 3)</t>
  </si>
  <si>
    <t xml:space="preserve">   92% ФОТ (от 16)  (Поз. 11)</t>
  </si>
  <si>
    <t xml:space="preserve">   80% ФОТ (от 85)  (Поз. 2, 7, 9)</t>
  </si>
  <si>
    <t xml:space="preserve">   Условия производства работ ОЗП=1,2; ЭМ=1,2; ЗПМ=1,2; ТЗ=1,2; ТЗМ=1,2  (Поз. 2, 7, 9, 3, 11)</t>
  </si>
  <si>
    <t xml:space="preserve">   Заготовительно-складские расходы на материалы - согласно п.4.64 из МДС 81-35.2004 МАТ=1,02  (Поз. 1, 4, 6, 10)</t>
  </si>
  <si>
    <t xml:space="preserve">   Районный к-т 4,3%  (Поз. 2, 7, 9, 3, 11)</t>
  </si>
  <si>
    <t>Дополнительная установка на пультах и панелях колодки клеммной на 20 клемм</t>
  </si>
  <si>
    <t>ТЕРм10-04-030-04</t>
  </si>
  <si>
    <t>Клеммная колодка 43412NY DKC (Цена:47,65руб :1,18:5,56)</t>
  </si>
  <si>
    <t>Монтаж: резисторы</t>
  </si>
  <si>
    <t>ТЕРм11-03-001-01</t>
  </si>
  <si>
    <t>Резисторы</t>
  </si>
  <si>
    <t>ТСЦ-509-0584</t>
  </si>
  <si>
    <t>Коробка ответвительная на стене</t>
  </si>
  <si>
    <t>ТЕРм10-08-019-01</t>
  </si>
  <si>
    <t>Коробка распределительная DKC скрытой установки 92x92x45 для твердых стен, 59361 (Ц:49руб:1,18:5.56)</t>
  </si>
  <si>
    <t>_______________________________________________________________________________________________9,5</t>
  </si>
  <si>
    <t>___________________________0,135</t>
  </si>
  <si>
    <t>___________________________0,747</t>
  </si>
  <si>
    <t>Основание: проект № 24497-12-ПС</t>
  </si>
  <si>
    <t>Реконструкцию автоматической пожарной сигнализации. г. Лесной, ул. Кирова, 1А.</t>
  </si>
  <si>
    <t>ЛОКАЛЬНЫЙ СМЕТНЫЙ РАСЧЕТ № 24711</t>
  </si>
  <si>
    <t>" _____ " ________________ 201 г.</t>
  </si>
  <si>
    <t>"______ " __________201 г.</t>
  </si>
  <si>
    <t>24657</t>
  </si>
  <si>
    <t>24690</t>
  </si>
  <si>
    <t>24733</t>
  </si>
  <si>
    <t>24727</t>
  </si>
  <si>
    <t>24729</t>
  </si>
  <si>
    <t>24730</t>
  </si>
  <si>
    <t>24732</t>
  </si>
  <si>
    <t>24736</t>
  </si>
  <si>
    <t>24738</t>
  </si>
  <si>
    <t>24668</t>
  </si>
  <si>
    <t>24692</t>
  </si>
  <si>
    <t>24709</t>
  </si>
  <si>
    <t>24710</t>
  </si>
  <si>
    <t>24711</t>
  </si>
  <si>
    <t>24734</t>
  </si>
  <si>
    <t>Реконструкция отопления</t>
  </si>
  <si>
    <t>Гостиничный номер 4 этажа</t>
  </si>
  <si>
    <t>Гостиница "Лесная", бильярдная</t>
  </si>
  <si>
    <t>Гостиница "Лесная", гостиничный номер 4 этажа</t>
  </si>
  <si>
    <t>Реконструкция силовых и осветительных сетей</t>
  </si>
  <si>
    <t>Реконструкция пожарной сигнализации</t>
  </si>
  <si>
    <t>Реконструкция водопровода и канализации</t>
  </si>
  <si>
    <t>Реконструкция вентиляции</t>
  </si>
  <si>
    <t>Гостиница "Лесная", комната переговоров</t>
  </si>
  <si>
    <t>Реконструкция автоматической пожарной сигнализации</t>
  </si>
  <si>
    <t>Реконструкцию водопровода и канализации. Гостиница "Лесная" Комната переговоров. (инв.№ 8712564)</t>
  </si>
  <si>
    <t>Бильярдная</t>
  </si>
  <si>
    <t>Комната переговоров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</si>
</sst>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000"/>
  </numFmts>
  <fonts count="58"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10"/>
      <name val="Arial Cyr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7"/>
      <name val="Times New Roman"/>
      <family val="1"/>
      <charset val="204"/>
    </font>
    <font>
      <b/>
      <i/>
      <sz val="9"/>
      <name val="Times New Roman"/>
      <family val="1"/>
      <charset val="204"/>
    </font>
    <font>
      <i/>
      <sz val="6"/>
      <name val="Arial"/>
      <family val="2"/>
      <charset val="204"/>
    </font>
    <font>
      <sz val="6"/>
      <color indexed="8"/>
      <name val="Arial"/>
      <family val="2"/>
      <charset val="204"/>
    </font>
    <font>
      <i/>
      <sz val="8"/>
      <name val="Arial"/>
      <family val="2"/>
      <charset val="204"/>
    </font>
    <font>
      <i/>
      <sz val="10"/>
      <name val="Times New Roman"/>
      <family val="1"/>
      <charset val="204"/>
    </font>
    <font>
      <b/>
      <sz val="7"/>
      <name val="Times New Roman"/>
      <family val="1"/>
      <charset val="204"/>
    </font>
    <font>
      <i/>
      <sz val="9"/>
      <name val="Arial"/>
      <family val="2"/>
      <charset val="204"/>
    </font>
    <font>
      <u/>
      <sz val="10"/>
      <name val="Arial"/>
      <family val="2"/>
      <charset val="204"/>
    </font>
    <font>
      <i/>
      <sz val="9"/>
      <name val="Times New Roman"/>
      <family val="1"/>
      <charset val="204"/>
    </font>
    <font>
      <sz val="8"/>
      <name val="Arial Cyr"/>
      <charset val="204"/>
    </font>
    <font>
      <sz val="10"/>
      <name val="Times New Roman"/>
      <family val="1"/>
    </font>
    <font>
      <b/>
      <i/>
      <sz val="9"/>
      <name val="Arial"/>
      <family val="2"/>
      <charset val="204"/>
    </font>
    <font>
      <b/>
      <i/>
      <sz val="12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7">
    <xf numFmtId="0" fontId="0" fillId="0" borderId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5" borderId="0" applyNumberFormat="0" applyBorder="0" applyAlignment="0" applyProtection="0"/>
    <xf numFmtId="0" fontId="19" fillId="5" borderId="0" applyNumberFormat="0" applyBorder="0" applyAlignment="0" applyProtection="0"/>
    <xf numFmtId="0" fontId="19" fillId="8" borderId="0" applyNumberFormat="0" applyBorder="0" applyAlignment="0" applyProtection="0"/>
    <xf numFmtId="0" fontId="19" fillId="8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2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0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8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4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1" fillId="7" borderId="1" applyNumberFormat="0" applyAlignment="0" applyProtection="0"/>
    <xf numFmtId="0" fontId="21" fillId="7" borderId="1" applyNumberFormat="0" applyAlignment="0" applyProtection="0"/>
    <xf numFmtId="0" fontId="22" fillId="20" borderId="2" applyNumberFormat="0" applyAlignment="0" applyProtection="0"/>
    <xf numFmtId="0" fontId="22" fillId="20" borderId="2" applyNumberFormat="0" applyAlignment="0" applyProtection="0"/>
    <xf numFmtId="0" fontId="23" fillId="20" borderId="1" applyNumberFormat="0" applyAlignment="0" applyProtection="0"/>
    <xf numFmtId="0" fontId="23" fillId="20" borderId="1" applyNumberFormat="0" applyAlignment="0" applyProtection="0"/>
    <xf numFmtId="0" fontId="24" fillId="0" borderId="3" applyNumberFormat="0" applyFill="0" applyAlignment="0" applyProtection="0"/>
    <xf numFmtId="0" fontId="24" fillId="0" borderId="3" applyNumberFormat="0" applyFill="0" applyAlignment="0" applyProtection="0"/>
    <xf numFmtId="0" fontId="25" fillId="0" borderId="4" applyNumberFormat="0" applyFill="0" applyAlignment="0" applyProtection="0"/>
    <xf numFmtId="0" fontId="25" fillId="0" borderId="4" applyNumberFormat="0" applyFill="0" applyAlignment="0" applyProtection="0"/>
    <xf numFmtId="0" fontId="26" fillId="0" borderId="5" applyNumberFormat="0" applyFill="0" applyAlignment="0" applyProtection="0"/>
    <xf numFmtId="0" fontId="26" fillId="0" borderId="5" applyNumberFormat="0" applyFill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6" applyNumberFormat="0" applyFill="0" applyAlignment="0" applyProtection="0"/>
    <xf numFmtId="0" fontId="27" fillId="0" borderId="6" applyNumberFormat="0" applyFill="0" applyAlignment="0" applyProtection="0"/>
    <xf numFmtId="0" fontId="28" fillId="21" borderId="7" applyNumberFormat="0" applyAlignment="0" applyProtection="0"/>
    <xf numFmtId="0" fontId="28" fillId="21" borderId="7" applyNumberFormat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22" borderId="0" applyNumberFormat="0" applyBorder="0" applyAlignment="0" applyProtection="0"/>
    <xf numFmtId="0" fontId="30" fillId="22" borderId="0" applyNumberFormat="0" applyBorder="0" applyAlignment="0" applyProtection="0"/>
    <xf numFmtId="0" fontId="1" fillId="0" borderId="0" applyAlignment="0"/>
    <xf numFmtId="0" fontId="36" fillId="0" borderId="0"/>
    <xf numFmtId="0" fontId="36" fillId="0" borderId="0"/>
    <xf numFmtId="0" fontId="31" fillId="3" borderId="0" applyNumberFormat="0" applyBorder="0" applyAlignment="0" applyProtection="0"/>
    <xf numFmtId="0" fontId="31" fillId="3" borderId="0" applyNumberFormat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6" fillId="0" borderId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</cellStyleXfs>
  <cellXfs count="231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10" xfId="0" applyFont="1" applyBorder="1" applyAlignment="1">
      <alignment horizontal="right" vertical="top"/>
    </xf>
    <xf numFmtId="0" fontId="4" fillId="0" borderId="11" xfId="0" applyFont="1" applyBorder="1" applyAlignment="1">
      <alignment horizontal="right" vertical="top"/>
    </xf>
    <xf numFmtId="0" fontId="6" fillId="0" borderId="11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0" xfId="0" applyFont="1" applyBorder="1" applyAlignment="1">
      <alignment horizontal="left" vertical="top"/>
    </xf>
    <xf numFmtId="0" fontId="4" fillId="0" borderId="0" xfId="0" applyFont="1" applyAlignment="1">
      <alignment horizontal="left"/>
    </xf>
    <xf numFmtId="0" fontId="4" fillId="0" borderId="11" xfId="0" applyFont="1" applyBorder="1"/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7" fillId="0" borderId="0" xfId="0" applyFont="1" applyAlignment="1">
      <alignment horizontal="right" vertical="top"/>
    </xf>
    <xf numFmtId="0" fontId="3" fillId="0" borderId="12" xfId="0" applyFont="1" applyBorder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/>
    </xf>
    <xf numFmtId="0" fontId="8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9" fillId="0" borderId="0" xfId="0" applyFont="1" applyAlignment="1">
      <alignment horizontal="left" vertical="top" wrapText="1"/>
    </xf>
    <xf numFmtId="49" fontId="9" fillId="0" borderId="12" xfId="0" applyNumberFormat="1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/>
    </xf>
    <xf numFmtId="0" fontId="8" fillId="0" borderId="12" xfId="0" applyFont="1" applyBorder="1" applyAlignment="1">
      <alignment horizontal="right" vertical="top" wrapText="1"/>
    </xf>
    <xf numFmtId="0" fontId="8" fillId="0" borderId="12" xfId="0" applyFont="1" applyBorder="1" applyAlignment="1">
      <alignment horizontal="right" vertical="top"/>
    </xf>
    <xf numFmtId="0" fontId="5" fillId="0" borderId="12" xfId="0" applyFont="1" applyBorder="1" applyAlignment="1">
      <alignment horizontal="center" vertical="top" wrapText="1"/>
    </xf>
    <xf numFmtId="0" fontId="11" fillId="0" borderId="12" xfId="0" applyFont="1" applyBorder="1" applyAlignment="1">
      <alignment horizontal="right" vertical="top" wrapText="1"/>
    </xf>
    <xf numFmtId="0" fontId="12" fillId="0" borderId="0" xfId="0" applyFont="1" applyAlignment="1">
      <alignment horizontal="center" vertical="top"/>
    </xf>
    <xf numFmtId="49" fontId="12" fillId="0" borderId="0" xfId="0" applyNumberFormat="1" applyFont="1" applyAlignment="1">
      <alignment horizontal="left" vertical="top"/>
    </xf>
    <xf numFmtId="0" fontId="1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13" fillId="0" borderId="0" xfId="0" applyFont="1" applyAlignment="1">
      <alignment horizontal="right" vertical="top"/>
    </xf>
    <xf numFmtId="0" fontId="2" fillId="0" borderId="0" xfId="0" applyFont="1" applyAlignment="1">
      <alignment horizontal="right" vertical="top"/>
    </xf>
    <xf numFmtId="0" fontId="1" fillId="0" borderId="0" xfId="0" applyFont="1"/>
    <xf numFmtId="0" fontId="14" fillId="0" borderId="0" xfId="0" applyFont="1" applyAlignment="1">
      <alignment horizontal="left"/>
    </xf>
    <xf numFmtId="0" fontId="15" fillId="0" borderId="0" xfId="0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0" fontId="17" fillId="0" borderId="0" xfId="0" applyFont="1" applyAlignment="1">
      <alignment horizontal="center" vertical="top"/>
    </xf>
    <xf numFmtId="0" fontId="18" fillId="0" borderId="0" xfId="0" applyFont="1" applyAlignment="1">
      <alignment horizontal="right" vertical="top"/>
    </xf>
    <xf numFmtId="0" fontId="12" fillId="0" borderId="0" xfId="0" applyFont="1" applyAlignment="1">
      <alignment horizontal="left" vertical="top"/>
    </xf>
    <xf numFmtId="0" fontId="12" fillId="0" borderId="0" xfId="0" applyFont="1" applyAlignment="1">
      <alignment horizontal="center" vertical="top" wrapText="1"/>
    </xf>
    <xf numFmtId="3" fontId="4" fillId="0" borderId="0" xfId="0" applyNumberFormat="1" applyFont="1" applyAlignment="1">
      <alignment horizontal="right" vertical="top"/>
    </xf>
    <xf numFmtId="3" fontId="4" fillId="0" borderId="11" xfId="0" applyNumberFormat="1" applyFont="1" applyBorder="1" applyAlignment="1">
      <alignment horizontal="right" vertical="top"/>
    </xf>
    <xf numFmtId="3" fontId="4" fillId="0" borderId="0" xfId="0" applyNumberFormat="1" applyFont="1" applyAlignment="1">
      <alignment horizontal="left"/>
    </xf>
    <xf numFmtId="3" fontId="8" fillId="0" borderId="12" xfId="0" applyNumberFormat="1" applyFont="1" applyBorder="1" applyAlignment="1">
      <alignment horizontal="right" vertical="top"/>
    </xf>
    <xf numFmtId="3" fontId="8" fillId="0" borderId="12" xfId="0" applyNumberFormat="1" applyFont="1" applyBorder="1" applyAlignment="1">
      <alignment horizontal="right" vertical="top" wrapText="1"/>
    </xf>
    <xf numFmtId="3" fontId="11" fillId="0" borderId="12" xfId="0" applyNumberFormat="1" applyFont="1" applyBorder="1" applyAlignment="1">
      <alignment horizontal="right" vertical="top" wrapText="1"/>
    </xf>
    <xf numFmtId="3" fontId="8" fillId="0" borderId="0" xfId="0" applyNumberFormat="1" applyFont="1" applyAlignment="1">
      <alignment horizontal="right" vertical="top"/>
    </xf>
    <xf numFmtId="3" fontId="18" fillId="0" borderId="0" xfId="0" applyNumberFormat="1" applyFont="1" applyAlignment="1">
      <alignment horizontal="right" vertical="top"/>
    </xf>
    <xf numFmtId="3" fontId="5" fillId="0" borderId="0" xfId="0" applyNumberFormat="1" applyFont="1" applyAlignment="1">
      <alignment horizontal="right" vertical="top"/>
    </xf>
    <xf numFmtId="3" fontId="4" fillId="0" borderId="10" xfId="0" applyNumberFormat="1" applyFont="1" applyBorder="1" applyAlignment="1">
      <alignment horizontal="right" vertical="top"/>
    </xf>
    <xf numFmtId="0" fontId="4" fillId="0" borderId="10" xfId="0" applyFont="1" applyBorder="1" applyAlignment="1">
      <alignment horizontal="center" vertical="top"/>
    </xf>
    <xf numFmtId="0" fontId="4" fillId="0" borderId="10" xfId="0" applyFont="1" applyBorder="1" applyAlignment="1">
      <alignment horizontal="left"/>
    </xf>
    <xf numFmtId="0" fontId="6" fillId="0" borderId="0" xfId="0" applyFont="1" applyBorder="1" applyAlignment="1">
      <alignment horizontal="center" vertical="top"/>
    </xf>
    <xf numFmtId="0" fontId="4" fillId="0" borderId="0" xfId="0" applyFont="1" applyBorder="1" applyAlignment="1"/>
    <xf numFmtId="49" fontId="12" fillId="0" borderId="0" xfId="72" applyNumberFormat="1" applyFont="1" applyFill="1"/>
    <xf numFmtId="0" fontId="38" fillId="0" borderId="0" xfId="72" applyFont="1" applyFill="1" applyAlignment="1">
      <alignment horizontal="center" vertical="center"/>
    </xf>
    <xf numFmtId="49" fontId="12" fillId="0" borderId="0" xfId="72" applyNumberFormat="1" applyFont="1" applyFill="1" applyAlignment="1">
      <alignment horizontal="center" vertical="center"/>
    </xf>
    <xf numFmtId="0" fontId="39" fillId="0" borderId="0" xfId="72" applyFont="1" applyFill="1" applyAlignment="1">
      <alignment horizontal="center" vertical="center"/>
    </xf>
    <xf numFmtId="49" fontId="37" fillId="0" borderId="0" xfId="72" applyNumberFormat="1" applyFont="1" applyFill="1" applyAlignment="1">
      <alignment horizontal="center" vertical="center"/>
    </xf>
    <xf numFmtId="49" fontId="40" fillId="0" borderId="0" xfId="72" applyNumberFormat="1" applyFont="1" applyFill="1" applyAlignment="1">
      <alignment wrapText="1"/>
    </xf>
    <xf numFmtId="49" fontId="38" fillId="0" borderId="0" xfId="72" applyNumberFormat="1" applyFont="1" applyFill="1" applyAlignment="1">
      <alignment horizontal="center" vertical="center" wrapText="1"/>
    </xf>
    <xf numFmtId="0" fontId="37" fillId="0" borderId="0" xfId="72" applyFont="1" applyFill="1"/>
    <xf numFmtId="0" fontId="37" fillId="0" borderId="10" xfId="72" applyFont="1" applyFill="1" applyBorder="1"/>
    <xf numFmtId="0" fontId="37" fillId="0" borderId="0" xfId="72" applyFont="1" applyFill="1" applyAlignment="1">
      <alignment horizontal="center"/>
    </xf>
    <xf numFmtId="0" fontId="37" fillId="0" borderId="0" xfId="72" applyFont="1" applyFill="1" applyAlignment="1">
      <alignment horizontal="right"/>
    </xf>
    <xf numFmtId="49" fontId="37" fillId="0" borderId="0" xfId="72" applyNumberFormat="1" applyFont="1" applyFill="1"/>
    <xf numFmtId="49" fontId="12" fillId="0" borderId="0" xfId="72" applyNumberFormat="1" applyFont="1" applyFill="1" applyAlignment="1">
      <alignment horizontal="center"/>
    </xf>
    <xf numFmtId="49" fontId="37" fillId="0" borderId="12" xfId="72" applyNumberFormat="1" applyFont="1" applyFill="1" applyBorder="1" applyAlignment="1">
      <alignment horizontal="center"/>
    </xf>
    <xf numFmtId="49" fontId="37" fillId="0" borderId="13" xfId="72" applyNumberFormat="1" applyFont="1" applyFill="1" applyBorder="1" applyAlignment="1">
      <alignment horizontal="center"/>
    </xf>
    <xf numFmtId="4" fontId="37" fillId="0" borderId="14" xfId="72" applyNumberFormat="1" applyFont="1" applyFill="1" applyBorder="1" applyAlignment="1">
      <alignment horizontal="center" vertical="center"/>
    </xf>
    <xf numFmtId="4" fontId="37" fillId="0" borderId="15" xfId="72" applyNumberFormat="1" applyFont="1" applyFill="1" applyBorder="1" applyAlignment="1">
      <alignment horizontal="center" vertical="center"/>
    </xf>
    <xf numFmtId="0" fontId="12" fillId="0" borderId="0" xfId="72" applyFont="1" applyFill="1" applyAlignment="1">
      <alignment vertical="center"/>
    </xf>
    <xf numFmtId="4" fontId="41" fillId="0" borderId="14" xfId="72" applyNumberFormat="1" applyFont="1" applyFill="1" applyBorder="1" applyAlignment="1">
      <alignment horizontal="center" vertical="center"/>
    </xf>
    <xf numFmtId="4" fontId="41" fillId="0" borderId="15" xfId="72" applyNumberFormat="1" applyFont="1" applyFill="1" applyBorder="1" applyAlignment="1">
      <alignment horizontal="center" vertical="center"/>
    </xf>
    <xf numFmtId="49" fontId="41" fillId="0" borderId="16" xfId="72" applyNumberFormat="1" applyFont="1" applyFill="1" applyBorder="1" applyAlignment="1">
      <alignment horizontal="left" vertical="center"/>
    </xf>
    <xf numFmtId="49" fontId="37" fillId="0" borderId="0" xfId="72" applyNumberFormat="1" applyFont="1" applyFill="1" applyBorder="1" applyAlignment="1">
      <alignment horizontal="centerContinuous" vertical="center" wrapText="1"/>
    </xf>
    <xf numFmtId="165" fontId="41" fillId="0" borderId="14" xfId="72" applyNumberFormat="1" applyFont="1" applyFill="1" applyBorder="1" applyAlignment="1">
      <alignment horizontal="center" vertical="center"/>
    </xf>
    <xf numFmtId="49" fontId="38" fillId="0" borderId="17" xfId="72" applyNumberFormat="1" applyFont="1" applyFill="1" applyBorder="1" applyAlignment="1">
      <alignment horizontal="left" vertical="center"/>
    </xf>
    <xf numFmtId="165" fontId="41" fillId="0" borderId="18" xfId="72" applyNumberFormat="1" applyFont="1" applyFill="1" applyBorder="1" applyAlignment="1">
      <alignment horizontal="center" vertical="center"/>
    </xf>
    <xf numFmtId="4" fontId="41" fillId="0" borderId="19" xfId="72" applyNumberFormat="1" applyFont="1" applyFill="1" applyBorder="1" applyAlignment="1">
      <alignment horizontal="center" vertical="center"/>
    </xf>
    <xf numFmtId="49" fontId="41" fillId="0" borderId="0" xfId="72" applyNumberFormat="1" applyFont="1" applyFill="1" applyBorder="1" applyAlignment="1">
      <alignment horizontal="left" vertical="center"/>
    </xf>
    <xf numFmtId="165" fontId="41" fillId="0" borderId="0" xfId="72" applyNumberFormat="1" applyFont="1" applyFill="1" applyBorder="1" applyAlignment="1">
      <alignment horizontal="center" vertical="center"/>
    </xf>
    <xf numFmtId="0" fontId="37" fillId="0" borderId="0" xfId="72" applyFont="1" applyFill="1" applyAlignment="1">
      <alignment horizontal="center" vertical="center"/>
    </xf>
    <xf numFmtId="0" fontId="37" fillId="0" borderId="0" xfId="72" applyFont="1" applyFill="1" applyAlignment="1">
      <alignment horizontal="left" indent="1"/>
    </xf>
    <xf numFmtId="0" fontId="1" fillId="0" borderId="0" xfId="72" applyFont="1" applyFill="1"/>
    <xf numFmtId="0" fontId="1" fillId="0" borderId="0" xfId="72" applyFont="1" applyFill="1" applyAlignment="1">
      <alignment horizontal="center" vertical="center"/>
    </xf>
    <xf numFmtId="0" fontId="37" fillId="0" borderId="16" xfId="72" applyNumberFormat="1" applyFont="1" applyFill="1" applyBorder="1" applyAlignment="1">
      <alignment vertical="center" wrapText="1"/>
    </xf>
    <xf numFmtId="49" fontId="37" fillId="0" borderId="12" xfId="72" applyNumberFormat="1" applyFont="1" applyFill="1" applyBorder="1" applyAlignment="1">
      <alignment horizontal="center" vertical="center"/>
    </xf>
    <xf numFmtId="49" fontId="37" fillId="0" borderId="14" xfId="72" applyNumberFormat="1" applyFont="1" applyFill="1" applyBorder="1" applyAlignment="1">
      <alignment horizontal="center" vertical="center" wrapText="1"/>
    </xf>
    <xf numFmtId="49" fontId="37" fillId="0" borderId="14" xfId="72" applyNumberFormat="1" applyFont="1" applyFill="1" applyBorder="1" applyAlignment="1">
      <alignment horizontal="centerContinuous" vertical="center" wrapText="1"/>
    </xf>
    <xf numFmtId="49" fontId="37" fillId="0" borderId="18" xfId="72" applyNumberFormat="1" applyFont="1" applyFill="1" applyBorder="1" applyAlignment="1">
      <alignment horizontal="centerContinuous" vertical="center" wrapText="1"/>
    </xf>
    <xf numFmtId="49" fontId="37" fillId="0" borderId="20" xfId="72" applyNumberFormat="1" applyFont="1" applyFill="1" applyBorder="1" applyAlignment="1">
      <alignment horizontal="center"/>
    </xf>
    <xf numFmtId="0" fontId="41" fillId="0" borderId="16" xfId="72" applyNumberFormat="1" applyFont="1" applyFill="1" applyBorder="1" applyAlignment="1">
      <alignment horizontal="left" vertical="center" wrapText="1"/>
    </xf>
    <xf numFmtId="49" fontId="42" fillId="0" borderId="14" xfId="72" applyNumberFormat="1" applyFont="1" applyFill="1" applyBorder="1" applyAlignment="1">
      <alignment horizontal="center" vertical="center" wrapText="1"/>
    </xf>
    <xf numFmtId="49" fontId="43" fillId="0" borderId="0" xfId="0" applyNumberFormat="1" applyFont="1" applyBorder="1" applyAlignment="1">
      <alignment horizontal="left" vertical="top" wrapText="1"/>
    </xf>
    <xf numFmtId="0" fontId="44" fillId="0" borderId="0" xfId="0" applyFont="1" applyBorder="1" applyAlignment="1">
      <alignment horizontal="right" vertical="top"/>
    </xf>
    <xf numFmtId="0" fontId="44" fillId="0" borderId="0" xfId="0" applyFont="1" applyAlignment="1">
      <alignment horizontal="right" vertical="top"/>
    </xf>
    <xf numFmtId="0" fontId="45" fillId="0" borderId="0" xfId="0" applyFont="1" applyAlignment="1">
      <alignment horizontal="center" vertical="top"/>
    </xf>
    <xf numFmtId="3" fontId="14" fillId="0" borderId="0" xfId="0" applyNumberFormat="1" applyFont="1" applyAlignment="1">
      <alignment horizontal="left"/>
    </xf>
    <xf numFmtId="0" fontId="5" fillId="0" borderId="0" xfId="0" applyFont="1" applyAlignment="1">
      <alignment horizontal="center" vertical="top" wrapText="1"/>
    </xf>
    <xf numFmtId="3" fontId="4" fillId="0" borderId="0" xfId="0" applyNumberFormat="1" applyFont="1" applyBorder="1" applyAlignment="1">
      <alignment horizontal="right" vertical="top"/>
    </xf>
    <xf numFmtId="0" fontId="47" fillId="0" borderId="12" xfId="0" applyFont="1" applyBorder="1" applyAlignment="1">
      <alignment horizontal="right" vertical="top"/>
    </xf>
    <xf numFmtId="0" fontId="10" fillId="0" borderId="12" xfId="0" applyFont="1" applyBorder="1" applyAlignment="1">
      <alignment horizontal="center" vertical="top" wrapText="1"/>
    </xf>
    <xf numFmtId="0" fontId="48" fillId="0" borderId="12" xfId="0" applyFont="1" applyBorder="1" applyAlignment="1">
      <alignment horizontal="center" vertical="top" wrapText="1"/>
    </xf>
    <xf numFmtId="0" fontId="48" fillId="0" borderId="12" xfId="0" applyFont="1" applyBorder="1" applyAlignment="1">
      <alignment horizontal="left" vertical="top" wrapText="1"/>
    </xf>
    <xf numFmtId="49" fontId="48" fillId="0" borderId="12" xfId="0" applyNumberFormat="1" applyFont="1" applyBorder="1" applyAlignment="1">
      <alignment horizontal="left" vertical="top" wrapText="1"/>
    </xf>
    <xf numFmtId="0" fontId="2" fillId="0" borderId="0" xfId="0" applyFont="1" applyAlignment="1"/>
    <xf numFmtId="0" fontId="12" fillId="0" borderId="0" xfId="0" applyFont="1" applyAlignment="1">
      <alignment horizontal="left"/>
    </xf>
    <xf numFmtId="0" fontId="12" fillId="0" borderId="0" xfId="0" applyFont="1" applyAlignment="1">
      <alignment horizontal="left" vertical="top" wrapText="1"/>
    </xf>
    <xf numFmtId="0" fontId="12" fillId="0" borderId="0" xfId="0" applyFont="1"/>
    <xf numFmtId="0" fontId="13" fillId="0" borderId="0" xfId="0" applyFont="1" applyAlignment="1">
      <alignment horizontal="center" vertical="top"/>
    </xf>
    <xf numFmtId="0" fontId="12" fillId="0" borderId="0" xfId="0" applyFont="1" applyBorder="1" applyAlignment="1">
      <alignment horizontal="right" vertical="top"/>
    </xf>
    <xf numFmtId="0" fontId="49" fillId="0" borderId="11" xfId="0" applyFont="1" applyBorder="1" applyAlignment="1">
      <alignment horizontal="center" vertical="top"/>
    </xf>
    <xf numFmtId="0" fontId="12" fillId="0" borderId="11" xfId="0" applyFont="1" applyBorder="1" applyAlignment="1">
      <alignment horizontal="right" vertical="top"/>
    </xf>
    <xf numFmtId="3" fontId="12" fillId="0" borderId="0" xfId="0" applyNumberFormat="1" applyFont="1" applyAlignment="1">
      <alignment horizontal="right" vertical="top"/>
    </xf>
    <xf numFmtId="3" fontId="46" fillId="0" borderId="12" xfId="0" applyNumberFormat="1" applyFont="1" applyBorder="1" applyAlignment="1">
      <alignment horizontal="right" vertical="top"/>
    </xf>
    <xf numFmtId="0" fontId="50" fillId="0" borderId="0" xfId="0" applyFont="1" applyBorder="1" applyAlignment="1">
      <alignment horizontal="right" vertical="top" wrapText="1"/>
    </xf>
    <xf numFmtId="0" fontId="18" fillId="0" borderId="0" xfId="0" applyFont="1" applyBorder="1" applyAlignment="1">
      <alignment horizontal="right" vertical="top"/>
    </xf>
    <xf numFmtId="3" fontId="50" fillId="0" borderId="0" xfId="0" applyNumberFormat="1" applyFont="1" applyBorder="1" applyAlignment="1">
      <alignment horizontal="right" vertical="top" wrapText="1"/>
    </xf>
    <xf numFmtId="0" fontId="0" fillId="0" borderId="0" xfId="0" applyBorder="1" applyAlignment="1">
      <alignment vertical="top"/>
    </xf>
    <xf numFmtId="0" fontId="9" fillId="0" borderId="0" xfId="0" applyFont="1" applyBorder="1" applyAlignment="1">
      <alignment vertical="top"/>
    </xf>
    <xf numFmtId="0" fontId="43" fillId="0" borderId="0" xfId="0" applyFont="1" applyBorder="1" applyAlignment="1">
      <alignment horizontal="left" vertical="top" wrapText="1"/>
    </xf>
    <xf numFmtId="0" fontId="52" fillId="0" borderId="10" xfId="0" applyFont="1" applyBorder="1" applyAlignment="1">
      <alignment horizontal="right" vertical="top"/>
    </xf>
    <xf numFmtId="49" fontId="40" fillId="0" borderId="16" xfId="72" applyNumberFormat="1" applyFont="1" applyFill="1" applyBorder="1" applyAlignment="1">
      <alignment horizontal="left" vertical="center" wrapText="1"/>
    </xf>
    <xf numFmtId="165" fontId="37" fillId="0" borderId="14" xfId="72" applyNumberFormat="1" applyFont="1" applyFill="1" applyBorder="1" applyAlignment="1">
      <alignment horizontal="center" vertical="center"/>
    </xf>
    <xf numFmtId="0" fontId="12" fillId="24" borderId="0" xfId="73" applyFont="1" applyFill="1"/>
    <xf numFmtId="49" fontId="12" fillId="24" borderId="0" xfId="73" applyNumberFormat="1" applyFont="1" applyFill="1"/>
    <xf numFmtId="49" fontId="40" fillId="24" borderId="0" xfId="73" applyNumberFormat="1" applyFont="1" applyFill="1" applyAlignment="1">
      <alignment wrapText="1"/>
    </xf>
    <xf numFmtId="0" fontId="37" fillId="24" borderId="10" xfId="73" applyFont="1" applyFill="1" applyBorder="1" applyAlignment="1">
      <alignment horizontal="left" vertical="center"/>
    </xf>
    <xf numFmtId="0" fontId="37" fillId="24" borderId="10" xfId="73" applyFont="1" applyFill="1" applyBorder="1"/>
    <xf numFmtId="0" fontId="37" fillId="24" borderId="10" xfId="73" applyFont="1" applyFill="1" applyBorder="1" applyAlignment="1">
      <alignment horizontal="right"/>
    </xf>
    <xf numFmtId="49" fontId="37" fillId="24" borderId="0" xfId="73" applyNumberFormat="1" applyFont="1" applyFill="1"/>
    <xf numFmtId="49" fontId="37" fillId="24" borderId="12" xfId="73" applyNumberFormat="1" applyFont="1" applyFill="1" applyBorder="1" applyAlignment="1">
      <alignment horizontal="center" vertical="center" wrapText="1"/>
    </xf>
    <xf numFmtId="49" fontId="12" fillId="24" borderId="0" xfId="73" applyNumberFormat="1" applyFont="1" applyFill="1" applyAlignment="1">
      <alignment horizontal="center"/>
    </xf>
    <xf numFmtId="49" fontId="37" fillId="24" borderId="12" xfId="73" applyNumberFormat="1" applyFont="1" applyFill="1" applyBorder="1" applyAlignment="1">
      <alignment horizontal="center" vertical="center"/>
    </xf>
    <xf numFmtId="49" fontId="37" fillId="24" borderId="12" xfId="73" applyNumberFormat="1" applyFont="1" applyFill="1" applyBorder="1" applyAlignment="1">
      <alignment horizontal="center"/>
    </xf>
    <xf numFmtId="0" fontId="37" fillId="24" borderId="12" xfId="73" applyNumberFormat="1" applyFont="1" applyFill="1" applyBorder="1" applyAlignment="1">
      <alignment horizontal="center" vertical="center"/>
    </xf>
    <xf numFmtId="49" fontId="42" fillId="24" borderId="12" xfId="73" applyNumberFormat="1" applyFont="1" applyFill="1" applyBorder="1" applyAlignment="1">
      <alignment horizontal="center" vertical="center" wrapText="1"/>
    </xf>
    <xf numFmtId="4" fontId="37" fillId="24" borderId="12" xfId="73" applyNumberFormat="1" applyFont="1" applyFill="1" applyBorder="1" applyAlignment="1">
      <alignment horizontal="center" vertical="center"/>
    </xf>
    <xf numFmtId="49" fontId="41" fillId="24" borderId="22" xfId="73" applyNumberFormat="1" applyFont="1" applyFill="1" applyBorder="1" applyAlignment="1">
      <alignment horizontal="left" vertical="center" wrapText="1"/>
    </xf>
    <xf numFmtId="4" fontId="41" fillId="24" borderId="12" xfId="73" applyNumberFormat="1" applyFont="1" applyFill="1" applyBorder="1" applyAlignment="1">
      <alignment horizontal="center" vertical="center"/>
    </xf>
    <xf numFmtId="0" fontId="12" fillId="24" borderId="0" xfId="73" applyFont="1" applyFill="1" applyAlignment="1">
      <alignment vertical="center"/>
    </xf>
    <xf numFmtId="0" fontId="53" fillId="24" borderId="12" xfId="73" applyFont="1" applyFill="1" applyBorder="1" applyAlignment="1">
      <alignment horizontal="center" vertical="center"/>
    </xf>
    <xf numFmtId="0" fontId="41" fillId="24" borderId="12" xfId="73" applyFont="1" applyFill="1" applyBorder="1" applyAlignment="1">
      <alignment horizontal="left" vertical="center" wrapText="1"/>
    </xf>
    <xf numFmtId="0" fontId="17" fillId="24" borderId="0" xfId="73" applyFont="1" applyFill="1"/>
    <xf numFmtId="0" fontId="37" fillId="24" borderId="12" xfId="73" applyFont="1" applyFill="1" applyBorder="1" applyAlignment="1">
      <alignment horizontal="center" vertical="center"/>
    </xf>
    <xf numFmtId="0" fontId="37" fillId="24" borderId="0" xfId="73" applyFont="1" applyFill="1"/>
    <xf numFmtId="0" fontId="37" fillId="24" borderId="18" xfId="73" applyFont="1" applyFill="1" applyBorder="1" applyAlignment="1">
      <alignment horizontal="center" vertical="center"/>
    </xf>
    <xf numFmtId="0" fontId="41" fillId="24" borderId="10" xfId="73" applyFont="1" applyFill="1" applyBorder="1" applyAlignment="1">
      <alignment horizontal="left" vertical="center"/>
    </xf>
    <xf numFmtId="4" fontId="41" fillId="24" borderId="18" xfId="73" applyNumberFormat="1" applyFont="1" applyFill="1" applyBorder="1" applyAlignment="1">
      <alignment horizontal="center" vertical="center"/>
    </xf>
    <xf numFmtId="0" fontId="12" fillId="24" borderId="0" xfId="73" applyFont="1" applyFill="1" applyAlignment="1">
      <alignment horizontal="center" vertical="center"/>
    </xf>
    <xf numFmtId="0" fontId="12" fillId="24" borderId="0" xfId="73" applyFont="1" applyFill="1" applyBorder="1" applyAlignment="1">
      <alignment horizontal="center" vertical="center"/>
    </xf>
    <xf numFmtId="0" fontId="41" fillId="24" borderId="0" xfId="73" applyFont="1" applyFill="1" applyAlignment="1">
      <alignment horizontal="center" vertical="center"/>
    </xf>
    <xf numFmtId="0" fontId="41" fillId="24" borderId="0" xfId="73" applyFont="1" applyFill="1"/>
    <xf numFmtId="0" fontId="37" fillId="24" borderId="0" xfId="73" applyFont="1" applyFill="1" applyAlignment="1">
      <alignment horizontal="center" vertical="center"/>
    </xf>
    <xf numFmtId="0" fontId="37" fillId="24" borderId="12" xfId="73" applyFont="1" applyFill="1" applyBorder="1" applyAlignment="1">
      <alignment horizontal="left" vertical="center"/>
    </xf>
    <xf numFmtId="0" fontId="37" fillId="0" borderId="0" xfId="72" applyFont="1" applyFill="1" applyAlignment="1">
      <alignment horizontal="center" vertical="center"/>
    </xf>
    <xf numFmtId="0" fontId="55" fillId="0" borderId="0" xfId="0" applyFont="1" applyAlignment="1">
      <alignment horizontal="left" vertical="top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top" wrapText="1"/>
    </xf>
    <xf numFmtId="49" fontId="37" fillId="24" borderId="12" xfId="73" applyNumberFormat="1" applyFont="1" applyFill="1" applyBorder="1" applyAlignment="1">
      <alignment horizontal="center" vertical="center" wrapText="1"/>
    </xf>
    <xf numFmtId="49" fontId="37" fillId="24" borderId="12" xfId="73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top"/>
    </xf>
    <xf numFmtId="0" fontId="4" fillId="0" borderId="22" xfId="0" applyFont="1" applyBorder="1" applyAlignment="1">
      <alignment horizontal="right" vertical="top"/>
    </xf>
    <xf numFmtId="0" fontId="4" fillId="0" borderId="22" xfId="0" applyFont="1" applyBorder="1" applyAlignment="1">
      <alignment horizontal="center" vertical="top"/>
    </xf>
    <xf numFmtId="0" fontId="4" fillId="0" borderId="22" xfId="0" applyFont="1" applyBorder="1" applyAlignment="1">
      <alignment horizontal="left"/>
    </xf>
    <xf numFmtId="0" fontId="4" fillId="0" borderId="0" xfId="0" applyFont="1" applyBorder="1"/>
    <xf numFmtId="3" fontId="4" fillId="0" borderId="22" xfId="0" applyNumberFormat="1" applyFont="1" applyBorder="1" applyAlignment="1">
      <alignment horizontal="right" vertical="top"/>
    </xf>
    <xf numFmtId="49" fontId="57" fillId="24" borderId="12" xfId="73" applyNumberFormat="1" applyFont="1" applyFill="1" applyBorder="1" applyAlignment="1">
      <alignment horizontal="center"/>
    </xf>
    <xf numFmtId="49" fontId="57" fillId="24" borderId="12" xfId="73" applyNumberFormat="1" applyFont="1" applyFill="1" applyBorder="1" applyAlignment="1">
      <alignment horizontal="center" vertical="center" wrapText="1"/>
    </xf>
    <xf numFmtId="49" fontId="37" fillId="0" borderId="15" xfId="72" applyNumberFormat="1" applyFont="1" applyFill="1" applyBorder="1" applyAlignment="1">
      <alignment horizontal="center"/>
    </xf>
    <xf numFmtId="49" fontId="37" fillId="0" borderId="14" xfId="72" applyNumberFormat="1" applyFont="1" applyFill="1" applyBorder="1" applyAlignment="1">
      <alignment horizontal="center" vertical="center"/>
    </xf>
    <xf numFmtId="49" fontId="57" fillId="0" borderId="21" xfId="72" applyNumberFormat="1" applyFont="1" applyFill="1" applyBorder="1" applyAlignment="1">
      <alignment horizontal="center" vertical="center"/>
    </xf>
    <xf numFmtId="0" fontId="57" fillId="0" borderId="16" xfId="72" applyNumberFormat="1" applyFont="1" applyFill="1" applyBorder="1" applyAlignment="1">
      <alignment vertical="center" wrapText="1"/>
    </xf>
    <xf numFmtId="49" fontId="37" fillId="0" borderId="23" xfId="72" applyNumberFormat="1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9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12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top" wrapText="1"/>
    </xf>
    <xf numFmtId="164" fontId="4" fillId="0" borderId="0" xfId="0" applyNumberFormat="1" applyFont="1" applyAlignment="1">
      <alignment horizontal="right"/>
    </xf>
    <xf numFmtId="0" fontId="4" fillId="0" borderId="22" xfId="0" applyFont="1" applyBorder="1" applyAlignment="1">
      <alignment horizontal="center"/>
    </xf>
    <xf numFmtId="0" fontId="56" fillId="0" borderId="12" xfId="0" applyFont="1" applyBorder="1" applyAlignment="1">
      <alignment horizontal="left" vertical="top" wrapText="1"/>
    </xf>
    <xf numFmtId="0" fontId="16" fillId="0" borderId="12" xfId="0" applyFont="1" applyBorder="1" applyAlignment="1">
      <alignment vertical="top" wrapText="1"/>
    </xf>
    <xf numFmtId="0" fontId="5" fillId="0" borderId="12" xfId="0" applyFont="1" applyBorder="1" applyAlignment="1">
      <alignment horizontal="center" vertical="center" textRotation="90" wrapText="1" readingOrder="1"/>
    </xf>
    <xf numFmtId="0" fontId="4" fillId="0" borderId="12" xfId="0" applyFont="1" applyBorder="1" applyAlignment="1">
      <alignment horizontal="center" vertical="center"/>
    </xf>
    <xf numFmtId="49" fontId="37" fillId="0" borderId="21" xfId="72" applyNumberFormat="1" applyFont="1" applyFill="1" applyBorder="1" applyAlignment="1">
      <alignment horizontal="center" vertical="center" wrapText="1"/>
    </xf>
    <xf numFmtId="49" fontId="37" fillId="0" borderId="16" xfId="72" applyNumberFormat="1" applyFont="1" applyFill="1" applyBorder="1" applyAlignment="1">
      <alignment horizontal="center" vertical="center" wrapText="1"/>
    </xf>
    <xf numFmtId="49" fontId="37" fillId="0" borderId="17" xfId="72" applyNumberFormat="1" applyFont="1" applyFill="1" applyBorder="1" applyAlignment="1">
      <alignment horizontal="center" vertical="center" wrapText="1"/>
    </xf>
    <xf numFmtId="49" fontId="37" fillId="0" borderId="23" xfId="72" applyNumberFormat="1" applyFont="1" applyFill="1" applyBorder="1" applyAlignment="1">
      <alignment horizontal="center" vertical="center" wrapText="1"/>
    </xf>
    <xf numFmtId="49" fontId="37" fillId="0" borderId="14" xfId="72" applyNumberFormat="1" applyFont="1" applyFill="1" applyBorder="1" applyAlignment="1">
      <alignment horizontal="center" vertical="center" wrapText="1"/>
    </xf>
    <xf numFmtId="49" fontId="37" fillId="0" borderId="18" xfId="72" applyNumberFormat="1" applyFont="1" applyFill="1" applyBorder="1" applyAlignment="1">
      <alignment horizontal="center" vertical="center" wrapText="1"/>
    </xf>
    <xf numFmtId="0" fontId="1" fillId="0" borderId="14" xfId="72" applyFont="1" applyBorder="1"/>
    <xf numFmtId="0" fontId="1" fillId="0" borderId="18" xfId="72" applyFont="1" applyBorder="1"/>
    <xf numFmtId="0" fontId="37" fillId="0" borderId="0" xfId="72" applyFont="1" applyFill="1" applyAlignment="1">
      <alignment horizontal="center" vertical="center"/>
    </xf>
    <xf numFmtId="49" fontId="38" fillId="0" borderId="0" xfId="72" applyNumberFormat="1" applyFont="1" applyFill="1" applyAlignment="1">
      <alignment horizontal="center" vertical="center"/>
    </xf>
    <xf numFmtId="49" fontId="38" fillId="0" borderId="0" xfId="72" applyNumberFormat="1" applyFont="1" applyFill="1" applyAlignment="1">
      <alignment horizontal="center" vertical="center" wrapText="1"/>
    </xf>
    <xf numFmtId="0" fontId="12" fillId="24" borderId="0" xfId="73" applyFont="1" applyFill="1" applyAlignment="1">
      <alignment horizontal="right"/>
    </xf>
    <xf numFmtId="49" fontId="37" fillId="24" borderId="12" xfId="73" applyNumberFormat="1" applyFont="1" applyFill="1" applyBorder="1" applyAlignment="1">
      <alignment horizontal="center" vertical="center" wrapText="1"/>
    </xf>
    <xf numFmtId="49" fontId="38" fillId="24" borderId="0" xfId="73" applyNumberFormat="1" applyFont="1" applyFill="1" applyAlignment="1">
      <alignment horizontal="center" vertical="center" wrapText="1"/>
    </xf>
    <xf numFmtId="49" fontId="40" fillId="24" borderId="0" xfId="73" applyNumberFormat="1" applyFont="1" applyFill="1" applyAlignment="1">
      <alignment horizontal="left" vertical="top" wrapText="1"/>
    </xf>
    <xf numFmtId="0" fontId="12" fillId="24" borderId="0" xfId="73" applyFont="1" applyFill="1" applyAlignment="1">
      <alignment horizontal="center" vertical="center"/>
    </xf>
    <xf numFmtId="0" fontId="37" fillId="24" borderId="0" xfId="73" applyFont="1" applyFill="1" applyBorder="1" applyAlignment="1">
      <alignment horizontal="center" vertical="center"/>
    </xf>
    <xf numFmtId="0" fontId="38" fillId="24" borderId="0" xfId="73" applyFont="1" applyFill="1" applyAlignment="1">
      <alignment horizontal="center"/>
    </xf>
    <xf numFmtId="49" fontId="38" fillId="24" borderId="0" xfId="73" applyNumberFormat="1" applyFont="1" applyFill="1" applyAlignment="1">
      <alignment horizontal="center" vertical="top"/>
    </xf>
    <xf numFmtId="49" fontId="37" fillId="24" borderId="12" xfId="73" applyNumberFormat="1" applyFont="1" applyFill="1" applyBorder="1" applyAlignment="1">
      <alignment horizontal="center" vertical="center"/>
    </xf>
  </cellXfs>
  <cellStyles count="87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_Сводка затрат 153 с НМЦ для Катаева" xfId="72"/>
    <cellStyle name="Обычный_Сводка затрат 2012" xfId="73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82"/>
    <cellStyle name="Текст предупреждения 2" xfId="83"/>
    <cellStyle name="Текст предупреждения 3" xfId="84"/>
    <cellStyle name="Хороший 2" xfId="85"/>
    <cellStyle name="Хороший 3" xfId="8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36"/>
  <sheetViews>
    <sheetView showGridLines="0" zoomScaleNormal="75" zoomScaleSheetLayoutView="75" workbookViewId="0">
      <selection activeCell="D9" sqref="D9"/>
    </sheetView>
  </sheetViews>
  <sheetFormatPr defaultRowHeight="12.75" outlineLevelRow="2"/>
  <cols>
    <col min="1" max="1" width="3.28515625" style="28" customWidth="1"/>
    <col min="2" max="2" width="10.5703125" style="1" customWidth="1"/>
    <col min="3" max="3" width="34.28515625" style="25" customWidth="1"/>
    <col min="4" max="4" width="8.28515625" style="24" customWidth="1"/>
    <col min="5" max="5" width="16.42578125" style="26" customWidth="1"/>
    <col min="6" max="6" width="7.7109375" style="7" customWidth="1"/>
    <col min="7" max="9" width="6.7109375" style="7" customWidth="1"/>
    <col min="10" max="10" width="7.7109375" style="59" customWidth="1"/>
    <col min="11" max="17" width="6.7109375" style="7" customWidth="1"/>
    <col min="18" max="16384" width="9.140625" style="8"/>
  </cols>
  <sheetData>
    <row r="1" spans="1:18" outlineLevel="2">
      <c r="A1" s="6" t="s">
        <v>113</v>
      </c>
      <c r="B1" s="9"/>
      <c r="C1" s="2"/>
      <c r="D1" s="3"/>
      <c r="E1" s="189" t="s">
        <v>151</v>
      </c>
      <c r="F1" s="189"/>
      <c r="G1" s="189"/>
      <c r="H1" s="189"/>
      <c r="I1" s="189"/>
      <c r="J1" s="51"/>
      <c r="K1" s="5"/>
      <c r="L1" s="5"/>
      <c r="M1" s="6" t="s">
        <v>114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13" t="s">
        <v>95</v>
      </c>
      <c r="H2" s="5"/>
      <c r="I2" s="5"/>
      <c r="J2" s="51"/>
      <c r="K2" s="5"/>
      <c r="L2" s="5"/>
      <c r="M2" s="10" t="s">
        <v>3</v>
      </c>
      <c r="N2" s="5"/>
      <c r="O2" s="5"/>
      <c r="P2" s="5"/>
      <c r="Q2"/>
      <c r="R2"/>
    </row>
    <row r="3" spans="1:18" outlineLevel="1">
      <c r="A3" s="10" t="s">
        <v>117</v>
      </c>
      <c r="B3" s="9"/>
      <c r="C3" s="2"/>
      <c r="D3" s="3"/>
      <c r="E3" s="3"/>
      <c r="F3" s="5"/>
      <c r="G3" s="5"/>
      <c r="H3" s="5"/>
      <c r="I3" s="5"/>
      <c r="J3" s="51"/>
      <c r="K3" s="5"/>
      <c r="L3" s="5"/>
      <c r="M3" s="10"/>
      <c r="N3" s="5" t="s">
        <v>2</v>
      </c>
      <c r="O3" s="5"/>
      <c r="P3" s="5"/>
      <c r="Q3"/>
      <c r="R3"/>
    </row>
    <row r="4" spans="1:18" outlineLevel="1">
      <c r="A4" s="10" t="s">
        <v>548</v>
      </c>
      <c r="B4" s="9"/>
      <c r="C4" s="2"/>
      <c r="D4" s="3"/>
      <c r="E4" s="3"/>
      <c r="F4" s="5"/>
      <c r="G4" s="5"/>
      <c r="H4" s="5"/>
      <c r="I4" s="5"/>
      <c r="J4" s="51"/>
      <c r="K4" s="5"/>
      <c r="L4" s="5"/>
      <c r="M4" s="8" t="s">
        <v>1</v>
      </c>
      <c r="N4" s="5"/>
      <c r="O4" s="5"/>
      <c r="P4" s="5"/>
      <c r="Q4"/>
      <c r="R4"/>
    </row>
    <row r="5" spans="1:18" outlineLevel="1">
      <c r="A5" s="4"/>
      <c r="B5" s="9"/>
      <c r="C5" s="3"/>
      <c r="D5" s="8"/>
      <c r="E5" s="5"/>
      <c r="F5" s="5"/>
      <c r="G5" s="15" t="s">
        <v>427</v>
      </c>
      <c r="H5" s="15"/>
      <c r="I5" s="15"/>
      <c r="J5" s="51"/>
      <c r="K5" s="5"/>
      <c r="L5" s="5"/>
      <c r="M5" s="10" t="s">
        <v>549</v>
      </c>
      <c r="N5" s="5"/>
      <c r="O5" s="5"/>
      <c r="P5" s="5"/>
      <c r="Q5" s="8"/>
      <c r="R5"/>
    </row>
    <row r="6" spans="1:18">
      <c r="A6" s="4"/>
      <c r="B6" s="9"/>
      <c r="C6" s="3"/>
      <c r="D6" s="8"/>
      <c r="E6" s="5"/>
      <c r="F6" s="5"/>
      <c r="G6" s="4" t="s">
        <v>96</v>
      </c>
      <c r="H6" s="4"/>
      <c r="I6" s="4"/>
      <c r="J6" s="51"/>
      <c r="K6" s="5"/>
      <c r="L6" s="5"/>
      <c r="M6" s="5"/>
      <c r="N6" s="5"/>
      <c r="O6" s="5"/>
      <c r="P6" s="5"/>
      <c r="Q6" s="8"/>
      <c r="R6"/>
    </row>
    <row r="7" spans="1:18">
      <c r="A7" s="4"/>
      <c r="B7" s="9"/>
      <c r="C7" s="3"/>
      <c r="D7" s="8"/>
      <c r="E7" s="5"/>
      <c r="F7" s="5"/>
      <c r="G7" s="4"/>
      <c r="H7" s="4"/>
      <c r="I7" s="4"/>
      <c r="J7" s="51"/>
      <c r="K7" s="5"/>
      <c r="L7" s="5"/>
      <c r="M7" s="5"/>
      <c r="N7" s="5"/>
      <c r="O7" s="5"/>
      <c r="P7" s="5"/>
      <c r="Q7" s="8"/>
      <c r="R7"/>
    </row>
    <row r="8" spans="1:18">
      <c r="A8" s="4"/>
      <c r="B8" s="9"/>
      <c r="C8" s="16" t="s">
        <v>97</v>
      </c>
      <c r="D8" s="17" t="s">
        <v>426</v>
      </c>
      <c r="E8" s="62"/>
      <c r="F8" s="11"/>
      <c r="G8" s="11"/>
      <c r="H8" s="61"/>
      <c r="I8" s="11"/>
      <c r="J8" s="60"/>
      <c r="K8" s="11"/>
      <c r="L8" s="11"/>
      <c r="M8" s="5"/>
      <c r="N8" s="5"/>
      <c r="O8" s="5"/>
      <c r="P8" s="5"/>
      <c r="Q8" s="5"/>
      <c r="R8"/>
    </row>
    <row r="9" spans="1:18">
      <c r="A9" s="4"/>
      <c r="B9" s="9"/>
      <c r="C9" s="2"/>
      <c r="D9" s="3"/>
      <c r="E9" s="19" t="s">
        <v>425</v>
      </c>
      <c r="F9" s="12"/>
      <c r="G9" s="12"/>
      <c r="H9" s="13"/>
      <c r="I9" s="13"/>
      <c r="J9" s="52"/>
      <c r="K9" s="14"/>
      <c r="L9" s="5"/>
      <c r="M9" s="5"/>
      <c r="N9" s="5"/>
      <c r="O9" s="5"/>
      <c r="P9" s="5"/>
      <c r="Q9" s="5"/>
      <c r="R9"/>
    </row>
    <row r="10" spans="1:18">
      <c r="A10" s="20"/>
      <c r="B10" s="21"/>
      <c r="C10" s="2"/>
      <c r="D10" s="3"/>
      <c r="E10" s="8"/>
      <c r="F10" s="5"/>
      <c r="G10" s="5"/>
      <c r="H10" s="5"/>
      <c r="I10" s="5"/>
      <c r="J10" s="51"/>
      <c r="K10" s="5"/>
      <c r="L10" s="5"/>
      <c r="M10" s="5"/>
      <c r="N10" s="5"/>
      <c r="O10" s="5"/>
      <c r="P10" s="5"/>
      <c r="Q10" s="5"/>
      <c r="R10"/>
    </row>
    <row r="11" spans="1:18">
      <c r="A11" s="4"/>
      <c r="B11" s="9"/>
      <c r="C11" s="2"/>
      <c r="D11" s="3"/>
      <c r="E11" s="8"/>
      <c r="F11" s="5"/>
      <c r="G11" s="5"/>
      <c r="H11" s="5"/>
      <c r="I11" s="5"/>
      <c r="J11" s="51"/>
      <c r="K11" s="5"/>
      <c r="L11" s="5"/>
      <c r="M11" s="5"/>
      <c r="N11" s="5"/>
      <c r="O11" s="5"/>
      <c r="P11" s="5"/>
      <c r="Q11" s="5"/>
    </row>
    <row r="12" spans="1:18" ht="14.25">
      <c r="A12" s="4"/>
      <c r="B12" s="9"/>
      <c r="C12" s="2"/>
      <c r="D12" s="18" t="s">
        <v>424</v>
      </c>
      <c r="E12" s="4"/>
      <c r="F12" s="5"/>
      <c r="G12" s="5"/>
      <c r="H12" s="5"/>
      <c r="I12" s="18"/>
      <c r="J12" s="53"/>
      <c r="K12" s="5"/>
      <c r="L12" s="5"/>
      <c r="M12" s="5"/>
      <c r="N12" s="5"/>
      <c r="O12" s="5"/>
      <c r="P12" s="5"/>
      <c r="Q12" s="5"/>
      <c r="R12" s="22"/>
    </row>
    <row r="13" spans="1:18">
      <c r="A13" s="4"/>
      <c r="B13" s="9"/>
      <c r="C13" s="2"/>
      <c r="D13" s="18" t="s">
        <v>80</v>
      </c>
      <c r="E13" s="4"/>
      <c r="F13" s="5"/>
      <c r="G13" s="5"/>
      <c r="H13" s="5"/>
      <c r="I13" s="18"/>
      <c r="J13" s="192" t="s">
        <v>423</v>
      </c>
      <c r="K13" s="193"/>
      <c r="L13" s="10" t="s">
        <v>144</v>
      </c>
      <c r="M13" s="5"/>
      <c r="N13" s="5"/>
      <c r="O13" s="5"/>
      <c r="P13" s="5"/>
      <c r="Q13" s="5"/>
    </row>
    <row r="14" spans="1:18">
      <c r="A14" s="4"/>
      <c r="B14" s="9"/>
      <c r="C14" s="2"/>
      <c r="D14" s="18" t="s">
        <v>145</v>
      </c>
      <c r="E14" s="4"/>
      <c r="F14" s="5"/>
      <c r="G14" s="5"/>
      <c r="H14" s="5"/>
      <c r="I14" s="18"/>
      <c r="J14" s="192" t="s">
        <v>422</v>
      </c>
      <c r="K14" s="193"/>
      <c r="L14" s="10" t="s">
        <v>144</v>
      </c>
      <c r="M14" s="5"/>
      <c r="N14" s="5"/>
      <c r="O14" s="5"/>
      <c r="P14" s="5"/>
      <c r="Q14" s="5"/>
    </row>
    <row r="15" spans="1:18" outlineLevel="1">
      <c r="A15" s="4"/>
      <c r="B15" s="9"/>
      <c r="C15" s="2"/>
      <c r="D15" s="18" t="s">
        <v>146</v>
      </c>
      <c r="E15" s="4"/>
      <c r="F15" s="5"/>
      <c r="G15" s="5"/>
      <c r="H15" s="5"/>
      <c r="I15" s="18"/>
      <c r="J15" s="192" t="s">
        <v>421</v>
      </c>
      <c r="K15" s="193"/>
      <c r="L15" s="10" t="s">
        <v>147</v>
      </c>
      <c r="M15" s="5"/>
      <c r="N15" s="5"/>
      <c r="O15" s="5"/>
      <c r="P15" s="5"/>
      <c r="Q15" s="5"/>
    </row>
    <row r="16" spans="1:18">
      <c r="A16" s="37"/>
      <c r="B16" s="38"/>
      <c r="C16" s="29"/>
      <c r="D16" s="18" t="s">
        <v>420</v>
      </c>
      <c r="E16" s="18"/>
      <c r="F16" s="18"/>
      <c r="G16" s="18"/>
      <c r="H16" s="18"/>
      <c r="I16" s="18"/>
      <c r="J16" s="53"/>
      <c r="K16" s="18" t="s">
        <v>419</v>
      </c>
      <c r="L16" s="18"/>
      <c r="M16" s="39"/>
      <c r="N16" s="40"/>
      <c r="O16" s="41"/>
      <c r="P16" s="46"/>
      <c r="Q16" s="5"/>
      <c r="R16"/>
    </row>
    <row r="17" spans="1:18">
      <c r="A17" s="37"/>
      <c r="B17" s="38"/>
      <c r="C17" s="29"/>
      <c r="D17" s="44" t="s">
        <v>154</v>
      </c>
      <c r="E17" s="18"/>
      <c r="F17" s="18"/>
      <c r="G17" s="18"/>
      <c r="H17" s="18"/>
      <c r="I17" s="18"/>
      <c r="J17" s="53"/>
      <c r="K17" s="18"/>
      <c r="L17" s="18"/>
      <c r="M17" s="39"/>
      <c r="N17" s="40"/>
      <c r="O17" s="42"/>
      <c r="P17" s="42"/>
      <c r="Q17" s="5"/>
      <c r="R17"/>
    </row>
    <row r="19" spans="1:18" ht="18" customHeight="1">
      <c r="A19" s="196" t="s">
        <v>99</v>
      </c>
      <c r="B19" s="199" t="s">
        <v>106</v>
      </c>
      <c r="C19" s="196" t="s">
        <v>100</v>
      </c>
      <c r="D19" s="196" t="s">
        <v>101</v>
      </c>
      <c r="E19" s="196" t="s">
        <v>102</v>
      </c>
      <c r="F19" s="196" t="s">
        <v>115</v>
      </c>
      <c r="G19" s="197"/>
      <c r="H19" s="197"/>
      <c r="I19" s="197"/>
      <c r="J19" s="196" t="s">
        <v>116</v>
      </c>
      <c r="K19" s="197"/>
      <c r="L19" s="197"/>
      <c r="M19" s="197"/>
      <c r="N19" s="196" t="s">
        <v>108</v>
      </c>
      <c r="O19" s="196" t="s">
        <v>110</v>
      </c>
      <c r="P19" s="196" t="s">
        <v>109</v>
      </c>
      <c r="Q19" s="196" t="s">
        <v>111</v>
      </c>
    </row>
    <row r="20" spans="1:18" ht="15.75" customHeight="1">
      <c r="A20" s="197"/>
      <c r="B20" s="200"/>
      <c r="C20" s="198"/>
      <c r="D20" s="196"/>
      <c r="E20" s="197"/>
      <c r="F20" s="196" t="s">
        <v>103</v>
      </c>
      <c r="G20" s="196" t="s">
        <v>105</v>
      </c>
      <c r="H20" s="197"/>
      <c r="I20" s="197"/>
      <c r="J20" s="201" t="s">
        <v>103</v>
      </c>
      <c r="K20" s="196" t="s">
        <v>105</v>
      </c>
      <c r="L20" s="197"/>
      <c r="M20" s="197"/>
      <c r="N20" s="196"/>
      <c r="O20" s="196"/>
      <c r="P20" s="196"/>
      <c r="Q20" s="196"/>
    </row>
    <row r="21" spans="1:18" ht="15.75" customHeight="1">
      <c r="A21" s="197"/>
      <c r="B21" s="200"/>
      <c r="C21" s="198"/>
      <c r="D21" s="196"/>
      <c r="E21" s="197"/>
      <c r="F21" s="197"/>
      <c r="G21" s="169" t="s">
        <v>104</v>
      </c>
      <c r="H21" s="169" t="s">
        <v>112</v>
      </c>
      <c r="I21" s="169" t="s">
        <v>107</v>
      </c>
      <c r="J21" s="202"/>
      <c r="K21" s="169" t="s">
        <v>104</v>
      </c>
      <c r="L21" s="169" t="s">
        <v>112</v>
      </c>
      <c r="M21" s="169" t="s">
        <v>107</v>
      </c>
      <c r="N21" s="196"/>
      <c r="O21" s="196"/>
      <c r="P21" s="196"/>
      <c r="Q21" s="196"/>
    </row>
    <row r="22" spans="1:18">
      <c r="A22" s="23">
        <v>1</v>
      </c>
      <c r="B22" s="171">
        <v>2</v>
      </c>
      <c r="C22" s="169">
        <v>3</v>
      </c>
      <c r="D22" s="169">
        <v>4</v>
      </c>
      <c r="E22" s="23">
        <v>5</v>
      </c>
      <c r="F22" s="170">
        <v>6</v>
      </c>
      <c r="G22" s="170">
        <v>7</v>
      </c>
      <c r="H22" s="170">
        <v>8</v>
      </c>
      <c r="I22" s="170">
        <v>9</v>
      </c>
      <c r="J22" s="172">
        <v>10</v>
      </c>
      <c r="K22" s="170">
        <v>11</v>
      </c>
      <c r="L22" s="170">
        <v>12</v>
      </c>
      <c r="M22" s="170">
        <v>13</v>
      </c>
      <c r="N22" s="170">
        <v>14</v>
      </c>
      <c r="O22" s="170">
        <v>15</v>
      </c>
      <c r="P22" s="170">
        <v>16</v>
      </c>
      <c r="Q22" s="170">
        <v>17</v>
      </c>
    </row>
    <row r="23" spans="1:18" ht="19.149999999999999" customHeight="1">
      <c r="A23" s="195" t="s">
        <v>79</v>
      </c>
      <c r="B23" s="191"/>
      <c r="C23" s="191"/>
      <c r="D23" s="191"/>
      <c r="E23" s="191"/>
      <c r="F23" s="191"/>
      <c r="G23" s="191"/>
      <c r="H23" s="191"/>
      <c r="I23" s="191"/>
      <c r="J23" s="191"/>
      <c r="K23" s="191"/>
      <c r="L23" s="191"/>
      <c r="M23" s="191"/>
      <c r="N23" s="191"/>
      <c r="O23" s="191"/>
      <c r="P23" s="191"/>
      <c r="Q23" s="191"/>
    </row>
    <row r="24" spans="1:18" ht="66.75" customHeight="1">
      <c r="A24" s="23">
        <v>1</v>
      </c>
      <c r="B24" s="30" t="s">
        <v>418</v>
      </c>
      <c r="C24" s="173" t="s">
        <v>417</v>
      </c>
      <c r="D24" s="31" t="s">
        <v>218</v>
      </c>
      <c r="E24" s="35">
        <v>0.126</v>
      </c>
      <c r="F24" s="33">
        <v>6489.06</v>
      </c>
      <c r="G24" s="33">
        <v>4282.42</v>
      </c>
      <c r="H24" s="33">
        <v>2206.64</v>
      </c>
      <c r="I24" s="33">
        <v>258.48</v>
      </c>
      <c r="J24" s="54">
        <v>818</v>
      </c>
      <c r="K24" s="34">
        <v>540</v>
      </c>
      <c r="L24" s="34">
        <v>278</v>
      </c>
      <c r="M24" s="34">
        <v>33</v>
      </c>
      <c r="N24" s="34">
        <v>306.54000000000002</v>
      </c>
      <c r="O24" s="34">
        <v>38.619999999999997</v>
      </c>
      <c r="P24" s="34">
        <v>12.94</v>
      </c>
      <c r="Q24" s="34">
        <v>1.63</v>
      </c>
    </row>
    <row r="25" spans="1:18" ht="24">
      <c r="A25" s="23">
        <v>2</v>
      </c>
      <c r="B25" s="30" t="s">
        <v>416</v>
      </c>
      <c r="C25" s="173" t="s">
        <v>415</v>
      </c>
      <c r="D25" s="31" t="s">
        <v>218</v>
      </c>
      <c r="E25" s="35">
        <v>0.375</v>
      </c>
      <c r="F25" s="33">
        <v>130.41999999999999</v>
      </c>
      <c r="G25" s="33">
        <v>125.18</v>
      </c>
      <c r="H25" s="33">
        <v>5.24</v>
      </c>
      <c r="I25" s="33">
        <v>2.0299999999999998</v>
      </c>
      <c r="J25" s="54">
        <v>49</v>
      </c>
      <c r="K25" s="34">
        <v>47</v>
      </c>
      <c r="L25" s="34">
        <v>2</v>
      </c>
      <c r="M25" s="34">
        <v>1</v>
      </c>
      <c r="N25" s="34">
        <v>11.39</v>
      </c>
      <c r="O25" s="34">
        <v>4.2699999999999996</v>
      </c>
      <c r="P25" s="34">
        <v>0.13</v>
      </c>
      <c r="Q25" s="34">
        <v>0.05</v>
      </c>
    </row>
    <row r="26" spans="1:18" ht="26.25" customHeight="1">
      <c r="A26" s="23">
        <v>3</v>
      </c>
      <c r="B26" s="30" t="s">
        <v>414</v>
      </c>
      <c r="C26" s="173" t="s">
        <v>413</v>
      </c>
      <c r="D26" s="31" t="s">
        <v>209</v>
      </c>
      <c r="E26" s="35">
        <v>0.184</v>
      </c>
      <c r="F26" s="33">
        <v>41.43</v>
      </c>
      <c r="G26" s="33">
        <v>41.43</v>
      </c>
      <c r="H26" s="34"/>
      <c r="I26" s="34"/>
      <c r="J26" s="54">
        <v>8</v>
      </c>
      <c r="K26" s="34">
        <v>8</v>
      </c>
      <c r="L26" s="34"/>
      <c r="M26" s="34"/>
      <c r="N26" s="34">
        <v>3.77</v>
      </c>
      <c r="O26" s="34">
        <v>0.69</v>
      </c>
      <c r="P26" s="34"/>
      <c r="Q26" s="34"/>
    </row>
    <row r="27" spans="1:18" ht="75">
      <c r="A27" s="23">
        <v>4</v>
      </c>
      <c r="B27" s="30" t="s">
        <v>77</v>
      </c>
      <c r="C27" s="173" t="s">
        <v>264</v>
      </c>
      <c r="D27" s="31" t="s">
        <v>194</v>
      </c>
      <c r="E27" s="35">
        <v>1.48</v>
      </c>
      <c r="F27" s="33">
        <v>2.77</v>
      </c>
      <c r="G27" s="33">
        <v>2.77</v>
      </c>
      <c r="H27" s="34"/>
      <c r="I27" s="34"/>
      <c r="J27" s="54">
        <v>4</v>
      </c>
      <c r="K27" s="34">
        <v>4</v>
      </c>
      <c r="L27" s="34"/>
      <c r="M27" s="34"/>
      <c r="N27" s="34"/>
      <c r="O27" s="34"/>
      <c r="P27" s="34"/>
      <c r="Q27" s="34"/>
    </row>
    <row r="28" spans="1:18" ht="96.75">
      <c r="A28" s="23">
        <v>5</v>
      </c>
      <c r="B28" s="30" t="s">
        <v>76</v>
      </c>
      <c r="C28" s="173" t="s">
        <v>263</v>
      </c>
      <c r="D28" s="31" t="s">
        <v>194</v>
      </c>
      <c r="E28" s="32">
        <v>1.48</v>
      </c>
      <c r="F28" s="33">
        <v>52.85</v>
      </c>
      <c r="G28" s="34"/>
      <c r="H28" s="33">
        <v>52.85</v>
      </c>
      <c r="I28" s="34"/>
      <c r="J28" s="54">
        <v>78</v>
      </c>
      <c r="K28" s="34"/>
      <c r="L28" s="34">
        <v>78</v>
      </c>
      <c r="M28" s="34"/>
      <c r="N28" s="34"/>
      <c r="O28" s="34"/>
      <c r="P28" s="34"/>
      <c r="Q28" s="34"/>
    </row>
    <row r="29" spans="1:18" ht="19.149999999999999" customHeight="1">
      <c r="A29" s="195" t="s">
        <v>262</v>
      </c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</row>
    <row r="30" spans="1:18" ht="19.149999999999999" customHeight="1">
      <c r="A30" s="194" t="s">
        <v>412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</row>
    <row r="31" spans="1:18" ht="48">
      <c r="A31" s="23">
        <v>6</v>
      </c>
      <c r="B31" s="30" t="s">
        <v>261</v>
      </c>
      <c r="C31" s="173" t="s">
        <v>260</v>
      </c>
      <c r="D31" s="31" t="s">
        <v>206</v>
      </c>
      <c r="E31" s="35">
        <v>0.371</v>
      </c>
      <c r="F31" s="33">
        <v>7546.21</v>
      </c>
      <c r="G31" s="33">
        <v>1175.76</v>
      </c>
      <c r="H31" s="33">
        <v>18.95</v>
      </c>
      <c r="I31" s="34"/>
      <c r="J31" s="54">
        <v>2800</v>
      </c>
      <c r="K31" s="34">
        <v>436</v>
      </c>
      <c r="L31" s="34">
        <v>7</v>
      </c>
      <c r="M31" s="34"/>
      <c r="N31" s="34">
        <v>92</v>
      </c>
      <c r="O31" s="34">
        <v>34.130000000000003</v>
      </c>
      <c r="P31" s="34"/>
      <c r="Q31" s="34"/>
    </row>
    <row r="32" spans="1:18" ht="24">
      <c r="A32" s="23">
        <v>7</v>
      </c>
      <c r="B32" s="30" t="s">
        <v>386</v>
      </c>
      <c r="C32" s="173" t="s">
        <v>411</v>
      </c>
      <c r="D32" s="31" t="s">
        <v>193</v>
      </c>
      <c r="E32" s="32">
        <v>41.55</v>
      </c>
      <c r="F32" s="33">
        <v>31.58</v>
      </c>
      <c r="G32" s="34"/>
      <c r="H32" s="34"/>
      <c r="I32" s="34"/>
      <c r="J32" s="54">
        <v>1312</v>
      </c>
      <c r="K32" s="34"/>
      <c r="L32" s="34"/>
      <c r="M32" s="34"/>
      <c r="N32" s="34"/>
      <c r="O32" s="34"/>
      <c r="P32" s="34"/>
      <c r="Q32" s="34"/>
    </row>
    <row r="33" spans="1:17" ht="24">
      <c r="A33" s="23">
        <v>8</v>
      </c>
      <c r="B33" s="30" t="s">
        <v>410</v>
      </c>
      <c r="C33" s="173" t="s">
        <v>409</v>
      </c>
      <c r="D33" s="31" t="s">
        <v>119</v>
      </c>
      <c r="E33" s="35">
        <v>82</v>
      </c>
      <c r="F33" s="33">
        <v>0.7</v>
      </c>
      <c r="G33" s="34"/>
      <c r="H33" s="34"/>
      <c r="I33" s="34"/>
      <c r="J33" s="54">
        <v>57</v>
      </c>
      <c r="K33" s="34"/>
      <c r="L33" s="34"/>
      <c r="M33" s="34"/>
      <c r="N33" s="34"/>
      <c r="O33" s="34"/>
      <c r="P33" s="34"/>
      <c r="Q33" s="34"/>
    </row>
    <row r="34" spans="1:17" ht="24">
      <c r="A34" s="23">
        <v>9</v>
      </c>
      <c r="B34" s="30" t="s">
        <v>408</v>
      </c>
      <c r="C34" s="173" t="s">
        <v>407</v>
      </c>
      <c r="D34" s="31" t="s">
        <v>127</v>
      </c>
      <c r="E34" s="32">
        <v>42</v>
      </c>
      <c r="F34" s="33">
        <v>5</v>
      </c>
      <c r="G34" s="34"/>
      <c r="H34" s="34"/>
      <c r="I34" s="34"/>
      <c r="J34" s="54">
        <v>210</v>
      </c>
      <c r="K34" s="34"/>
      <c r="L34" s="34"/>
      <c r="M34" s="34"/>
      <c r="N34" s="34"/>
      <c r="O34" s="34"/>
      <c r="P34" s="34"/>
      <c r="Q34" s="34"/>
    </row>
    <row r="35" spans="1:17" ht="19.149999999999999" customHeight="1">
      <c r="A35" s="194" t="s">
        <v>406</v>
      </c>
      <c r="B35" s="191"/>
      <c r="C35" s="191"/>
      <c r="D35" s="191"/>
      <c r="E35" s="191"/>
      <c r="F35" s="191"/>
      <c r="G35" s="191"/>
      <c r="H35" s="191"/>
      <c r="I35" s="191"/>
      <c r="J35" s="191"/>
      <c r="K35" s="191"/>
      <c r="L35" s="191"/>
      <c r="M35" s="191"/>
      <c r="N35" s="191"/>
      <c r="O35" s="191"/>
      <c r="P35" s="191"/>
      <c r="Q35" s="191"/>
    </row>
    <row r="36" spans="1:17" ht="72">
      <c r="A36" s="23">
        <v>10</v>
      </c>
      <c r="B36" s="30" t="s">
        <v>405</v>
      </c>
      <c r="C36" s="173" t="s">
        <v>404</v>
      </c>
      <c r="D36" s="31" t="s">
        <v>222</v>
      </c>
      <c r="E36" s="35">
        <v>5.1999999999999998E-2</v>
      </c>
      <c r="F36" s="33">
        <v>11854.4</v>
      </c>
      <c r="G36" s="33">
        <v>1316.34</v>
      </c>
      <c r="H36" s="33">
        <v>70.59</v>
      </c>
      <c r="I36" s="34"/>
      <c r="J36" s="54">
        <v>616</v>
      </c>
      <c r="K36" s="34">
        <v>68</v>
      </c>
      <c r="L36" s="34">
        <v>4</v>
      </c>
      <c r="M36" s="34"/>
      <c r="N36" s="34">
        <v>103</v>
      </c>
      <c r="O36" s="34">
        <v>5.36</v>
      </c>
      <c r="P36" s="34"/>
      <c r="Q36" s="34"/>
    </row>
    <row r="37" spans="1:17" ht="24">
      <c r="A37" s="23">
        <v>11</v>
      </c>
      <c r="B37" s="30" t="s">
        <v>403</v>
      </c>
      <c r="C37" s="173" t="s">
        <v>402</v>
      </c>
      <c r="D37" s="31" t="s">
        <v>127</v>
      </c>
      <c r="E37" s="32">
        <v>27.9</v>
      </c>
      <c r="F37" s="33">
        <v>15.85</v>
      </c>
      <c r="G37" s="34"/>
      <c r="H37" s="34"/>
      <c r="I37" s="34"/>
      <c r="J37" s="54">
        <v>442</v>
      </c>
      <c r="K37" s="34"/>
      <c r="L37" s="34"/>
      <c r="M37" s="34"/>
      <c r="N37" s="34"/>
      <c r="O37" s="34"/>
      <c r="P37" s="34"/>
      <c r="Q37" s="34"/>
    </row>
    <row r="38" spans="1:17" ht="24">
      <c r="A38" s="23">
        <v>12</v>
      </c>
      <c r="B38" s="30" t="s">
        <v>401</v>
      </c>
      <c r="C38" s="173" t="s">
        <v>400</v>
      </c>
      <c r="D38" s="31" t="s">
        <v>127</v>
      </c>
      <c r="E38" s="32">
        <v>16.5</v>
      </c>
      <c r="F38" s="33">
        <v>13.78</v>
      </c>
      <c r="G38" s="34"/>
      <c r="H38" s="34"/>
      <c r="I38" s="34"/>
      <c r="J38" s="54">
        <v>227</v>
      </c>
      <c r="K38" s="34"/>
      <c r="L38" s="34"/>
      <c r="M38" s="34"/>
      <c r="N38" s="34"/>
      <c r="O38" s="34"/>
      <c r="P38" s="34"/>
      <c r="Q38" s="34"/>
    </row>
    <row r="39" spans="1:17" ht="24">
      <c r="A39" s="23">
        <v>13</v>
      </c>
      <c r="B39" s="30" t="s">
        <v>399</v>
      </c>
      <c r="C39" s="173" t="s">
        <v>398</v>
      </c>
      <c r="D39" s="31" t="s">
        <v>119</v>
      </c>
      <c r="E39" s="32">
        <v>20</v>
      </c>
      <c r="F39" s="33">
        <v>0.04</v>
      </c>
      <c r="G39" s="34"/>
      <c r="H39" s="34"/>
      <c r="I39" s="34"/>
      <c r="J39" s="54">
        <v>1</v>
      </c>
      <c r="K39" s="34"/>
      <c r="L39" s="34"/>
      <c r="M39" s="34"/>
      <c r="N39" s="34"/>
      <c r="O39" s="34"/>
      <c r="P39" s="34"/>
      <c r="Q39" s="34"/>
    </row>
    <row r="40" spans="1:17" ht="24">
      <c r="A40" s="23">
        <v>14</v>
      </c>
      <c r="B40" s="30" t="s">
        <v>397</v>
      </c>
      <c r="C40" s="173" t="s">
        <v>396</v>
      </c>
      <c r="D40" s="31" t="s">
        <v>119</v>
      </c>
      <c r="E40" s="32">
        <v>130</v>
      </c>
      <c r="F40" s="33">
        <v>0.08</v>
      </c>
      <c r="G40" s="34"/>
      <c r="H40" s="34"/>
      <c r="I40" s="34"/>
      <c r="J40" s="54">
        <v>10</v>
      </c>
      <c r="K40" s="34"/>
      <c r="L40" s="34"/>
      <c r="M40" s="34"/>
      <c r="N40" s="34"/>
      <c r="O40" s="34"/>
      <c r="P40" s="34"/>
      <c r="Q40" s="34"/>
    </row>
    <row r="41" spans="1:17" ht="25.5" customHeight="1">
      <c r="A41" s="23">
        <v>15</v>
      </c>
      <c r="B41" s="30" t="s">
        <v>123</v>
      </c>
      <c r="C41" s="173" t="s">
        <v>395</v>
      </c>
      <c r="D41" s="31" t="s">
        <v>193</v>
      </c>
      <c r="E41" s="32">
        <v>1</v>
      </c>
      <c r="F41" s="33">
        <v>54.41</v>
      </c>
      <c r="G41" s="34"/>
      <c r="H41" s="34"/>
      <c r="I41" s="34"/>
      <c r="J41" s="54">
        <v>54</v>
      </c>
      <c r="K41" s="34"/>
      <c r="L41" s="34"/>
      <c r="M41" s="34"/>
      <c r="N41" s="34"/>
      <c r="O41" s="34"/>
      <c r="P41" s="34"/>
      <c r="Q41" s="34"/>
    </row>
    <row r="42" spans="1:17" ht="36">
      <c r="A42" s="23">
        <v>16</v>
      </c>
      <c r="B42" s="30" t="s">
        <v>229</v>
      </c>
      <c r="C42" s="173" t="s">
        <v>394</v>
      </c>
      <c r="D42" s="31" t="s">
        <v>228</v>
      </c>
      <c r="E42" s="35">
        <v>0.02</v>
      </c>
      <c r="F42" s="33">
        <v>3440.78</v>
      </c>
      <c r="G42" s="33">
        <v>848.44</v>
      </c>
      <c r="H42" s="33">
        <v>339.37</v>
      </c>
      <c r="I42" s="33">
        <v>27.02</v>
      </c>
      <c r="J42" s="54">
        <v>69</v>
      </c>
      <c r="K42" s="34">
        <v>17</v>
      </c>
      <c r="L42" s="34">
        <v>7</v>
      </c>
      <c r="M42" s="34">
        <v>1</v>
      </c>
      <c r="N42" s="34">
        <v>75.150000000000006</v>
      </c>
      <c r="O42" s="34">
        <v>1.5</v>
      </c>
      <c r="P42" s="34">
        <v>1.73</v>
      </c>
      <c r="Q42" s="34">
        <v>0.03</v>
      </c>
    </row>
    <row r="43" spans="1:17" ht="27" customHeight="1">
      <c r="A43" s="23">
        <v>17</v>
      </c>
      <c r="B43" s="30" t="s">
        <v>123</v>
      </c>
      <c r="C43" s="173" t="s">
        <v>393</v>
      </c>
      <c r="D43" s="31" t="s">
        <v>127</v>
      </c>
      <c r="E43" s="32">
        <v>4.5</v>
      </c>
      <c r="F43" s="33">
        <v>15.55</v>
      </c>
      <c r="G43" s="34"/>
      <c r="H43" s="34"/>
      <c r="I43" s="34"/>
      <c r="J43" s="54">
        <v>70</v>
      </c>
      <c r="K43" s="34"/>
      <c r="L43" s="34"/>
      <c r="M43" s="34"/>
      <c r="N43" s="34"/>
      <c r="O43" s="34"/>
      <c r="P43" s="34"/>
      <c r="Q43" s="34"/>
    </row>
    <row r="44" spans="1:17" ht="36">
      <c r="A44" s="23">
        <v>18</v>
      </c>
      <c r="B44" s="30" t="s">
        <v>392</v>
      </c>
      <c r="C44" s="173" t="s">
        <v>391</v>
      </c>
      <c r="D44" s="31" t="s">
        <v>193</v>
      </c>
      <c r="E44" s="32">
        <v>6.7</v>
      </c>
      <c r="F44" s="33">
        <v>67.39</v>
      </c>
      <c r="G44" s="33">
        <v>9.98</v>
      </c>
      <c r="H44" s="33">
        <v>4.74</v>
      </c>
      <c r="I44" s="33">
        <v>0.18</v>
      </c>
      <c r="J44" s="54">
        <v>452</v>
      </c>
      <c r="K44" s="34">
        <v>67</v>
      </c>
      <c r="L44" s="34">
        <v>32</v>
      </c>
      <c r="M44" s="34">
        <v>1</v>
      </c>
      <c r="N44" s="34">
        <v>0.81</v>
      </c>
      <c r="O44" s="34">
        <v>5.43</v>
      </c>
      <c r="P44" s="34">
        <v>0.01</v>
      </c>
      <c r="Q44" s="34">
        <v>7.0000000000000007E-2</v>
      </c>
    </row>
    <row r="45" spans="1:17" ht="24">
      <c r="A45" s="23">
        <v>19</v>
      </c>
      <c r="B45" s="30" t="s">
        <v>390</v>
      </c>
      <c r="C45" s="173" t="s">
        <v>389</v>
      </c>
      <c r="D45" s="31" t="s">
        <v>193</v>
      </c>
      <c r="E45" s="32">
        <v>6.7</v>
      </c>
      <c r="F45" s="33">
        <v>272.29000000000002</v>
      </c>
      <c r="G45" s="34"/>
      <c r="H45" s="34"/>
      <c r="I45" s="34"/>
      <c r="J45" s="54">
        <v>1824</v>
      </c>
      <c r="K45" s="34"/>
      <c r="L45" s="34"/>
      <c r="M45" s="34"/>
      <c r="N45" s="34"/>
      <c r="O45" s="34"/>
      <c r="P45" s="34"/>
      <c r="Q45" s="34"/>
    </row>
    <row r="46" spans="1:17" ht="24">
      <c r="A46" s="23">
        <v>20</v>
      </c>
      <c r="B46" s="30" t="s">
        <v>388</v>
      </c>
      <c r="C46" s="173" t="s">
        <v>387</v>
      </c>
      <c r="D46" s="31" t="s">
        <v>218</v>
      </c>
      <c r="E46" s="35">
        <v>0.42499999999999999</v>
      </c>
      <c r="F46" s="33">
        <v>2947.13</v>
      </c>
      <c r="G46" s="33">
        <v>874.72</v>
      </c>
      <c r="H46" s="33">
        <v>12.49</v>
      </c>
      <c r="I46" s="33">
        <v>4.84</v>
      </c>
      <c r="J46" s="54">
        <v>1253</v>
      </c>
      <c r="K46" s="34">
        <v>372</v>
      </c>
      <c r="L46" s="34">
        <v>5</v>
      </c>
      <c r="M46" s="34">
        <v>2</v>
      </c>
      <c r="N46" s="34">
        <v>71</v>
      </c>
      <c r="O46" s="34">
        <v>30.18</v>
      </c>
      <c r="P46" s="34">
        <v>0.31</v>
      </c>
      <c r="Q46" s="34">
        <v>0.13</v>
      </c>
    </row>
    <row r="47" spans="1:17" ht="24">
      <c r="A47" s="23">
        <v>21</v>
      </c>
      <c r="B47" s="30" t="s">
        <v>386</v>
      </c>
      <c r="C47" s="173" t="s">
        <v>385</v>
      </c>
      <c r="D47" s="31" t="s">
        <v>193</v>
      </c>
      <c r="E47" s="35">
        <v>9.1999999999999993</v>
      </c>
      <c r="F47" s="33">
        <v>31.58</v>
      </c>
      <c r="G47" s="34"/>
      <c r="H47" s="34"/>
      <c r="I47" s="34"/>
      <c r="J47" s="54">
        <v>291</v>
      </c>
      <c r="K47" s="34"/>
      <c r="L47" s="34"/>
      <c r="M47" s="34"/>
      <c r="N47" s="34"/>
      <c r="O47" s="34"/>
      <c r="P47" s="34"/>
      <c r="Q47" s="34"/>
    </row>
    <row r="48" spans="1:17" ht="24">
      <c r="A48" s="23">
        <v>22</v>
      </c>
      <c r="B48" s="30" t="s">
        <v>384</v>
      </c>
      <c r="C48" s="173" t="s">
        <v>383</v>
      </c>
      <c r="D48" s="31" t="s">
        <v>193</v>
      </c>
      <c r="E48" s="32">
        <v>44.63</v>
      </c>
      <c r="F48" s="33">
        <v>35.15</v>
      </c>
      <c r="G48" s="34"/>
      <c r="H48" s="34"/>
      <c r="I48" s="34"/>
      <c r="J48" s="54">
        <v>1569</v>
      </c>
      <c r="K48" s="34"/>
      <c r="L48" s="34"/>
      <c r="M48" s="34"/>
      <c r="N48" s="34"/>
      <c r="O48" s="34"/>
      <c r="P48" s="34"/>
      <c r="Q48" s="34"/>
    </row>
    <row r="49" spans="1:17" ht="19.149999999999999" customHeight="1">
      <c r="A49" s="194" t="s">
        <v>227</v>
      </c>
      <c r="B49" s="191"/>
      <c r="C49" s="191"/>
      <c r="D49" s="191"/>
      <c r="E49" s="191"/>
      <c r="F49" s="191"/>
      <c r="G49" s="191"/>
      <c r="H49" s="191"/>
      <c r="I49" s="191"/>
      <c r="J49" s="191"/>
      <c r="K49" s="191"/>
      <c r="L49" s="191"/>
      <c r="M49" s="191"/>
      <c r="N49" s="191"/>
      <c r="O49" s="191"/>
      <c r="P49" s="191"/>
      <c r="Q49" s="191"/>
    </row>
    <row r="50" spans="1:17" ht="48">
      <c r="A50" s="23">
        <v>23</v>
      </c>
      <c r="B50" s="30" t="s">
        <v>382</v>
      </c>
      <c r="C50" s="173" t="s">
        <v>381</v>
      </c>
      <c r="D50" s="31" t="s">
        <v>213</v>
      </c>
      <c r="E50" s="35">
        <v>8.4000000000000005E-2</v>
      </c>
      <c r="F50" s="33">
        <v>13025.26</v>
      </c>
      <c r="G50" s="33">
        <v>1987.59</v>
      </c>
      <c r="H50" s="33">
        <v>552.30999999999995</v>
      </c>
      <c r="I50" s="33">
        <v>10.31</v>
      </c>
      <c r="J50" s="54">
        <v>1094</v>
      </c>
      <c r="K50" s="34">
        <v>167</v>
      </c>
      <c r="L50" s="34">
        <v>46</v>
      </c>
      <c r="M50" s="34">
        <v>1</v>
      </c>
      <c r="N50" s="34">
        <v>161.33000000000001</v>
      </c>
      <c r="O50" s="34">
        <v>13.55</v>
      </c>
      <c r="P50" s="34">
        <v>0.66</v>
      </c>
      <c r="Q50" s="34">
        <v>0.06</v>
      </c>
    </row>
    <row r="51" spans="1:17" ht="36">
      <c r="A51" s="23">
        <v>24</v>
      </c>
      <c r="B51" s="30" t="s">
        <v>123</v>
      </c>
      <c r="C51" s="173" t="s">
        <v>380</v>
      </c>
      <c r="D51" s="31" t="s">
        <v>119</v>
      </c>
      <c r="E51" s="32">
        <v>2</v>
      </c>
      <c r="F51" s="33">
        <v>1048.03</v>
      </c>
      <c r="G51" s="34"/>
      <c r="H51" s="34"/>
      <c r="I51" s="34"/>
      <c r="J51" s="54">
        <v>2096</v>
      </c>
      <c r="K51" s="34"/>
      <c r="L51" s="34"/>
      <c r="M51" s="34"/>
      <c r="N51" s="34"/>
      <c r="O51" s="34"/>
      <c r="P51" s="34"/>
      <c r="Q51" s="34"/>
    </row>
    <row r="52" spans="1:17" ht="36">
      <c r="A52" s="23">
        <v>25</v>
      </c>
      <c r="B52" s="30" t="s">
        <v>123</v>
      </c>
      <c r="C52" s="173" t="s">
        <v>379</v>
      </c>
      <c r="D52" s="31" t="s">
        <v>119</v>
      </c>
      <c r="E52" s="32">
        <v>2</v>
      </c>
      <c r="F52" s="33">
        <v>1052.5899999999999</v>
      </c>
      <c r="G52" s="34"/>
      <c r="H52" s="34"/>
      <c r="I52" s="34"/>
      <c r="J52" s="54">
        <v>2105</v>
      </c>
      <c r="K52" s="34"/>
      <c r="L52" s="34"/>
      <c r="M52" s="34"/>
      <c r="N52" s="34"/>
      <c r="O52" s="34"/>
      <c r="P52" s="34"/>
      <c r="Q52" s="34"/>
    </row>
    <row r="53" spans="1:17" ht="48">
      <c r="A53" s="23">
        <v>26</v>
      </c>
      <c r="B53" s="30" t="s">
        <v>378</v>
      </c>
      <c r="C53" s="173" t="s">
        <v>377</v>
      </c>
      <c r="D53" s="31" t="s">
        <v>213</v>
      </c>
      <c r="E53" s="35">
        <v>4.2000000000000003E-2</v>
      </c>
      <c r="F53" s="33">
        <v>11246.07</v>
      </c>
      <c r="G53" s="33">
        <v>1795.27</v>
      </c>
      <c r="H53" s="33">
        <v>527.48</v>
      </c>
      <c r="I53" s="33">
        <v>10.31</v>
      </c>
      <c r="J53" s="54">
        <v>472</v>
      </c>
      <c r="K53" s="34">
        <v>75</v>
      </c>
      <c r="L53" s="34">
        <v>22</v>
      </c>
      <c r="M53" s="34"/>
      <c r="N53" s="34">
        <v>145.72</v>
      </c>
      <c r="O53" s="34">
        <v>6.12</v>
      </c>
      <c r="P53" s="34">
        <v>0.66</v>
      </c>
      <c r="Q53" s="34">
        <v>0.03</v>
      </c>
    </row>
    <row r="54" spans="1:17" ht="36">
      <c r="A54" s="23">
        <v>27</v>
      </c>
      <c r="B54" s="30" t="s">
        <v>123</v>
      </c>
      <c r="C54" s="173" t="s">
        <v>376</v>
      </c>
      <c r="D54" s="31" t="s">
        <v>119</v>
      </c>
      <c r="E54" s="32">
        <v>1</v>
      </c>
      <c r="F54" s="33">
        <v>1077.19</v>
      </c>
      <c r="G54" s="34"/>
      <c r="H54" s="34"/>
      <c r="I54" s="34"/>
      <c r="J54" s="54">
        <v>1077</v>
      </c>
      <c r="K54" s="34"/>
      <c r="L54" s="34"/>
      <c r="M54" s="34"/>
      <c r="N54" s="34"/>
      <c r="O54" s="34"/>
      <c r="P54" s="34"/>
      <c r="Q54" s="34"/>
    </row>
    <row r="55" spans="1:17" ht="36">
      <c r="A55" s="23">
        <v>28</v>
      </c>
      <c r="B55" s="30" t="s">
        <v>123</v>
      </c>
      <c r="C55" s="173" t="s">
        <v>375</v>
      </c>
      <c r="D55" s="31" t="s">
        <v>119</v>
      </c>
      <c r="E55" s="32">
        <v>1</v>
      </c>
      <c r="F55" s="33">
        <v>1081.75</v>
      </c>
      <c r="G55" s="34"/>
      <c r="H55" s="34"/>
      <c r="I55" s="34"/>
      <c r="J55" s="54">
        <v>1082</v>
      </c>
      <c r="K55" s="34"/>
      <c r="L55" s="34"/>
      <c r="M55" s="34"/>
      <c r="N55" s="34"/>
      <c r="O55" s="34"/>
      <c r="P55" s="34"/>
      <c r="Q55" s="34"/>
    </row>
    <row r="56" spans="1:17" ht="24">
      <c r="A56" s="23">
        <v>29</v>
      </c>
      <c r="B56" s="30" t="s">
        <v>374</v>
      </c>
      <c r="C56" s="173" t="s">
        <v>373</v>
      </c>
      <c r="D56" s="31" t="s">
        <v>372</v>
      </c>
      <c r="E56" s="35">
        <v>7.1999999999999995E-2</v>
      </c>
      <c r="F56" s="33">
        <v>4353.28</v>
      </c>
      <c r="G56" s="33">
        <v>254.49</v>
      </c>
      <c r="H56" s="33">
        <v>17.989999999999998</v>
      </c>
      <c r="I56" s="33">
        <v>0.62</v>
      </c>
      <c r="J56" s="54">
        <v>313</v>
      </c>
      <c r="K56" s="34">
        <v>18</v>
      </c>
      <c r="L56" s="34">
        <v>1</v>
      </c>
      <c r="M56" s="34"/>
      <c r="N56" s="34">
        <v>21.19</v>
      </c>
      <c r="O56" s="34">
        <v>1.53</v>
      </c>
      <c r="P56" s="34">
        <v>0.04</v>
      </c>
      <c r="Q56" s="34"/>
    </row>
    <row r="57" spans="1:17" ht="26.25" customHeight="1">
      <c r="A57" s="23">
        <v>30</v>
      </c>
      <c r="B57" s="30" t="s">
        <v>123</v>
      </c>
      <c r="C57" s="173" t="s">
        <v>371</v>
      </c>
      <c r="D57" s="31" t="s">
        <v>119</v>
      </c>
      <c r="E57" s="32">
        <v>2</v>
      </c>
      <c r="F57" s="33">
        <v>206.17</v>
      </c>
      <c r="G57" s="34"/>
      <c r="H57" s="34"/>
      <c r="I57" s="34"/>
      <c r="J57" s="54">
        <v>412</v>
      </c>
      <c r="K57" s="34"/>
      <c r="L57" s="34"/>
      <c r="M57" s="34"/>
      <c r="N57" s="34"/>
      <c r="O57" s="34"/>
      <c r="P57" s="34"/>
      <c r="Q57" s="34"/>
    </row>
    <row r="58" spans="1:17" ht="36">
      <c r="A58" s="23">
        <v>31</v>
      </c>
      <c r="B58" s="30" t="s">
        <v>199</v>
      </c>
      <c r="C58" s="173" t="s">
        <v>370</v>
      </c>
      <c r="D58" s="31" t="s">
        <v>195</v>
      </c>
      <c r="E58" s="35">
        <v>0.03</v>
      </c>
      <c r="F58" s="33">
        <v>1546.39</v>
      </c>
      <c r="G58" s="33">
        <v>1354.13</v>
      </c>
      <c r="H58" s="33">
        <v>58.83</v>
      </c>
      <c r="I58" s="33">
        <v>3.64</v>
      </c>
      <c r="J58" s="54">
        <v>46</v>
      </c>
      <c r="K58" s="34">
        <v>41</v>
      </c>
      <c r="L58" s="34">
        <v>2</v>
      </c>
      <c r="M58" s="34"/>
      <c r="N58" s="34">
        <v>112.75</v>
      </c>
      <c r="O58" s="34">
        <v>3.38</v>
      </c>
      <c r="P58" s="34">
        <v>0.2</v>
      </c>
      <c r="Q58" s="34">
        <v>0.01</v>
      </c>
    </row>
    <row r="59" spans="1:17" ht="36">
      <c r="A59" s="23">
        <v>32</v>
      </c>
      <c r="B59" s="30" t="s">
        <v>369</v>
      </c>
      <c r="C59" s="173" t="s">
        <v>368</v>
      </c>
      <c r="D59" s="31" t="s">
        <v>194</v>
      </c>
      <c r="E59" s="32">
        <v>1.7000000000000001E-2</v>
      </c>
      <c r="F59" s="33">
        <v>13072.65</v>
      </c>
      <c r="G59" s="34"/>
      <c r="H59" s="34"/>
      <c r="I59" s="34"/>
      <c r="J59" s="54">
        <v>222</v>
      </c>
      <c r="K59" s="34"/>
      <c r="L59" s="34"/>
      <c r="M59" s="34"/>
      <c r="N59" s="34"/>
      <c r="O59" s="34"/>
      <c r="P59" s="34"/>
      <c r="Q59" s="34"/>
    </row>
    <row r="60" spans="1:17" ht="38.25" customHeight="1">
      <c r="A60" s="23">
        <v>33</v>
      </c>
      <c r="B60" s="30" t="s">
        <v>215</v>
      </c>
      <c r="C60" s="173" t="s">
        <v>226</v>
      </c>
      <c r="D60" s="31" t="s">
        <v>213</v>
      </c>
      <c r="E60" s="35">
        <v>2.7E-2</v>
      </c>
      <c r="F60" s="33">
        <v>3036.71</v>
      </c>
      <c r="G60" s="33">
        <v>1452.45</v>
      </c>
      <c r="H60" s="33">
        <v>425.76</v>
      </c>
      <c r="I60" s="34"/>
      <c r="J60" s="54">
        <v>82</v>
      </c>
      <c r="K60" s="34">
        <v>39</v>
      </c>
      <c r="L60" s="34">
        <v>11</v>
      </c>
      <c r="M60" s="34"/>
      <c r="N60" s="34">
        <v>115</v>
      </c>
      <c r="O60" s="34">
        <v>3.11</v>
      </c>
      <c r="P60" s="34"/>
      <c r="Q60" s="34"/>
    </row>
    <row r="61" spans="1:17" ht="26.25" customHeight="1">
      <c r="A61" s="23">
        <v>34</v>
      </c>
      <c r="B61" s="30" t="s">
        <v>123</v>
      </c>
      <c r="C61" s="173" t="s">
        <v>367</v>
      </c>
      <c r="D61" s="31" t="s">
        <v>119</v>
      </c>
      <c r="E61" s="32">
        <v>2</v>
      </c>
      <c r="F61" s="33">
        <v>1858.01</v>
      </c>
      <c r="G61" s="34"/>
      <c r="H61" s="34"/>
      <c r="I61" s="34"/>
      <c r="J61" s="54">
        <v>3716</v>
      </c>
      <c r="K61" s="34"/>
      <c r="L61" s="34"/>
      <c r="M61" s="34"/>
      <c r="N61" s="34"/>
      <c r="O61" s="34"/>
      <c r="P61" s="34"/>
      <c r="Q61" s="34"/>
    </row>
    <row r="62" spans="1:17" ht="27" customHeight="1">
      <c r="A62" s="23">
        <v>35</v>
      </c>
      <c r="B62" s="30" t="s">
        <v>123</v>
      </c>
      <c r="C62" s="173" t="s">
        <v>366</v>
      </c>
      <c r="D62" s="31" t="s">
        <v>119</v>
      </c>
      <c r="E62" s="32">
        <v>1</v>
      </c>
      <c r="F62" s="33">
        <v>555.49</v>
      </c>
      <c r="G62" s="34"/>
      <c r="H62" s="34"/>
      <c r="I62" s="34"/>
      <c r="J62" s="54">
        <v>555</v>
      </c>
      <c r="K62" s="34"/>
      <c r="L62" s="34"/>
      <c r="M62" s="34"/>
      <c r="N62" s="34"/>
      <c r="O62" s="34"/>
      <c r="P62" s="34"/>
      <c r="Q62" s="34"/>
    </row>
    <row r="63" spans="1:17" ht="27" customHeight="1">
      <c r="A63" s="23">
        <v>36</v>
      </c>
      <c r="B63" s="30" t="s">
        <v>123</v>
      </c>
      <c r="C63" s="173" t="s">
        <v>365</v>
      </c>
      <c r="D63" s="31" t="s">
        <v>119</v>
      </c>
      <c r="E63" s="32">
        <v>4</v>
      </c>
      <c r="F63" s="33">
        <v>116.14</v>
      </c>
      <c r="G63" s="34"/>
      <c r="H63" s="34"/>
      <c r="I63" s="34"/>
      <c r="J63" s="54">
        <v>465</v>
      </c>
      <c r="K63" s="34"/>
      <c r="L63" s="34"/>
      <c r="M63" s="34"/>
      <c r="N63" s="34"/>
      <c r="O63" s="34"/>
      <c r="P63" s="34"/>
      <c r="Q63" s="34"/>
    </row>
    <row r="64" spans="1:17" ht="24">
      <c r="A64" s="23">
        <v>37</v>
      </c>
      <c r="B64" s="30" t="s">
        <v>364</v>
      </c>
      <c r="C64" s="173" t="s">
        <v>363</v>
      </c>
      <c r="D64" s="31" t="s">
        <v>214</v>
      </c>
      <c r="E64" s="32">
        <v>1</v>
      </c>
      <c r="F64" s="33">
        <v>81.319999999999993</v>
      </c>
      <c r="G64" s="34"/>
      <c r="H64" s="34"/>
      <c r="I64" s="34"/>
      <c r="J64" s="54">
        <v>81</v>
      </c>
      <c r="K64" s="34"/>
      <c r="L64" s="34"/>
      <c r="M64" s="34"/>
      <c r="N64" s="34"/>
      <c r="O64" s="34"/>
      <c r="P64" s="34"/>
      <c r="Q64" s="34"/>
    </row>
    <row r="65" spans="1:17" ht="25.5" customHeight="1">
      <c r="A65" s="23">
        <v>38</v>
      </c>
      <c r="B65" s="30" t="s">
        <v>123</v>
      </c>
      <c r="C65" s="173" t="s">
        <v>362</v>
      </c>
      <c r="D65" s="31" t="s">
        <v>119</v>
      </c>
      <c r="E65" s="32">
        <v>2</v>
      </c>
      <c r="F65" s="33">
        <v>69.959999999999994</v>
      </c>
      <c r="G65" s="34"/>
      <c r="H65" s="34"/>
      <c r="I65" s="34"/>
      <c r="J65" s="54">
        <v>140</v>
      </c>
      <c r="K65" s="34"/>
      <c r="L65" s="34"/>
      <c r="M65" s="34"/>
      <c r="N65" s="34"/>
      <c r="O65" s="34"/>
      <c r="P65" s="34"/>
      <c r="Q65" s="34"/>
    </row>
    <row r="66" spans="1:17" ht="26.25" customHeight="1">
      <c r="A66" s="23">
        <v>39</v>
      </c>
      <c r="B66" s="30" t="s">
        <v>123</v>
      </c>
      <c r="C66" s="173" t="s">
        <v>361</v>
      </c>
      <c r="D66" s="31" t="s">
        <v>119</v>
      </c>
      <c r="E66" s="32">
        <v>2</v>
      </c>
      <c r="F66" s="33">
        <v>12.75</v>
      </c>
      <c r="G66" s="34"/>
      <c r="H66" s="34"/>
      <c r="I66" s="34"/>
      <c r="J66" s="54">
        <v>26</v>
      </c>
      <c r="K66" s="34"/>
      <c r="L66" s="34"/>
      <c r="M66" s="34"/>
      <c r="N66" s="34"/>
      <c r="O66" s="34"/>
      <c r="P66" s="34"/>
      <c r="Q66" s="34"/>
    </row>
    <row r="67" spans="1:17" ht="36">
      <c r="A67" s="23">
        <v>40</v>
      </c>
      <c r="B67" s="30" t="s">
        <v>360</v>
      </c>
      <c r="C67" s="173" t="s">
        <v>359</v>
      </c>
      <c r="D67" s="31" t="s">
        <v>358</v>
      </c>
      <c r="E67" s="35">
        <v>0.11</v>
      </c>
      <c r="F67" s="33">
        <v>1111.95</v>
      </c>
      <c r="G67" s="33">
        <v>90.01</v>
      </c>
      <c r="H67" s="33">
        <v>4.37</v>
      </c>
      <c r="I67" s="34"/>
      <c r="J67" s="54">
        <v>122</v>
      </c>
      <c r="K67" s="34">
        <v>10</v>
      </c>
      <c r="L67" s="34"/>
      <c r="M67" s="34"/>
      <c r="N67" s="34">
        <v>7.82</v>
      </c>
      <c r="O67" s="34">
        <v>0.86</v>
      </c>
      <c r="P67" s="34"/>
      <c r="Q67" s="34"/>
    </row>
    <row r="68" spans="1:17" ht="26.25" customHeight="1">
      <c r="A68" s="23">
        <v>41</v>
      </c>
      <c r="B68" s="30" t="s">
        <v>123</v>
      </c>
      <c r="C68" s="173" t="s">
        <v>357</v>
      </c>
      <c r="D68" s="31" t="s">
        <v>119</v>
      </c>
      <c r="E68" s="32">
        <v>6</v>
      </c>
      <c r="F68" s="33">
        <v>106.5</v>
      </c>
      <c r="G68" s="34"/>
      <c r="H68" s="34"/>
      <c r="I68" s="34"/>
      <c r="J68" s="54">
        <v>639</v>
      </c>
      <c r="K68" s="34"/>
      <c r="L68" s="34"/>
      <c r="M68" s="34"/>
      <c r="N68" s="34"/>
      <c r="O68" s="34"/>
      <c r="P68" s="34"/>
      <c r="Q68" s="34"/>
    </row>
    <row r="69" spans="1:17" ht="19.149999999999999" customHeight="1">
      <c r="A69" s="194" t="s">
        <v>255</v>
      </c>
      <c r="B69" s="191"/>
      <c r="C69" s="191"/>
      <c r="D69" s="191"/>
      <c r="E69" s="191"/>
      <c r="F69" s="191"/>
      <c r="G69" s="191"/>
      <c r="H69" s="191"/>
      <c r="I69" s="191"/>
      <c r="J69" s="191"/>
      <c r="K69" s="191"/>
      <c r="L69" s="191"/>
      <c r="M69" s="191"/>
      <c r="N69" s="191"/>
      <c r="O69" s="191"/>
      <c r="P69" s="191"/>
      <c r="Q69" s="191"/>
    </row>
    <row r="70" spans="1:17" ht="36">
      <c r="A70" s="23">
        <v>42</v>
      </c>
      <c r="B70" s="30" t="s">
        <v>248</v>
      </c>
      <c r="C70" s="173" t="s">
        <v>356</v>
      </c>
      <c r="D70" s="31" t="s">
        <v>218</v>
      </c>
      <c r="E70" s="35">
        <v>0.375</v>
      </c>
      <c r="F70" s="33">
        <v>566.5</v>
      </c>
      <c r="G70" s="33">
        <v>221.1</v>
      </c>
      <c r="H70" s="33">
        <v>4.7699999999999996</v>
      </c>
      <c r="I70" s="33">
        <v>0.16</v>
      </c>
      <c r="J70" s="54">
        <v>212</v>
      </c>
      <c r="K70" s="34">
        <v>83</v>
      </c>
      <c r="L70" s="34">
        <v>2</v>
      </c>
      <c r="M70" s="34"/>
      <c r="N70" s="34">
        <v>16.5</v>
      </c>
      <c r="O70" s="34">
        <v>6.19</v>
      </c>
      <c r="P70" s="34">
        <v>0.01</v>
      </c>
      <c r="Q70" s="34"/>
    </row>
    <row r="71" spans="1:17" ht="48">
      <c r="A71" s="23">
        <v>43</v>
      </c>
      <c r="B71" s="30" t="s">
        <v>250</v>
      </c>
      <c r="C71" s="173" t="s">
        <v>355</v>
      </c>
      <c r="D71" s="31" t="s">
        <v>218</v>
      </c>
      <c r="E71" s="35">
        <v>0.46700000000000003</v>
      </c>
      <c r="F71" s="33">
        <v>504.98</v>
      </c>
      <c r="G71" s="33">
        <v>160.66999999999999</v>
      </c>
      <c r="H71" s="33">
        <v>3.68</v>
      </c>
      <c r="I71" s="33">
        <v>0.16</v>
      </c>
      <c r="J71" s="54">
        <v>236</v>
      </c>
      <c r="K71" s="34">
        <v>75</v>
      </c>
      <c r="L71" s="34">
        <v>2</v>
      </c>
      <c r="M71" s="34"/>
      <c r="N71" s="34">
        <v>11.99</v>
      </c>
      <c r="O71" s="34">
        <v>5.6</v>
      </c>
      <c r="P71" s="34">
        <v>0.01</v>
      </c>
      <c r="Q71" s="34"/>
    </row>
    <row r="72" spans="1:17" ht="24">
      <c r="A72" s="23">
        <v>44</v>
      </c>
      <c r="B72" s="30" t="s">
        <v>354</v>
      </c>
      <c r="C72" s="173" t="s">
        <v>353</v>
      </c>
      <c r="D72" s="31" t="s">
        <v>212</v>
      </c>
      <c r="E72" s="35">
        <v>25.26</v>
      </c>
      <c r="F72" s="33">
        <v>4.5999999999999996</v>
      </c>
      <c r="G72" s="34"/>
      <c r="H72" s="34"/>
      <c r="I72" s="34"/>
      <c r="J72" s="54">
        <v>116</v>
      </c>
      <c r="K72" s="34"/>
      <c r="L72" s="34"/>
      <c r="M72" s="34"/>
      <c r="N72" s="34"/>
      <c r="O72" s="34"/>
      <c r="P72" s="34"/>
      <c r="Q72" s="34"/>
    </row>
    <row r="73" spans="1:17" ht="60">
      <c r="A73" s="23">
        <v>45</v>
      </c>
      <c r="B73" s="30" t="s">
        <v>239</v>
      </c>
      <c r="C73" s="173" t="s">
        <v>238</v>
      </c>
      <c r="D73" s="31" t="s">
        <v>196</v>
      </c>
      <c r="E73" s="35">
        <v>0.375</v>
      </c>
      <c r="F73" s="33">
        <v>1625.3</v>
      </c>
      <c r="G73" s="33">
        <v>757.17</v>
      </c>
      <c r="H73" s="33">
        <v>16.09</v>
      </c>
      <c r="I73" s="33">
        <v>0.31</v>
      </c>
      <c r="J73" s="54">
        <v>609</v>
      </c>
      <c r="K73" s="34">
        <v>284</v>
      </c>
      <c r="L73" s="34">
        <v>6</v>
      </c>
      <c r="M73" s="34"/>
      <c r="N73" s="34">
        <v>55.88</v>
      </c>
      <c r="O73" s="34">
        <v>20.96</v>
      </c>
      <c r="P73" s="34">
        <v>0.02</v>
      </c>
      <c r="Q73" s="34">
        <v>0.01</v>
      </c>
    </row>
    <row r="74" spans="1:17" ht="24">
      <c r="A74" s="23">
        <v>46</v>
      </c>
      <c r="B74" s="30" t="s">
        <v>237</v>
      </c>
      <c r="C74" s="173" t="s">
        <v>236</v>
      </c>
      <c r="D74" s="31" t="s">
        <v>194</v>
      </c>
      <c r="E74" s="32">
        <v>2.5999999999999999E-2</v>
      </c>
      <c r="F74" s="33">
        <v>33000</v>
      </c>
      <c r="G74" s="34"/>
      <c r="H74" s="34"/>
      <c r="I74" s="34"/>
      <c r="J74" s="54">
        <v>858</v>
      </c>
      <c r="K74" s="34"/>
      <c r="L74" s="34"/>
      <c r="M74" s="34"/>
      <c r="N74" s="34"/>
      <c r="O74" s="34"/>
      <c r="P74" s="34"/>
      <c r="Q74" s="34"/>
    </row>
    <row r="75" spans="1:17" ht="96">
      <c r="A75" s="23">
        <v>47</v>
      </c>
      <c r="B75" s="30" t="s">
        <v>252</v>
      </c>
      <c r="C75" s="173" t="s">
        <v>251</v>
      </c>
      <c r="D75" s="31" t="s">
        <v>218</v>
      </c>
      <c r="E75" s="35">
        <v>0.46700000000000003</v>
      </c>
      <c r="F75" s="33">
        <v>12364.11</v>
      </c>
      <c r="G75" s="33">
        <v>932.36</v>
      </c>
      <c r="H75" s="33">
        <v>58.91</v>
      </c>
      <c r="I75" s="33">
        <v>1.0900000000000001</v>
      </c>
      <c r="J75" s="54">
        <v>5774</v>
      </c>
      <c r="K75" s="34">
        <v>435</v>
      </c>
      <c r="L75" s="34">
        <v>28</v>
      </c>
      <c r="M75" s="34">
        <v>1</v>
      </c>
      <c r="N75" s="34">
        <v>63.04</v>
      </c>
      <c r="O75" s="34">
        <v>29.44</v>
      </c>
      <c r="P75" s="34">
        <v>7.0000000000000007E-2</v>
      </c>
      <c r="Q75" s="34">
        <v>0.03</v>
      </c>
    </row>
    <row r="76" spans="1:17" ht="36">
      <c r="A76" s="23">
        <v>48</v>
      </c>
      <c r="B76" s="30" t="s">
        <v>352</v>
      </c>
      <c r="C76" s="173" t="s">
        <v>351</v>
      </c>
      <c r="D76" s="31" t="s">
        <v>218</v>
      </c>
      <c r="E76" s="35">
        <v>3.9E-2</v>
      </c>
      <c r="F76" s="33">
        <v>4208.68</v>
      </c>
      <c r="G76" s="33">
        <v>2035.72</v>
      </c>
      <c r="H76" s="33">
        <v>42.41</v>
      </c>
      <c r="I76" s="33">
        <v>23.08</v>
      </c>
      <c r="J76" s="54">
        <v>164</v>
      </c>
      <c r="K76" s="34">
        <v>79</v>
      </c>
      <c r="L76" s="34">
        <v>2</v>
      </c>
      <c r="M76" s="34">
        <v>1</v>
      </c>
      <c r="N76" s="34">
        <v>157.32</v>
      </c>
      <c r="O76" s="34">
        <v>6.14</v>
      </c>
      <c r="P76" s="34">
        <v>1.65</v>
      </c>
      <c r="Q76" s="34">
        <v>0.06</v>
      </c>
    </row>
    <row r="77" spans="1:17" ht="27" customHeight="1">
      <c r="A77" s="23">
        <v>49</v>
      </c>
      <c r="B77" s="30" t="s">
        <v>123</v>
      </c>
      <c r="C77" s="173" t="s">
        <v>350</v>
      </c>
      <c r="D77" s="31" t="s">
        <v>193</v>
      </c>
      <c r="E77" s="32">
        <v>3.9</v>
      </c>
      <c r="F77" s="33">
        <v>232.17</v>
      </c>
      <c r="G77" s="34"/>
      <c r="H77" s="34"/>
      <c r="I77" s="34"/>
      <c r="J77" s="54">
        <v>905</v>
      </c>
      <c r="K77" s="34"/>
      <c r="L77" s="34"/>
      <c r="M77" s="34"/>
      <c r="N77" s="34"/>
      <c r="O77" s="34"/>
      <c r="P77" s="34"/>
      <c r="Q77" s="34"/>
    </row>
    <row r="78" spans="1:17" ht="48">
      <c r="A78" s="23">
        <v>50</v>
      </c>
      <c r="B78" s="30" t="s">
        <v>349</v>
      </c>
      <c r="C78" s="173" t="s">
        <v>348</v>
      </c>
      <c r="D78" s="31" t="s">
        <v>218</v>
      </c>
      <c r="E78" s="35">
        <v>0.1</v>
      </c>
      <c r="F78" s="33">
        <v>7777.57</v>
      </c>
      <c r="G78" s="33">
        <v>4838.05</v>
      </c>
      <c r="H78" s="33">
        <v>46.75</v>
      </c>
      <c r="I78" s="33">
        <v>18.12</v>
      </c>
      <c r="J78" s="54">
        <v>778</v>
      </c>
      <c r="K78" s="34">
        <v>484</v>
      </c>
      <c r="L78" s="34">
        <v>5</v>
      </c>
      <c r="M78" s="34">
        <v>2</v>
      </c>
      <c r="N78" s="34">
        <v>383.06</v>
      </c>
      <c r="O78" s="34">
        <v>38.31</v>
      </c>
      <c r="P78" s="34">
        <v>1.1599999999999999</v>
      </c>
      <c r="Q78" s="34">
        <v>0.12</v>
      </c>
    </row>
    <row r="79" spans="1:17" ht="24">
      <c r="A79" s="23">
        <v>51</v>
      </c>
      <c r="B79" s="30" t="s">
        <v>250</v>
      </c>
      <c r="C79" s="173" t="s">
        <v>347</v>
      </c>
      <c r="D79" s="31" t="s">
        <v>218</v>
      </c>
      <c r="E79" s="32">
        <v>0.1</v>
      </c>
      <c r="F79" s="33">
        <v>606.48</v>
      </c>
      <c r="G79" s="33">
        <v>160.66999999999999</v>
      </c>
      <c r="H79" s="33">
        <v>3.68</v>
      </c>
      <c r="I79" s="33">
        <v>0.16</v>
      </c>
      <c r="J79" s="54">
        <v>61</v>
      </c>
      <c r="K79" s="34">
        <v>16</v>
      </c>
      <c r="L79" s="34"/>
      <c r="M79" s="34"/>
      <c r="N79" s="34">
        <v>11.99</v>
      </c>
      <c r="O79" s="34">
        <v>1.2</v>
      </c>
      <c r="P79" s="34">
        <v>0.01</v>
      </c>
      <c r="Q79" s="34"/>
    </row>
    <row r="80" spans="1:17" ht="48">
      <c r="A80" s="23">
        <v>52</v>
      </c>
      <c r="B80" s="30" t="s">
        <v>241</v>
      </c>
      <c r="C80" s="173" t="s">
        <v>346</v>
      </c>
      <c r="D80" s="31" t="s">
        <v>218</v>
      </c>
      <c r="E80" s="32">
        <v>0.1</v>
      </c>
      <c r="F80" s="33">
        <v>2000.37</v>
      </c>
      <c r="G80" s="33">
        <v>931.56</v>
      </c>
      <c r="H80" s="33">
        <v>23.04</v>
      </c>
      <c r="I80" s="33">
        <v>0.47</v>
      </c>
      <c r="J80" s="54">
        <v>200</v>
      </c>
      <c r="K80" s="34">
        <v>93</v>
      </c>
      <c r="L80" s="34">
        <v>2</v>
      </c>
      <c r="M80" s="34"/>
      <c r="N80" s="34">
        <v>68.75</v>
      </c>
      <c r="O80" s="34">
        <v>6.88</v>
      </c>
      <c r="P80" s="34">
        <v>0.03</v>
      </c>
      <c r="Q80" s="34"/>
    </row>
    <row r="81" spans="1:17" ht="24">
      <c r="A81" s="23">
        <v>53</v>
      </c>
      <c r="B81" s="30" t="s">
        <v>237</v>
      </c>
      <c r="C81" s="173" t="s">
        <v>236</v>
      </c>
      <c r="D81" s="31" t="s">
        <v>194</v>
      </c>
      <c r="E81" s="32">
        <v>6.3E-3</v>
      </c>
      <c r="F81" s="33">
        <v>33000</v>
      </c>
      <c r="G81" s="34"/>
      <c r="H81" s="34"/>
      <c r="I81" s="34"/>
      <c r="J81" s="54">
        <v>208</v>
      </c>
      <c r="K81" s="34"/>
      <c r="L81" s="34"/>
      <c r="M81" s="34"/>
      <c r="N81" s="34"/>
      <c r="O81" s="34"/>
      <c r="P81" s="34"/>
      <c r="Q81" s="34"/>
    </row>
    <row r="82" spans="1:17" ht="36">
      <c r="A82" s="23">
        <v>54</v>
      </c>
      <c r="B82" s="30" t="s">
        <v>231</v>
      </c>
      <c r="C82" s="173" t="s">
        <v>345</v>
      </c>
      <c r="D82" s="31" t="s">
        <v>120</v>
      </c>
      <c r="E82" s="35">
        <v>0.113</v>
      </c>
      <c r="F82" s="33">
        <v>1046.0999999999999</v>
      </c>
      <c r="G82" s="34"/>
      <c r="H82" s="34"/>
      <c r="I82" s="34"/>
      <c r="J82" s="54">
        <v>118</v>
      </c>
      <c r="K82" s="34"/>
      <c r="L82" s="34"/>
      <c r="M82" s="34"/>
      <c r="N82" s="34"/>
      <c r="O82" s="34"/>
      <c r="P82" s="34"/>
      <c r="Q82" s="34"/>
    </row>
    <row r="83" spans="1:17" ht="24">
      <c r="A83" s="23">
        <v>55</v>
      </c>
      <c r="B83" s="30" t="s">
        <v>233</v>
      </c>
      <c r="C83" s="173" t="s">
        <v>232</v>
      </c>
      <c r="D83" s="31" t="s">
        <v>218</v>
      </c>
      <c r="E83" s="35">
        <v>0.375</v>
      </c>
      <c r="F83" s="33">
        <v>280.58999999999997</v>
      </c>
      <c r="G83" s="33">
        <v>211.9</v>
      </c>
      <c r="H83" s="33">
        <v>68.69</v>
      </c>
      <c r="I83" s="33">
        <v>5.47</v>
      </c>
      <c r="J83" s="54">
        <v>105</v>
      </c>
      <c r="K83" s="34">
        <v>79</v>
      </c>
      <c r="L83" s="34">
        <v>26</v>
      </c>
      <c r="M83" s="34">
        <v>2</v>
      </c>
      <c r="N83" s="34">
        <v>17.2</v>
      </c>
      <c r="O83" s="34">
        <v>6.45</v>
      </c>
      <c r="P83" s="34">
        <v>0.35</v>
      </c>
      <c r="Q83" s="34">
        <v>0.13</v>
      </c>
    </row>
    <row r="84" spans="1:17" ht="26.25" customHeight="1">
      <c r="A84" s="23">
        <v>56</v>
      </c>
      <c r="B84" s="30" t="s">
        <v>123</v>
      </c>
      <c r="C84" s="173" t="s">
        <v>344</v>
      </c>
      <c r="D84" s="31" t="s">
        <v>193</v>
      </c>
      <c r="E84" s="32">
        <v>38.25</v>
      </c>
      <c r="F84" s="33">
        <v>186.56</v>
      </c>
      <c r="G84" s="34"/>
      <c r="H84" s="34"/>
      <c r="I84" s="34"/>
      <c r="J84" s="54">
        <v>7136</v>
      </c>
      <c r="K84" s="34"/>
      <c r="L84" s="34"/>
      <c r="M84" s="34"/>
      <c r="N84" s="34"/>
      <c r="O84" s="34"/>
      <c r="P84" s="34"/>
      <c r="Q84" s="34"/>
    </row>
    <row r="85" spans="1:17" ht="26.25" customHeight="1">
      <c r="A85" s="23">
        <v>57</v>
      </c>
      <c r="B85" s="30" t="s">
        <v>230</v>
      </c>
      <c r="C85" s="173" t="s">
        <v>343</v>
      </c>
      <c r="D85" s="31" t="s">
        <v>209</v>
      </c>
      <c r="E85" s="32">
        <v>0.23</v>
      </c>
      <c r="F85" s="33">
        <v>626.51</v>
      </c>
      <c r="G85" s="33">
        <v>123.7</v>
      </c>
      <c r="H85" s="33">
        <v>3.28</v>
      </c>
      <c r="I85" s="34"/>
      <c r="J85" s="54">
        <v>144</v>
      </c>
      <c r="K85" s="34">
        <v>28</v>
      </c>
      <c r="L85" s="34">
        <v>1</v>
      </c>
      <c r="M85" s="34"/>
      <c r="N85" s="34">
        <v>8.99</v>
      </c>
      <c r="O85" s="34">
        <v>2.0699999999999998</v>
      </c>
      <c r="P85" s="34"/>
      <c r="Q85" s="34"/>
    </row>
    <row r="86" spans="1:17">
      <c r="A86" s="194" t="s">
        <v>128</v>
      </c>
      <c r="B86" s="191"/>
      <c r="C86" s="191"/>
      <c r="D86" s="191"/>
      <c r="E86" s="191"/>
      <c r="F86" s="191"/>
      <c r="G86" s="191"/>
      <c r="H86" s="191"/>
      <c r="I86" s="191"/>
      <c r="J86" s="55">
        <v>44583</v>
      </c>
      <c r="K86" s="33">
        <v>3565</v>
      </c>
      <c r="L86" s="33">
        <v>569</v>
      </c>
      <c r="M86" s="33">
        <v>45</v>
      </c>
      <c r="N86" s="34"/>
      <c r="O86" s="33">
        <v>271.97000000000003</v>
      </c>
      <c r="P86" s="34"/>
      <c r="Q86" s="33">
        <v>2.36</v>
      </c>
    </row>
    <row r="87" spans="1:17">
      <c r="A87" s="194" t="s">
        <v>129</v>
      </c>
      <c r="B87" s="191"/>
      <c r="C87" s="191"/>
      <c r="D87" s="191"/>
      <c r="E87" s="191"/>
      <c r="F87" s="191"/>
      <c r="G87" s="191"/>
      <c r="H87" s="191"/>
      <c r="I87" s="191"/>
      <c r="J87" s="55">
        <v>45997</v>
      </c>
      <c r="K87" s="33">
        <v>4816</v>
      </c>
      <c r="L87" s="33">
        <v>732</v>
      </c>
      <c r="M87" s="33">
        <v>59</v>
      </c>
      <c r="N87" s="34"/>
      <c r="O87" s="33">
        <v>351.92</v>
      </c>
      <c r="P87" s="34"/>
      <c r="Q87" s="33">
        <v>2.97</v>
      </c>
    </row>
    <row r="88" spans="1:17">
      <c r="A88" s="194" t="s">
        <v>130</v>
      </c>
      <c r="B88" s="191"/>
      <c r="C88" s="191"/>
      <c r="D88" s="191"/>
      <c r="E88" s="191"/>
      <c r="F88" s="191"/>
      <c r="G88" s="191"/>
      <c r="H88" s="191"/>
      <c r="I88" s="191"/>
      <c r="J88" s="54"/>
      <c r="K88" s="34"/>
      <c r="L88" s="34"/>
      <c r="M88" s="34"/>
      <c r="N88" s="34"/>
      <c r="O88" s="34"/>
      <c r="P88" s="34"/>
      <c r="Q88" s="34"/>
    </row>
    <row r="89" spans="1:17" ht="12.95" customHeight="1">
      <c r="A89" s="194" t="s">
        <v>342</v>
      </c>
      <c r="B89" s="191"/>
      <c r="C89" s="191"/>
      <c r="D89" s="191"/>
      <c r="E89" s="191"/>
      <c r="F89" s="191"/>
      <c r="G89" s="191"/>
      <c r="H89" s="191"/>
      <c r="I89" s="191"/>
      <c r="J89" s="55">
        <v>155</v>
      </c>
      <c r="K89" s="33">
        <v>153</v>
      </c>
      <c r="L89" s="33">
        <v>2</v>
      </c>
      <c r="M89" s="33">
        <v>2</v>
      </c>
      <c r="N89" s="34"/>
      <c r="O89" s="34"/>
      <c r="P89" s="34"/>
      <c r="Q89" s="34"/>
    </row>
    <row r="90" spans="1:17" ht="26.1" customHeight="1">
      <c r="A90" s="194" t="s">
        <v>341</v>
      </c>
      <c r="B90" s="191"/>
      <c r="C90" s="191"/>
      <c r="D90" s="191"/>
      <c r="E90" s="191"/>
      <c r="F90" s="191"/>
      <c r="G90" s="191"/>
      <c r="H90" s="191"/>
      <c r="I90" s="191"/>
      <c r="J90" s="55">
        <v>441</v>
      </c>
      <c r="K90" s="33">
        <v>388</v>
      </c>
      <c r="L90" s="33">
        <v>52</v>
      </c>
      <c r="M90" s="33">
        <v>2</v>
      </c>
      <c r="N90" s="34"/>
      <c r="O90" s="33">
        <v>28.512</v>
      </c>
      <c r="P90" s="34"/>
      <c r="Q90" s="33">
        <v>0.14000000000000001</v>
      </c>
    </row>
    <row r="91" spans="1:17" ht="12.95" customHeight="1">
      <c r="A91" s="194" t="s">
        <v>340</v>
      </c>
      <c r="B91" s="191"/>
      <c r="C91" s="191"/>
      <c r="D91" s="191"/>
      <c r="E91" s="191"/>
      <c r="F91" s="191"/>
      <c r="G91" s="191"/>
      <c r="H91" s="191"/>
      <c r="I91" s="191"/>
      <c r="J91" s="55">
        <v>818</v>
      </c>
      <c r="K91" s="33">
        <v>708</v>
      </c>
      <c r="L91" s="33">
        <v>108</v>
      </c>
      <c r="M91" s="33">
        <v>9</v>
      </c>
      <c r="N91" s="34"/>
      <c r="O91" s="33">
        <v>51.442</v>
      </c>
      <c r="P91" s="34"/>
      <c r="Q91" s="33">
        <v>0.46600000000000003</v>
      </c>
    </row>
    <row r="92" spans="1:17">
      <c r="A92" s="194" t="s">
        <v>131</v>
      </c>
      <c r="B92" s="191"/>
      <c r="C92" s="191"/>
      <c r="D92" s="191"/>
      <c r="E92" s="191"/>
      <c r="F92" s="191"/>
      <c r="G92" s="191"/>
      <c r="H92" s="191"/>
      <c r="I92" s="191"/>
      <c r="J92" s="55">
        <v>5059</v>
      </c>
      <c r="K92" s="34"/>
      <c r="L92" s="34"/>
      <c r="M92" s="34"/>
      <c r="N92" s="34"/>
      <c r="O92" s="34"/>
      <c r="P92" s="34"/>
      <c r="Q92" s="34"/>
    </row>
    <row r="93" spans="1:17">
      <c r="A93" s="194" t="s">
        <v>130</v>
      </c>
      <c r="B93" s="191"/>
      <c r="C93" s="191"/>
      <c r="D93" s="191"/>
      <c r="E93" s="191"/>
      <c r="F93" s="191"/>
      <c r="G93" s="191"/>
      <c r="H93" s="191"/>
      <c r="I93" s="191"/>
      <c r="J93" s="54"/>
      <c r="K93" s="34"/>
      <c r="L93" s="34"/>
      <c r="M93" s="34"/>
      <c r="N93" s="34"/>
      <c r="O93" s="34"/>
      <c r="P93" s="34"/>
      <c r="Q93" s="34"/>
    </row>
    <row r="94" spans="1:17">
      <c r="A94" s="194" t="s">
        <v>339</v>
      </c>
      <c r="B94" s="191"/>
      <c r="C94" s="191"/>
      <c r="D94" s="191"/>
      <c r="E94" s="191"/>
      <c r="F94" s="191"/>
      <c r="G94" s="191"/>
      <c r="H94" s="191"/>
      <c r="I94" s="191"/>
      <c r="J94" s="55">
        <v>401</v>
      </c>
      <c r="K94" s="34"/>
      <c r="L94" s="34"/>
      <c r="M94" s="34"/>
      <c r="N94" s="34"/>
      <c r="O94" s="34"/>
      <c r="P94" s="34"/>
      <c r="Q94" s="34"/>
    </row>
    <row r="95" spans="1:17">
      <c r="A95" s="194" t="s">
        <v>338</v>
      </c>
      <c r="B95" s="191"/>
      <c r="C95" s="191"/>
      <c r="D95" s="191"/>
      <c r="E95" s="191"/>
      <c r="F95" s="191"/>
      <c r="G95" s="191"/>
      <c r="H95" s="191"/>
      <c r="I95" s="191"/>
      <c r="J95" s="55">
        <v>46</v>
      </c>
      <c r="K95" s="34"/>
      <c r="L95" s="34"/>
      <c r="M95" s="34"/>
      <c r="N95" s="34"/>
      <c r="O95" s="34"/>
      <c r="P95" s="34"/>
      <c r="Q95" s="34"/>
    </row>
    <row r="96" spans="1:17">
      <c r="A96" s="194" t="s">
        <v>337</v>
      </c>
      <c r="B96" s="191"/>
      <c r="C96" s="191"/>
      <c r="D96" s="191"/>
      <c r="E96" s="191"/>
      <c r="F96" s="191"/>
      <c r="G96" s="191"/>
      <c r="H96" s="191"/>
      <c r="I96" s="191"/>
      <c r="J96" s="55">
        <v>645</v>
      </c>
      <c r="K96" s="34"/>
      <c r="L96" s="34"/>
      <c r="M96" s="34"/>
      <c r="N96" s="34"/>
      <c r="O96" s="34"/>
      <c r="P96" s="34"/>
      <c r="Q96" s="34"/>
    </row>
    <row r="97" spans="1:17">
      <c r="A97" s="194" t="s">
        <v>336</v>
      </c>
      <c r="B97" s="191"/>
      <c r="C97" s="191"/>
      <c r="D97" s="191"/>
      <c r="E97" s="191"/>
      <c r="F97" s="191"/>
      <c r="G97" s="191"/>
      <c r="H97" s="191"/>
      <c r="I97" s="191"/>
      <c r="J97" s="55">
        <v>4</v>
      </c>
      <c r="K97" s="34"/>
      <c r="L97" s="34"/>
      <c r="M97" s="34"/>
      <c r="N97" s="34"/>
      <c r="O97" s="34"/>
      <c r="P97" s="34"/>
      <c r="Q97" s="34"/>
    </row>
    <row r="98" spans="1:17">
      <c r="A98" s="194" t="s">
        <v>335</v>
      </c>
      <c r="B98" s="191"/>
      <c r="C98" s="191"/>
      <c r="D98" s="191"/>
      <c r="E98" s="191"/>
      <c r="F98" s="191"/>
      <c r="G98" s="191"/>
      <c r="H98" s="191"/>
      <c r="I98" s="191"/>
      <c r="J98" s="55">
        <v>2281</v>
      </c>
      <c r="K98" s="34"/>
      <c r="L98" s="34"/>
      <c r="M98" s="34"/>
      <c r="N98" s="34"/>
      <c r="O98" s="34"/>
      <c r="P98" s="34"/>
      <c r="Q98" s="34"/>
    </row>
    <row r="99" spans="1:17">
      <c r="A99" s="194" t="s">
        <v>334</v>
      </c>
      <c r="B99" s="191"/>
      <c r="C99" s="191"/>
      <c r="D99" s="191"/>
      <c r="E99" s="191"/>
      <c r="F99" s="191"/>
      <c r="G99" s="191"/>
      <c r="H99" s="191"/>
      <c r="I99" s="191"/>
      <c r="J99" s="55">
        <v>1415</v>
      </c>
      <c r="K99" s="34"/>
      <c r="L99" s="34"/>
      <c r="M99" s="34"/>
      <c r="N99" s="34"/>
      <c r="O99" s="34"/>
      <c r="P99" s="34"/>
      <c r="Q99" s="34"/>
    </row>
    <row r="100" spans="1:17">
      <c r="A100" s="194" t="s">
        <v>333</v>
      </c>
      <c r="B100" s="191"/>
      <c r="C100" s="191"/>
      <c r="D100" s="191"/>
      <c r="E100" s="191"/>
      <c r="F100" s="191"/>
      <c r="G100" s="191"/>
      <c r="H100" s="191"/>
      <c r="I100" s="191"/>
      <c r="J100" s="55">
        <v>71</v>
      </c>
      <c r="K100" s="34"/>
      <c r="L100" s="34"/>
      <c r="M100" s="34"/>
      <c r="N100" s="34"/>
      <c r="O100" s="34"/>
      <c r="P100" s="34"/>
      <c r="Q100" s="34"/>
    </row>
    <row r="101" spans="1:17">
      <c r="A101" s="194" t="s">
        <v>332</v>
      </c>
      <c r="B101" s="191"/>
      <c r="C101" s="191"/>
      <c r="D101" s="191"/>
      <c r="E101" s="191"/>
      <c r="F101" s="191"/>
      <c r="G101" s="191"/>
      <c r="H101" s="191"/>
      <c r="I101" s="191"/>
      <c r="J101" s="55">
        <v>196</v>
      </c>
      <c r="K101" s="34"/>
      <c r="L101" s="34"/>
      <c r="M101" s="34"/>
      <c r="N101" s="34"/>
      <c r="O101" s="34"/>
      <c r="P101" s="34"/>
      <c r="Q101" s="34"/>
    </row>
    <row r="102" spans="1:17">
      <c r="A102" s="194" t="s">
        <v>132</v>
      </c>
      <c r="B102" s="191"/>
      <c r="C102" s="191"/>
      <c r="D102" s="191"/>
      <c r="E102" s="191"/>
      <c r="F102" s="191"/>
      <c r="G102" s="191"/>
      <c r="H102" s="191"/>
      <c r="I102" s="191"/>
      <c r="J102" s="55">
        <v>3011</v>
      </c>
      <c r="K102" s="34"/>
      <c r="L102" s="34"/>
      <c r="M102" s="34"/>
      <c r="N102" s="34"/>
      <c r="O102" s="34"/>
      <c r="P102" s="34"/>
      <c r="Q102" s="34"/>
    </row>
    <row r="103" spans="1:17">
      <c r="A103" s="194" t="s">
        <v>130</v>
      </c>
      <c r="B103" s="191"/>
      <c r="C103" s="191"/>
      <c r="D103" s="191"/>
      <c r="E103" s="191"/>
      <c r="F103" s="191"/>
      <c r="G103" s="191"/>
      <c r="H103" s="191"/>
      <c r="I103" s="191"/>
      <c r="J103" s="54"/>
      <c r="K103" s="34"/>
      <c r="L103" s="34"/>
      <c r="M103" s="34"/>
      <c r="N103" s="34"/>
      <c r="O103" s="34"/>
      <c r="P103" s="34"/>
      <c r="Q103" s="34"/>
    </row>
    <row r="104" spans="1:17">
      <c r="A104" s="194" t="s">
        <v>331</v>
      </c>
      <c r="B104" s="191"/>
      <c r="C104" s="191"/>
      <c r="D104" s="191"/>
      <c r="E104" s="191"/>
      <c r="F104" s="191"/>
      <c r="G104" s="191"/>
      <c r="H104" s="191"/>
      <c r="I104" s="191"/>
      <c r="J104" s="55">
        <v>254</v>
      </c>
      <c r="K104" s="34"/>
      <c r="L104" s="34"/>
      <c r="M104" s="34"/>
      <c r="N104" s="34"/>
      <c r="O104" s="34"/>
      <c r="P104" s="34"/>
      <c r="Q104" s="34"/>
    </row>
    <row r="105" spans="1:17">
      <c r="A105" s="194" t="s">
        <v>330</v>
      </c>
      <c r="B105" s="191"/>
      <c r="C105" s="191"/>
      <c r="D105" s="191"/>
      <c r="E105" s="191"/>
      <c r="F105" s="191"/>
      <c r="G105" s="191"/>
      <c r="H105" s="191"/>
      <c r="I105" s="191"/>
      <c r="J105" s="55">
        <v>1195</v>
      </c>
      <c r="K105" s="34"/>
      <c r="L105" s="34"/>
      <c r="M105" s="34"/>
      <c r="N105" s="34"/>
      <c r="O105" s="34"/>
      <c r="P105" s="34"/>
      <c r="Q105" s="34"/>
    </row>
    <row r="106" spans="1:17">
      <c r="A106" s="194" t="s">
        <v>329</v>
      </c>
      <c r="B106" s="191"/>
      <c r="C106" s="191"/>
      <c r="D106" s="191"/>
      <c r="E106" s="191"/>
      <c r="F106" s="191"/>
      <c r="G106" s="191"/>
      <c r="H106" s="191"/>
      <c r="I106" s="191"/>
      <c r="J106" s="55">
        <v>2</v>
      </c>
      <c r="K106" s="34"/>
      <c r="L106" s="34"/>
      <c r="M106" s="34"/>
      <c r="N106" s="34"/>
      <c r="O106" s="34"/>
      <c r="P106" s="34"/>
      <c r="Q106" s="34"/>
    </row>
    <row r="107" spans="1:17">
      <c r="A107" s="194" t="s">
        <v>328</v>
      </c>
      <c r="B107" s="191"/>
      <c r="C107" s="191"/>
      <c r="D107" s="191"/>
      <c r="E107" s="191"/>
      <c r="F107" s="191"/>
      <c r="G107" s="191"/>
      <c r="H107" s="191"/>
      <c r="I107" s="191"/>
      <c r="J107" s="55">
        <v>755</v>
      </c>
      <c r="K107" s="34"/>
      <c r="L107" s="34"/>
      <c r="M107" s="34"/>
      <c r="N107" s="34"/>
      <c r="O107" s="34"/>
      <c r="P107" s="34"/>
      <c r="Q107" s="34"/>
    </row>
    <row r="108" spans="1:17">
      <c r="A108" s="194" t="s">
        <v>327</v>
      </c>
      <c r="B108" s="191"/>
      <c r="C108" s="191"/>
      <c r="D108" s="191"/>
      <c r="E108" s="191"/>
      <c r="F108" s="191"/>
      <c r="G108" s="191"/>
      <c r="H108" s="191"/>
      <c r="I108" s="191"/>
      <c r="J108" s="55">
        <v>38</v>
      </c>
      <c r="K108" s="34"/>
      <c r="L108" s="34"/>
      <c r="M108" s="34"/>
      <c r="N108" s="34"/>
      <c r="O108" s="34"/>
      <c r="P108" s="34"/>
      <c r="Q108" s="34"/>
    </row>
    <row r="109" spans="1:17">
      <c r="A109" s="194" t="s">
        <v>326</v>
      </c>
      <c r="B109" s="191"/>
      <c r="C109" s="191"/>
      <c r="D109" s="191"/>
      <c r="E109" s="191"/>
      <c r="F109" s="191"/>
      <c r="G109" s="191"/>
      <c r="H109" s="191"/>
      <c r="I109" s="191"/>
      <c r="J109" s="55">
        <v>39</v>
      </c>
      <c r="K109" s="34"/>
      <c r="L109" s="34"/>
      <c r="M109" s="34"/>
      <c r="N109" s="34"/>
      <c r="O109" s="34"/>
      <c r="P109" s="34"/>
      <c r="Q109" s="34"/>
    </row>
    <row r="110" spans="1:17">
      <c r="A110" s="194" t="s">
        <v>325</v>
      </c>
      <c r="B110" s="191"/>
      <c r="C110" s="191"/>
      <c r="D110" s="191"/>
      <c r="E110" s="191"/>
      <c r="F110" s="191"/>
      <c r="G110" s="191"/>
      <c r="H110" s="191"/>
      <c r="I110" s="191"/>
      <c r="J110" s="55">
        <v>119</v>
      </c>
      <c r="K110" s="34"/>
      <c r="L110" s="34"/>
      <c r="M110" s="34"/>
      <c r="N110" s="34"/>
      <c r="O110" s="34"/>
      <c r="P110" s="34"/>
      <c r="Q110" s="34"/>
    </row>
    <row r="111" spans="1:17">
      <c r="A111" s="194" t="s">
        <v>324</v>
      </c>
      <c r="B111" s="191"/>
      <c r="C111" s="191"/>
      <c r="D111" s="191"/>
      <c r="E111" s="191"/>
      <c r="F111" s="191"/>
      <c r="G111" s="191"/>
      <c r="H111" s="191"/>
      <c r="I111" s="191"/>
      <c r="J111" s="55">
        <v>609</v>
      </c>
      <c r="K111" s="34"/>
      <c r="L111" s="34"/>
      <c r="M111" s="34"/>
      <c r="N111" s="34"/>
      <c r="O111" s="34"/>
      <c r="P111" s="34"/>
      <c r="Q111" s="34"/>
    </row>
    <row r="112" spans="1:17">
      <c r="A112" s="190" t="s">
        <v>133</v>
      </c>
      <c r="B112" s="191"/>
      <c r="C112" s="191"/>
      <c r="D112" s="191"/>
      <c r="E112" s="191"/>
      <c r="F112" s="191"/>
      <c r="G112" s="191"/>
      <c r="H112" s="191"/>
      <c r="I112" s="191"/>
      <c r="J112" s="54"/>
      <c r="K112" s="34"/>
      <c r="L112" s="34"/>
      <c r="M112" s="34"/>
      <c r="N112" s="34"/>
      <c r="O112" s="34"/>
      <c r="P112" s="34"/>
      <c r="Q112" s="34"/>
    </row>
    <row r="113" spans="1:17">
      <c r="A113" s="194" t="s">
        <v>187</v>
      </c>
      <c r="B113" s="191"/>
      <c r="C113" s="191"/>
      <c r="D113" s="191"/>
      <c r="E113" s="191"/>
      <c r="F113" s="191"/>
      <c r="G113" s="191"/>
      <c r="H113" s="191"/>
      <c r="I113" s="191"/>
      <c r="J113" s="55">
        <v>2265</v>
      </c>
      <c r="K113" s="34"/>
      <c r="L113" s="34"/>
      <c r="M113" s="34"/>
      <c r="N113" s="34"/>
      <c r="O113" s="33">
        <v>46.34</v>
      </c>
      <c r="P113" s="34"/>
      <c r="Q113" s="33">
        <v>1.96</v>
      </c>
    </row>
    <row r="114" spans="1:17">
      <c r="A114" s="194" t="s">
        <v>191</v>
      </c>
      <c r="B114" s="191"/>
      <c r="C114" s="191"/>
      <c r="D114" s="191"/>
      <c r="E114" s="191"/>
      <c r="F114" s="191"/>
      <c r="G114" s="191"/>
      <c r="H114" s="191"/>
      <c r="I114" s="191"/>
      <c r="J114" s="55">
        <v>144</v>
      </c>
      <c r="K114" s="34"/>
      <c r="L114" s="34"/>
      <c r="M114" s="34"/>
      <c r="N114" s="34"/>
      <c r="O114" s="33">
        <v>4.96</v>
      </c>
      <c r="P114" s="34"/>
      <c r="Q114" s="33">
        <v>0.05</v>
      </c>
    </row>
    <row r="115" spans="1:17">
      <c r="A115" s="194" t="s">
        <v>190</v>
      </c>
      <c r="B115" s="191"/>
      <c r="C115" s="191"/>
      <c r="D115" s="191"/>
      <c r="E115" s="191"/>
      <c r="F115" s="191"/>
      <c r="G115" s="191"/>
      <c r="H115" s="191"/>
      <c r="I115" s="191"/>
      <c r="J115" s="55">
        <v>10</v>
      </c>
      <c r="K115" s="34"/>
      <c r="L115" s="34"/>
      <c r="M115" s="34"/>
      <c r="N115" s="34"/>
      <c r="O115" s="34"/>
      <c r="P115" s="34"/>
      <c r="Q115" s="34"/>
    </row>
    <row r="116" spans="1:17">
      <c r="A116" s="194" t="s">
        <v>189</v>
      </c>
      <c r="B116" s="191"/>
      <c r="C116" s="191"/>
      <c r="D116" s="191"/>
      <c r="E116" s="191"/>
      <c r="F116" s="191"/>
      <c r="G116" s="191"/>
      <c r="H116" s="191"/>
      <c r="I116" s="191"/>
      <c r="J116" s="55">
        <v>78</v>
      </c>
      <c r="K116" s="34"/>
      <c r="L116" s="34"/>
      <c r="M116" s="34"/>
      <c r="N116" s="34"/>
      <c r="O116" s="34"/>
      <c r="P116" s="34"/>
      <c r="Q116" s="34"/>
    </row>
    <row r="117" spans="1:17">
      <c r="A117" s="194" t="s">
        <v>185</v>
      </c>
      <c r="B117" s="191"/>
      <c r="C117" s="191"/>
      <c r="D117" s="191"/>
      <c r="E117" s="191"/>
      <c r="F117" s="191"/>
      <c r="G117" s="191"/>
      <c r="H117" s="191"/>
      <c r="I117" s="191"/>
      <c r="J117" s="55">
        <v>19090</v>
      </c>
      <c r="K117" s="34"/>
      <c r="L117" s="34"/>
      <c r="M117" s="34"/>
      <c r="N117" s="34"/>
      <c r="O117" s="33">
        <v>91.3</v>
      </c>
      <c r="P117" s="34"/>
      <c r="Q117" s="33">
        <v>0.18</v>
      </c>
    </row>
    <row r="118" spans="1:17">
      <c r="A118" s="194" t="s">
        <v>181</v>
      </c>
      <c r="B118" s="191"/>
      <c r="C118" s="191"/>
      <c r="D118" s="191"/>
      <c r="E118" s="191"/>
      <c r="F118" s="191"/>
      <c r="G118" s="191"/>
      <c r="H118" s="191"/>
      <c r="I118" s="191"/>
      <c r="J118" s="55">
        <v>19033</v>
      </c>
      <c r="K118" s="34"/>
      <c r="L118" s="34"/>
      <c r="M118" s="34"/>
      <c r="N118" s="34"/>
      <c r="O118" s="33">
        <v>154.58000000000001</v>
      </c>
      <c r="P118" s="34"/>
      <c r="Q118" s="33">
        <v>0.46</v>
      </c>
    </row>
    <row r="119" spans="1:17">
      <c r="A119" s="194" t="s">
        <v>323</v>
      </c>
      <c r="B119" s="191"/>
      <c r="C119" s="191"/>
      <c r="D119" s="191"/>
      <c r="E119" s="191"/>
      <c r="F119" s="191"/>
      <c r="G119" s="191"/>
      <c r="H119" s="191"/>
      <c r="I119" s="191"/>
      <c r="J119" s="55">
        <v>397</v>
      </c>
      <c r="K119" s="34"/>
      <c r="L119" s="34"/>
      <c r="M119" s="34"/>
      <c r="N119" s="34"/>
      <c r="O119" s="33">
        <v>4.67</v>
      </c>
      <c r="P119" s="34"/>
      <c r="Q119" s="33">
        <v>0.01</v>
      </c>
    </row>
    <row r="120" spans="1:17">
      <c r="A120" s="194" t="s">
        <v>182</v>
      </c>
      <c r="B120" s="191"/>
      <c r="C120" s="191"/>
      <c r="D120" s="191"/>
      <c r="E120" s="191"/>
      <c r="F120" s="191"/>
      <c r="G120" s="191"/>
      <c r="H120" s="191"/>
      <c r="I120" s="191"/>
      <c r="J120" s="55">
        <v>11596</v>
      </c>
      <c r="K120" s="34"/>
      <c r="L120" s="34"/>
      <c r="M120" s="34"/>
      <c r="N120" s="34"/>
      <c r="O120" s="33">
        <v>11.76</v>
      </c>
      <c r="P120" s="34"/>
      <c r="Q120" s="33">
        <v>0.19</v>
      </c>
    </row>
    <row r="121" spans="1:17">
      <c r="A121" s="194" t="s">
        <v>183</v>
      </c>
      <c r="B121" s="191"/>
      <c r="C121" s="191"/>
      <c r="D121" s="191"/>
      <c r="E121" s="191"/>
      <c r="F121" s="191"/>
      <c r="G121" s="191"/>
      <c r="H121" s="191"/>
      <c r="I121" s="191"/>
      <c r="J121" s="55">
        <v>1454</v>
      </c>
      <c r="K121" s="34"/>
      <c r="L121" s="34"/>
      <c r="M121" s="34"/>
      <c r="N121" s="34"/>
      <c r="O121" s="33">
        <v>38.31</v>
      </c>
      <c r="P121" s="34"/>
      <c r="Q121" s="33">
        <v>0.12</v>
      </c>
    </row>
    <row r="122" spans="1:17">
      <c r="A122" s="194" t="s">
        <v>136</v>
      </c>
      <c r="B122" s="191"/>
      <c r="C122" s="191"/>
      <c r="D122" s="191"/>
      <c r="E122" s="191"/>
      <c r="F122" s="191"/>
      <c r="G122" s="191"/>
      <c r="H122" s="191"/>
      <c r="I122" s="191"/>
      <c r="J122" s="55">
        <v>54067</v>
      </c>
      <c r="K122" s="34"/>
      <c r="L122" s="34"/>
      <c r="M122" s="34"/>
      <c r="N122" s="34"/>
      <c r="O122" s="33">
        <v>351.92</v>
      </c>
      <c r="P122" s="34"/>
      <c r="Q122" s="33">
        <v>2.97</v>
      </c>
    </row>
    <row r="123" spans="1:17">
      <c r="A123" s="194" t="s">
        <v>137</v>
      </c>
      <c r="B123" s="191"/>
      <c r="C123" s="191"/>
      <c r="D123" s="191"/>
      <c r="E123" s="191"/>
      <c r="F123" s="191"/>
      <c r="G123" s="191"/>
      <c r="H123" s="191"/>
      <c r="I123" s="191"/>
      <c r="J123" s="54"/>
      <c r="K123" s="34"/>
      <c r="L123" s="34"/>
      <c r="M123" s="34"/>
      <c r="N123" s="34"/>
      <c r="O123" s="34"/>
      <c r="P123" s="34"/>
      <c r="Q123" s="34"/>
    </row>
    <row r="124" spans="1:17">
      <c r="A124" s="194" t="s">
        <v>138</v>
      </c>
      <c r="B124" s="191"/>
      <c r="C124" s="191"/>
      <c r="D124" s="191"/>
      <c r="E124" s="191"/>
      <c r="F124" s="191"/>
      <c r="G124" s="191"/>
      <c r="H124" s="191"/>
      <c r="I124" s="191"/>
      <c r="J124" s="55">
        <v>40449</v>
      </c>
      <c r="K124" s="34"/>
      <c r="L124" s="34"/>
      <c r="M124" s="34"/>
      <c r="N124" s="34"/>
      <c r="O124" s="34"/>
      <c r="P124" s="34"/>
      <c r="Q124" s="34"/>
    </row>
    <row r="125" spans="1:17">
      <c r="A125" s="194" t="s">
        <v>139</v>
      </c>
      <c r="B125" s="191"/>
      <c r="C125" s="191"/>
      <c r="D125" s="191"/>
      <c r="E125" s="191"/>
      <c r="F125" s="191"/>
      <c r="G125" s="191"/>
      <c r="H125" s="191"/>
      <c r="I125" s="191"/>
      <c r="J125" s="55">
        <v>673</v>
      </c>
      <c r="K125" s="34"/>
      <c r="L125" s="34"/>
      <c r="M125" s="34"/>
      <c r="N125" s="34"/>
      <c r="O125" s="34"/>
      <c r="P125" s="34"/>
      <c r="Q125" s="34"/>
    </row>
    <row r="126" spans="1:17">
      <c r="A126" s="194" t="s">
        <v>140</v>
      </c>
      <c r="B126" s="191"/>
      <c r="C126" s="191"/>
      <c r="D126" s="191"/>
      <c r="E126" s="191"/>
      <c r="F126" s="191"/>
      <c r="G126" s="191"/>
      <c r="H126" s="191"/>
      <c r="I126" s="191"/>
      <c r="J126" s="55">
        <v>4875</v>
      </c>
      <c r="K126" s="34"/>
      <c r="L126" s="34"/>
      <c r="M126" s="34"/>
      <c r="N126" s="34"/>
      <c r="O126" s="34"/>
      <c r="P126" s="34"/>
      <c r="Q126" s="34"/>
    </row>
    <row r="127" spans="1:17">
      <c r="A127" s="194" t="s">
        <v>141</v>
      </c>
      <c r="B127" s="191"/>
      <c r="C127" s="191"/>
      <c r="D127" s="191"/>
      <c r="E127" s="191"/>
      <c r="F127" s="191"/>
      <c r="G127" s="191"/>
      <c r="H127" s="191"/>
      <c r="I127" s="191"/>
      <c r="J127" s="55">
        <v>5059</v>
      </c>
      <c r="K127" s="34"/>
      <c r="L127" s="34"/>
      <c r="M127" s="34"/>
      <c r="N127" s="34"/>
      <c r="O127" s="34"/>
      <c r="P127" s="34"/>
      <c r="Q127" s="34"/>
    </row>
    <row r="128" spans="1:17">
      <c r="A128" s="194" t="s">
        <v>142</v>
      </c>
      <c r="B128" s="191"/>
      <c r="C128" s="191"/>
      <c r="D128" s="191"/>
      <c r="E128" s="191"/>
      <c r="F128" s="191"/>
      <c r="G128" s="191"/>
      <c r="H128" s="191"/>
      <c r="I128" s="191"/>
      <c r="J128" s="55">
        <v>3011</v>
      </c>
      <c r="K128" s="34"/>
      <c r="L128" s="34"/>
      <c r="M128" s="34"/>
      <c r="N128" s="34"/>
      <c r="O128" s="34"/>
      <c r="P128" s="34"/>
      <c r="Q128" s="34"/>
    </row>
    <row r="129" spans="1:18">
      <c r="A129" s="190" t="s">
        <v>143</v>
      </c>
      <c r="B129" s="191"/>
      <c r="C129" s="191"/>
      <c r="D129" s="191"/>
      <c r="E129" s="191"/>
      <c r="F129" s="191"/>
      <c r="G129" s="191"/>
      <c r="H129" s="191"/>
      <c r="I129" s="191"/>
      <c r="J129" s="56">
        <v>54067</v>
      </c>
      <c r="K129" s="34"/>
      <c r="L129" s="34"/>
      <c r="M129" s="34"/>
      <c r="N129" s="34"/>
      <c r="O129" s="36">
        <v>351.92</v>
      </c>
      <c r="P129" s="34"/>
      <c r="Q129" s="36">
        <v>2.97</v>
      </c>
    </row>
    <row r="130" spans="1:18">
      <c r="A130"/>
      <c r="B130"/>
      <c r="C130"/>
      <c r="D130"/>
      <c r="E130"/>
      <c r="F130" s="27"/>
      <c r="G130" s="27"/>
      <c r="H130" s="27"/>
      <c r="I130" s="27"/>
      <c r="J130" s="57"/>
      <c r="K130" s="27"/>
      <c r="L130" s="27"/>
      <c r="M130" s="27"/>
      <c r="N130" s="27"/>
      <c r="O130" s="27"/>
      <c r="P130" s="27"/>
      <c r="Q130" s="27"/>
      <c r="R130" s="9"/>
    </row>
    <row r="131" spans="1:18">
      <c r="B131" s="9" t="s">
        <v>224</v>
      </c>
      <c r="F131" s="27"/>
      <c r="G131" s="27"/>
      <c r="H131" s="27"/>
      <c r="I131" s="27"/>
      <c r="J131" s="57"/>
      <c r="K131" s="27"/>
      <c r="L131" s="27"/>
      <c r="M131" s="27"/>
      <c r="N131" s="27"/>
      <c r="O131" s="27"/>
      <c r="P131" s="27"/>
      <c r="Q131" s="27"/>
    </row>
    <row r="132" spans="1:18">
      <c r="A132"/>
      <c r="B132"/>
      <c r="C132"/>
      <c r="D132"/>
      <c r="E132"/>
      <c r="F132" s="27"/>
      <c r="G132" s="27"/>
      <c r="H132" s="27"/>
      <c r="I132" s="27"/>
      <c r="J132" s="57"/>
      <c r="K132" s="27"/>
      <c r="L132" s="27"/>
      <c r="M132" s="27"/>
      <c r="N132" s="27"/>
      <c r="O132" s="27"/>
      <c r="P132" s="27"/>
      <c r="Q132" s="27"/>
    </row>
    <row r="133" spans="1:18">
      <c r="A133" s="47"/>
      <c r="B133" s="18" t="s">
        <v>546</v>
      </c>
      <c r="C133" s="18"/>
      <c r="D133" s="18"/>
      <c r="E133" s="18"/>
      <c r="F133" s="18"/>
      <c r="G133" s="18"/>
      <c r="H133" s="18"/>
      <c r="I133" s="18" t="s">
        <v>547</v>
      </c>
      <c r="J133" s="53"/>
      <c r="K133" s="18"/>
      <c r="L133" s="18"/>
      <c r="M133" s="18"/>
      <c r="N133" s="48"/>
      <c r="O133" s="48"/>
      <c r="P133" s="48"/>
      <c r="Q133"/>
      <c r="R133" s="9"/>
    </row>
    <row r="134" spans="1:18">
      <c r="A134" s="47"/>
      <c r="B134" s="49"/>
      <c r="C134" s="168"/>
      <c r="D134" s="50"/>
      <c r="E134" s="49"/>
      <c r="F134" s="49"/>
      <c r="G134" s="168"/>
      <c r="H134" s="39"/>
      <c r="I134" s="18"/>
      <c r="J134" s="53"/>
      <c r="K134" s="18"/>
      <c r="L134" s="18"/>
      <c r="M134" s="18"/>
      <c r="N134" s="48"/>
      <c r="O134" s="48"/>
      <c r="P134" s="48"/>
      <c r="Q134"/>
      <c r="R134" s="9"/>
    </row>
    <row r="135" spans="1:18">
      <c r="A135" s="47"/>
      <c r="B135" s="49"/>
      <c r="C135" s="168"/>
      <c r="D135" s="50"/>
      <c r="E135" s="49"/>
      <c r="F135" s="49"/>
      <c r="G135" s="168"/>
      <c r="H135" s="39"/>
      <c r="I135" s="18"/>
      <c r="J135" s="53"/>
      <c r="K135" s="18"/>
      <c r="L135" s="18"/>
      <c r="M135" s="18"/>
      <c r="N135" s="48"/>
      <c r="O135" s="48"/>
      <c r="P135" s="48"/>
      <c r="Q135"/>
      <c r="R135" s="9"/>
    </row>
    <row r="136" spans="1:18">
      <c r="F136" s="27"/>
      <c r="G136" s="27"/>
      <c r="H136" s="27"/>
      <c r="I136" s="27"/>
      <c r="J136" s="57"/>
      <c r="K136" s="27"/>
      <c r="L136" s="27"/>
      <c r="M136" s="27"/>
      <c r="N136" s="27"/>
      <c r="O136" s="27"/>
      <c r="P136" s="27"/>
      <c r="Q136" s="27"/>
    </row>
  </sheetData>
  <mergeCells count="69">
    <mergeCell ref="F20:F21"/>
    <mergeCell ref="F19:I19"/>
    <mergeCell ref="G20:I20"/>
    <mergeCell ref="A23:Q23"/>
    <mergeCell ref="A19:A21"/>
    <mergeCell ref="C19:C21"/>
    <mergeCell ref="D19:D21"/>
    <mergeCell ref="E19:E21"/>
    <mergeCell ref="B19:B21"/>
    <mergeCell ref="O19:O21"/>
    <mergeCell ref="N19:N21"/>
    <mergeCell ref="Q19:Q21"/>
    <mergeCell ref="J20:J21"/>
    <mergeCell ref="K20:M20"/>
    <mergeCell ref="J19:M19"/>
    <mergeCell ref="P19:P21"/>
    <mergeCell ref="A69:Q69"/>
    <mergeCell ref="A86:I86"/>
    <mergeCell ref="A87:I87"/>
    <mergeCell ref="A88:I88"/>
    <mergeCell ref="A29:Q29"/>
    <mergeCell ref="A30:Q30"/>
    <mergeCell ref="A35:Q35"/>
    <mergeCell ref="A49:Q49"/>
    <mergeCell ref="A93:I93"/>
    <mergeCell ref="A94:I94"/>
    <mergeCell ref="A95:I95"/>
    <mergeCell ref="A96:I96"/>
    <mergeCell ref="A89:I89"/>
    <mergeCell ref="A90:I90"/>
    <mergeCell ref="A91:I91"/>
    <mergeCell ref="A92:I92"/>
    <mergeCell ref="A101:I101"/>
    <mergeCell ref="A102:I102"/>
    <mergeCell ref="A103:I103"/>
    <mergeCell ref="A104:I104"/>
    <mergeCell ref="A97:I97"/>
    <mergeCell ref="A98:I98"/>
    <mergeCell ref="A99:I99"/>
    <mergeCell ref="A100:I100"/>
    <mergeCell ref="A109:I109"/>
    <mergeCell ref="A110:I110"/>
    <mergeCell ref="A111:I111"/>
    <mergeCell ref="A112:I112"/>
    <mergeCell ref="A105:I105"/>
    <mergeCell ref="A106:I106"/>
    <mergeCell ref="A107:I107"/>
    <mergeCell ref="A108:I108"/>
    <mergeCell ref="A120:I120"/>
    <mergeCell ref="A113:I113"/>
    <mergeCell ref="A114:I114"/>
    <mergeCell ref="A115:I115"/>
    <mergeCell ref="A116:I116"/>
    <mergeCell ref="E1:I1"/>
    <mergeCell ref="A129:I129"/>
    <mergeCell ref="J13:K13"/>
    <mergeCell ref="J14:K14"/>
    <mergeCell ref="J15:K15"/>
    <mergeCell ref="A125:I125"/>
    <mergeCell ref="A126:I126"/>
    <mergeCell ref="A127:I127"/>
    <mergeCell ref="A128:I128"/>
    <mergeCell ref="A121:I121"/>
    <mergeCell ref="A122:I122"/>
    <mergeCell ref="A123:I123"/>
    <mergeCell ref="A124:I124"/>
    <mergeCell ref="A117:I117"/>
    <mergeCell ref="A118:I118"/>
    <mergeCell ref="A119:I119"/>
  </mergeCells>
  <pageMargins left="0.23622047244094491" right="0" top="0.39370078740157483" bottom="0.39370078740157483" header="0.19685039370078741" footer="0.19685039370078741"/>
  <pageSetup paperSize="9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57"/>
  <sheetViews>
    <sheetView showGridLines="0" topLeftCell="A32" zoomScaleNormal="75" zoomScaleSheetLayoutView="75" workbookViewId="0">
      <selection activeCell="D7" sqref="D7"/>
    </sheetView>
  </sheetViews>
  <sheetFormatPr defaultColWidth="9.140625" defaultRowHeight="12.75" outlineLevelRow="1"/>
  <cols>
    <col min="1" max="1" width="3.28515625" style="28" customWidth="1"/>
    <col min="2" max="2" width="9.7109375" style="1" customWidth="1"/>
    <col min="3" max="3" width="34.28515625" style="25" customWidth="1"/>
    <col min="4" max="4" width="7.7109375" style="24" customWidth="1"/>
    <col min="5" max="5" width="16.42578125" style="26" customWidth="1"/>
    <col min="6" max="6" width="7.7109375" style="7" customWidth="1"/>
    <col min="7" max="9" width="6.7109375" style="7" customWidth="1"/>
    <col min="10" max="10" width="7.7109375" style="59" customWidth="1"/>
    <col min="11" max="17" width="6.7109375" style="7" customWidth="1"/>
    <col min="18" max="16384" width="9.140625" style="8"/>
  </cols>
  <sheetData>
    <row r="1" spans="1:18" customFormat="1" ht="12.75" customHeight="1">
      <c r="A1" s="6" t="s">
        <v>113</v>
      </c>
      <c r="B1" s="38"/>
      <c r="C1" s="119"/>
      <c r="D1" s="50"/>
      <c r="E1" s="203" t="s">
        <v>151</v>
      </c>
      <c r="F1" s="204"/>
      <c r="G1" s="204"/>
      <c r="H1" s="204"/>
      <c r="I1" s="204"/>
      <c r="J1" s="204"/>
      <c r="K1" s="39"/>
      <c r="L1" s="39"/>
      <c r="M1" s="6" t="s">
        <v>114</v>
      </c>
      <c r="N1" s="5"/>
      <c r="O1" s="5"/>
      <c r="P1" s="5"/>
    </row>
    <row r="2" spans="1:18" customFormat="1">
      <c r="A2" s="49"/>
      <c r="B2" s="38"/>
      <c r="C2" s="119"/>
      <c r="D2" s="50"/>
      <c r="E2" s="124"/>
      <c r="F2" s="124"/>
      <c r="G2" s="13" t="s">
        <v>95</v>
      </c>
      <c r="H2" s="123"/>
      <c r="I2" s="122"/>
      <c r="J2" s="125"/>
      <c r="K2" s="39"/>
      <c r="L2" s="39"/>
      <c r="M2" s="10" t="s">
        <v>156</v>
      </c>
      <c r="N2" s="5"/>
      <c r="O2" s="5"/>
      <c r="P2" s="5"/>
    </row>
    <row r="3" spans="1:18" customFormat="1">
      <c r="A3" s="49" t="s">
        <v>93</v>
      </c>
      <c r="B3" s="38"/>
      <c r="C3" s="119"/>
      <c r="D3" s="50"/>
      <c r="E3" s="39"/>
      <c r="F3" s="39"/>
      <c r="G3" s="39"/>
      <c r="H3" s="39"/>
      <c r="I3" s="39"/>
      <c r="J3" s="125"/>
      <c r="K3" s="39"/>
      <c r="L3" s="39"/>
      <c r="M3" s="10" t="s">
        <v>0</v>
      </c>
      <c r="N3" s="5"/>
      <c r="O3" s="5"/>
      <c r="P3" s="5"/>
    </row>
    <row r="4" spans="1:18" customFormat="1">
      <c r="A4" s="10" t="s">
        <v>550</v>
      </c>
      <c r="B4" s="38"/>
      <c r="C4" s="119"/>
      <c r="D4" s="50"/>
      <c r="E4" s="39"/>
      <c r="F4" s="39"/>
      <c r="G4" s="15" t="s">
        <v>452</v>
      </c>
      <c r="H4" s="121"/>
      <c r="I4" s="39"/>
      <c r="J4" s="125"/>
      <c r="K4" s="39"/>
      <c r="L4" s="39"/>
      <c r="M4" s="11"/>
      <c r="N4" s="11"/>
      <c r="O4" s="133"/>
      <c r="P4" s="5"/>
    </row>
    <row r="5" spans="1:18" customFormat="1">
      <c r="A5" s="37"/>
      <c r="B5" s="38"/>
      <c r="C5" s="50"/>
      <c r="D5" s="120"/>
      <c r="E5" s="39"/>
      <c r="F5" s="39"/>
      <c r="G5" s="37" t="s">
        <v>96</v>
      </c>
      <c r="H5" s="37"/>
      <c r="I5" s="37"/>
      <c r="J5" s="125"/>
      <c r="K5" s="39"/>
      <c r="L5" s="39"/>
      <c r="M5" s="10" t="s">
        <v>152</v>
      </c>
      <c r="N5" s="5"/>
      <c r="O5" s="5"/>
      <c r="P5" s="5"/>
      <c r="Q5" s="8"/>
    </row>
    <row r="6" spans="1:18" customFormat="1">
      <c r="A6" s="37"/>
      <c r="B6" s="38"/>
      <c r="C6" s="50"/>
      <c r="D6" s="120"/>
      <c r="E6" s="39"/>
      <c r="F6" s="39"/>
      <c r="G6" s="39"/>
      <c r="H6" s="39"/>
      <c r="I6" s="39"/>
      <c r="J6" s="125"/>
      <c r="K6" s="39"/>
      <c r="L6" s="39"/>
      <c r="M6" s="5"/>
      <c r="N6" s="5"/>
      <c r="O6" s="5"/>
      <c r="P6" s="5"/>
      <c r="Q6" s="8"/>
    </row>
    <row r="7" spans="1:18">
      <c r="A7" s="4"/>
      <c r="B7" s="9"/>
      <c r="C7" s="16" t="s">
        <v>97</v>
      </c>
      <c r="D7" s="17" t="s">
        <v>451</v>
      </c>
      <c r="E7" s="18"/>
      <c r="F7" s="5"/>
      <c r="G7" s="5"/>
      <c r="H7" s="4"/>
      <c r="I7" s="5"/>
      <c r="J7" s="51"/>
      <c r="K7" s="11"/>
      <c r="L7" s="11"/>
      <c r="M7" s="11"/>
      <c r="N7" s="11"/>
      <c r="O7" s="11"/>
      <c r="P7" s="5"/>
      <c r="Q7" s="5"/>
    </row>
    <row r="8" spans="1:18">
      <c r="A8" s="4"/>
      <c r="B8" s="9"/>
      <c r="C8" s="2"/>
      <c r="D8" s="3"/>
      <c r="E8" s="19"/>
      <c r="F8" s="12"/>
      <c r="G8" s="12"/>
      <c r="H8" s="13" t="s">
        <v>98</v>
      </c>
      <c r="I8" s="13"/>
      <c r="J8" s="52"/>
      <c r="K8" s="14"/>
      <c r="L8" s="5"/>
      <c r="M8" s="5"/>
      <c r="N8" s="5"/>
      <c r="O8" s="5"/>
      <c r="P8" s="5"/>
      <c r="Q8" s="5"/>
    </row>
    <row r="9" spans="1:18">
      <c r="A9" s="20"/>
      <c r="B9" s="21"/>
      <c r="C9" s="2"/>
      <c r="D9" s="3"/>
      <c r="E9" s="8"/>
      <c r="F9" s="5"/>
      <c r="G9" s="5"/>
      <c r="H9" s="5"/>
      <c r="I9" s="5"/>
      <c r="J9" s="51"/>
      <c r="K9" s="5"/>
      <c r="L9" s="5"/>
      <c r="M9" s="5"/>
      <c r="N9" s="5"/>
      <c r="O9" s="5"/>
      <c r="P9" s="5"/>
      <c r="Q9" s="5"/>
    </row>
    <row r="10" spans="1:18" ht="14.25">
      <c r="A10" s="4"/>
      <c r="B10" s="9"/>
      <c r="C10" s="2"/>
      <c r="D10" s="18" t="s">
        <v>450</v>
      </c>
      <c r="E10" s="4"/>
      <c r="F10" s="5"/>
      <c r="G10" s="5"/>
      <c r="H10" s="5"/>
      <c r="I10" s="18"/>
      <c r="J10" s="53"/>
      <c r="K10" s="5"/>
      <c r="L10" s="5"/>
      <c r="M10" s="5"/>
      <c r="N10" s="45"/>
      <c r="O10" s="42"/>
      <c r="P10" s="42"/>
      <c r="Q10" s="5"/>
      <c r="R10" s="22"/>
    </row>
    <row r="11" spans="1:18">
      <c r="A11" s="4"/>
      <c r="B11" s="9"/>
      <c r="C11" s="2"/>
      <c r="D11" s="18" t="s">
        <v>80</v>
      </c>
      <c r="E11" s="4"/>
      <c r="F11" s="5"/>
      <c r="G11" s="5"/>
      <c r="H11" s="5"/>
      <c r="I11" s="18"/>
      <c r="J11" s="192" t="s">
        <v>449</v>
      </c>
      <c r="K11" s="193"/>
      <c r="L11" s="10" t="s">
        <v>144</v>
      </c>
      <c r="M11" s="5"/>
      <c r="N11" s="40"/>
      <c r="O11" s="42"/>
      <c r="P11" s="46"/>
      <c r="Q11" s="5"/>
    </row>
    <row r="12" spans="1:18">
      <c r="A12" s="4"/>
      <c r="B12" s="9"/>
      <c r="C12" s="2"/>
      <c r="D12" s="18" t="s">
        <v>145</v>
      </c>
      <c r="E12" s="4"/>
      <c r="F12" s="5"/>
      <c r="G12" s="5"/>
      <c r="H12" s="5"/>
      <c r="I12" s="18"/>
      <c r="J12" s="192" t="s">
        <v>448</v>
      </c>
      <c r="K12" s="193"/>
      <c r="L12" s="10" t="s">
        <v>144</v>
      </c>
      <c r="M12" s="5"/>
      <c r="N12" s="40"/>
      <c r="O12" s="42"/>
      <c r="P12" s="42"/>
      <c r="Q12" s="5"/>
    </row>
    <row r="13" spans="1:18" outlineLevel="1">
      <c r="A13" s="4"/>
      <c r="B13" s="9"/>
      <c r="C13" s="2"/>
      <c r="D13" s="18" t="s">
        <v>146</v>
      </c>
      <c r="E13" s="4"/>
      <c r="F13" s="5"/>
      <c r="G13" s="5"/>
      <c r="H13" s="5"/>
      <c r="I13" s="18"/>
      <c r="J13" s="192" t="s">
        <v>447</v>
      </c>
      <c r="K13" s="193"/>
      <c r="L13" s="10" t="s">
        <v>147</v>
      </c>
      <c r="M13" s="5"/>
      <c r="N13" s="5"/>
      <c r="O13" s="5"/>
      <c r="P13" s="5"/>
      <c r="Q13" s="5"/>
    </row>
    <row r="14" spans="1:18" customFormat="1" ht="14.45" customHeight="1" outlineLevel="1">
      <c r="A14" s="37"/>
      <c r="B14" s="38"/>
      <c r="C14" s="119"/>
      <c r="D14" s="18" t="s">
        <v>92</v>
      </c>
      <c r="E14" s="37"/>
      <c r="F14" s="39"/>
      <c r="G14" s="39"/>
      <c r="H14" s="39"/>
      <c r="I14" s="118"/>
      <c r="J14" s="205">
        <f>J48/1000</f>
        <v>2.25</v>
      </c>
      <c r="K14" s="205"/>
      <c r="L14" s="49" t="s">
        <v>153</v>
      </c>
      <c r="M14" s="39"/>
      <c r="N14" s="40"/>
      <c r="O14" s="41"/>
      <c r="P14" s="46"/>
      <c r="Q14" s="43"/>
    </row>
    <row r="15" spans="1:18" customFormat="1">
      <c r="A15" s="37"/>
      <c r="B15" s="38"/>
      <c r="C15" s="29"/>
      <c r="D15" s="44" t="s">
        <v>154</v>
      </c>
      <c r="E15" s="18"/>
      <c r="F15" s="18"/>
      <c r="G15" s="18"/>
      <c r="H15" s="18"/>
      <c r="I15" s="18"/>
      <c r="J15" s="53"/>
      <c r="K15" s="18"/>
      <c r="L15" s="18"/>
      <c r="M15" s="39"/>
      <c r="N15" s="39"/>
      <c r="O15" s="39"/>
      <c r="P15" s="39"/>
    </row>
    <row r="17" spans="1:17" ht="18" customHeight="1">
      <c r="A17" s="196" t="s">
        <v>99</v>
      </c>
      <c r="B17" s="199" t="s">
        <v>106</v>
      </c>
      <c r="C17" s="196" t="s">
        <v>100</v>
      </c>
      <c r="D17" s="196" t="s">
        <v>101</v>
      </c>
      <c r="E17" s="196" t="s">
        <v>102</v>
      </c>
      <c r="F17" s="196" t="s">
        <v>115</v>
      </c>
      <c r="G17" s="197"/>
      <c r="H17" s="197"/>
      <c r="I17" s="197"/>
      <c r="J17" s="196" t="s">
        <v>116</v>
      </c>
      <c r="K17" s="197"/>
      <c r="L17" s="197"/>
      <c r="M17" s="197"/>
      <c r="N17" s="196" t="s">
        <v>108</v>
      </c>
      <c r="O17" s="196" t="s">
        <v>110</v>
      </c>
      <c r="P17" s="196" t="s">
        <v>109</v>
      </c>
      <c r="Q17" s="196" t="s">
        <v>111</v>
      </c>
    </row>
    <row r="18" spans="1:17" ht="15.75" customHeight="1">
      <c r="A18" s="197"/>
      <c r="B18" s="200"/>
      <c r="C18" s="198"/>
      <c r="D18" s="196"/>
      <c r="E18" s="197"/>
      <c r="F18" s="196" t="s">
        <v>103</v>
      </c>
      <c r="G18" s="196" t="s">
        <v>105</v>
      </c>
      <c r="H18" s="197"/>
      <c r="I18" s="197"/>
      <c r="J18" s="201" t="s">
        <v>103</v>
      </c>
      <c r="K18" s="196" t="s">
        <v>105</v>
      </c>
      <c r="L18" s="197"/>
      <c r="M18" s="197"/>
      <c r="N18" s="196"/>
      <c r="O18" s="196"/>
      <c r="P18" s="196"/>
      <c r="Q18" s="196"/>
    </row>
    <row r="19" spans="1:17" ht="15.75" customHeight="1">
      <c r="A19" s="197"/>
      <c r="B19" s="200"/>
      <c r="C19" s="198"/>
      <c r="D19" s="196"/>
      <c r="E19" s="197"/>
      <c r="F19" s="197"/>
      <c r="G19" s="169" t="s">
        <v>104</v>
      </c>
      <c r="H19" s="169" t="s">
        <v>112</v>
      </c>
      <c r="I19" s="169" t="s">
        <v>107</v>
      </c>
      <c r="J19" s="202"/>
      <c r="K19" s="169" t="s">
        <v>104</v>
      </c>
      <c r="L19" s="169" t="s">
        <v>112</v>
      </c>
      <c r="M19" s="169" t="s">
        <v>107</v>
      </c>
      <c r="N19" s="196"/>
      <c r="O19" s="196"/>
      <c r="P19" s="196"/>
      <c r="Q19" s="196"/>
    </row>
    <row r="20" spans="1:17">
      <c r="A20" s="23">
        <v>1</v>
      </c>
      <c r="B20" s="171">
        <v>2</v>
      </c>
      <c r="C20" s="169">
        <v>3</v>
      </c>
      <c r="D20" s="169">
        <v>4</v>
      </c>
      <c r="E20" s="23">
        <v>5</v>
      </c>
      <c r="F20" s="170">
        <v>6</v>
      </c>
      <c r="G20" s="170">
        <v>7</v>
      </c>
      <c r="H20" s="170">
        <v>8</v>
      </c>
      <c r="I20" s="170">
        <v>9</v>
      </c>
      <c r="J20" s="172">
        <v>10</v>
      </c>
      <c r="K20" s="170">
        <v>11</v>
      </c>
      <c r="L20" s="170">
        <v>12</v>
      </c>
      <c r="M20" s="170">
        <v>13</v>
      </c>
      <c r="N20" s="170">
        <v>14</v>
      </c>
      <c r="O20" s="170">
        <v>15</v>
      </c>
      <c r="P20" s="170">
        <v>16</v>
      </c>
      <c r="Q20" s="170">
        <v>17</v>
      </c>
    </row>
    <row r="21" spans="1:17" ht="19.899999999999999" customHeight="1">
      <c r="A21" s="195" t="s">
        <v>71</v>
      </c>
      <c r="B21" s="191"/>
      <c r="C21" s="191"/>
      <c r="D21" s="191"/>
      <c r="E21" s="191"/>
      <c r="F21" s="191"/>
      <c r="G21" s="191"/>
      <c r="H21" s="191"/>
      <c r="I21" s="191"/>
      <c r="J21" s="191"/>
      <c r="K21" s="191"/>
      <c r="L21" s="191"/>
      <c r="M21" s="191"/>
      <c r="N21" s="191"/>
      <c r="O21" s="191"/>
      <c r="P21" s="191"/>
      <c r="Q21" s="191"/>
    </row>
    <row r="22" spans="1:17" ht="24">
      <c r="A22" s="23">
        <v>1</v>
      </c>
      <c r="B22" s="30" t="s">
        <v>295</v>
      </c>
      <c r="C22" s="173" t="s">
        <v>294</v>
      </c>
      <c r="D22" s="31" t="s">
        <v>293</v>
      </c>
      <c r="E22" s="35">
        <v>0.08</v>
      </c>
      <c r="F22" s="33">
        <v>211.01</v>
      </c>
      <c r="G22" s="33">
        <v>202.95</v>
      </c>
      <c r="H22" s="33">
        <v>8.06</v>
      </c>
      <c r="I22" s="33">
        <v>3.12</v>
      </c>
      <c r="J22" s="54">
        <v>17</v>
      </c>
      <c r="K22" s="34">
        <v>16</v>
      </c>
      <c r="L22" s="34">
        <v>1</v>
      </c>
      <c r="M22" s="34"/>
      <c r="N22" s="34">
        <v>18.3</v>
      </c>
      <c r="O22" s="34">
        <v>1.46</v>
      </c>
      <c r="P22" s="34">
        <v>0.2</v>
      </c>
      <c r="Q22" s="34">
        <v>0.02</v>
      </c>
    </row>
    <row r="23" spans="1:17" ht="19.899999999999999" customHeight="1">
      <c r="A23" s="195" t="s">
        <v>75</v>
      </c>
      <c r="B23" s="191"/>
      <c r="C23" s="191"/>
      <c r="D23" s="191"/>
      <c r="E23" s="191"/>
      <c r="F23" s="191"/>
      <c r="G23" s="191"/>
      <c r="H23" s="191"/>
      <c r="I23" s="191"/>
      <c r="J23" s="191"/>
      <c r="K23" s="191"/>
      <c r="L23" s="191"/>
      <c r="M23" s="191"/>
      <c r="N23" s="191"/>
      <c r="O23" s="191"/>
      <c r="P23" s="191"/>
      <c r="Q23" s="191"/>
    </row>
    <row r="24" spans="1:17" ht="24">
      <c r="A24" s="23">
        <v>2</v>
      </c>
      <c r="B24" s="30" t="s">
        <v>290</v>
      </c>
      <c r="C24" s="173" t="s">
        <v>446</v>
      </c>
      <c r="D24" s="31" t="s">
        <v>74</v>
      </c>
      <c r="E24" s="35">
        <v>3.27E-2</v>
      </c>
      <c r="F24" s="33">
        <v>2426.2800000000002</v>
      </c>
      <c r="G24" s="33">
        <v>828.53</v>
      </c>
      <c r="H24" s="33">
        <v>270.14999999999998</v>
      </c>
      <c r="I24" s="33">
        <v>20.22</v>
      </c>
      <c r="J24" s="54">
        <v>79</v>
      </c>
      <c r="K24" s="34">
        <v>27</v>
      </c>
      <c r="L24" s="34">
        <v>9</v>
      </c>
      <c r="M24" s="34">
        <v>1</v>
      </c>
      <c r="N24" s="34">
        <v>65.599999999999994</v>
      </c>
      <c r="O24" s="34">
        <v>2.15</v>
      </c>
      <c r="P24" s="34">
        <v>1.28</v>
      </c>
      <c r="Q24" s="34">
        <v>0.04</v>
      </c>
    </row>
    <row r="25" spans="1:17" ht="22.5" outlineLevel="1">
      <c r="A25" s="114" t="s">
        <v>91</v>
      </c>
      <c r="B25" s="116" t="s">
        <v>289</v>
      </c>
      <c r="C25" s="115" t="s">
        <v>288</v>
      </c>
      <c r="D25" s="114" t="s">
        <v>287</v>
      </c>
      <c r="E25" s="113" t="s">
        <v>445</v>
      </c>
      <c r="F25" s="112">
        <v>179.38</v>
      </c>
      <c r="G25" s="34"/>
      <c r="H25" s="34"/>
      <c r="I25" s="34"/>
      <c r="J25" s="126">
        <v>586.57000000000005</v>
      </c>
      <c r="K25" s="34"/>
      <c r="L25" s="34"/>
      <c r="M25" s="34"/>
      <c r="N25" s="34"/>
      <c r="O25" s="34"/>
      <c r="P25" s="34"/>
      <c r="Q25" s="34"/>
    </row>
    <row r="26" spans="1:17" ht="36">
      <c r="A26" s="23">
        <v>3</v>
      </c>
      <c r="B26" s="30" t="s">
        <v>90</v>
      </c>
      <c r="C26" s="173" t="s">
        <v>444</v>
      </c>
      <c r="D26" s="31" t="s">
        <v>443</v>
      </c>
      <c r="E26" s="32">
        <v>30</v>
      </c>
      <c r="F26" s="33">
        <v>35.29</v>
      </c>
      <c r="G26" s="34"/>
      <c r="H26" s="34"/>
      <c r="I26" s="34"/>
      <c r="J26" s="54">
        <v>1059</v>
      </c>
      <c r="K26" s="34"/>
      <c r="L26" s="34"/>
      <c r="M26" s="34"/>
      <c r="N26" s="34"/>
      <c r="O26" s="34"/>
      <c r="P26" s="34"/>
      <c r="Q26" s="34"/>
    </row>
    <row r="27" spans="1:17" ht="36">
      <c r="A27" s="23">
        <v>4</v>
      </c>
      <c r="B27" s="30" t="s">
        <v>90</v>
      </c>
      <c r="C27" s="173" t="s">
        <v>442</v>
      </c>
      <c r="D27" s="31" t="s">
        <v>124</v>
      </c>
      <c r="E27" s="32">
        <v>8</v>
      </c>
      <c r="F27" s="33">
        <v>1.9</v>
      </c>
      <c r="G27" s="34"/>
      <c r="H27" s="34"/>
      <c r="I27" s="34"/>
      <c r="J27" s="54">
        <v>15</v>
      </c>
      <c r="K27" s="34"/>
      <c r="L27" s="34"/>
      <c r="M27" s="34"/>
      <c r="N27" s="34"/>
      <c r="O27" s="34"/>
      <c r="P27" s="34"/>
      <c r="Q27" s="34"/>
    </row>
    <row r="28" spans="1:17" ht="36">
      <c r="A28" s="23">
        <v>12</v>
      </c>
      <c r="B28" s="30" t="s">
        <v>441</v>
      </c>
      <c r="C28" s="173" t="s">
        <v>440</v>
      </c>
      <c r="D28" s="31" t="s">
        <v>118</v>
      </c>
      <c r="E28" s="32">
        <v>4</v>
      </c>
      <c r="F28" s="33">
        <v>84.1</v>
      </c>
      <c r="G28" s="33">
        <v>18.79</v>
      </c>
      <c r="H28" s="33">
        <v>4.2300000000000004</v>
      </c>
      <c r="I28" s="34"/>
      <c r="J28" s="54">
        <v>336</v>
      </c>
      <c r="K28" s="34">
        <v>75</v>
      </c>
      <c r="L28" s="34">
        <v>17</v>
      </c>
      <c r="M28" s="34"/>
      <c r="N28" s="34">
        <v>1.47</v>
      </c>
      <c r="O28" s="34">
        <v>5.88</v>
      </c>
      <c r="P28" s="34"/>
      <c r="Q28" s="34"/>
    </row>
    <row r="29" spans="1:17" ht="36">
      <c r="A29" s="23">
        <v>5</v>
      </c>
      <c r="B29" s="30" t="s">
        <v>439</v>
      </c>
      <c r="C29" s="173" t="s">
        <v>438</v>
      </c>
      <c r="D29" s="31" t="s">
        <v>119</v>
      </c>
      <c r="E29" s="32">
        <v>4</v>
      </c>
      <c r="F29" s="33">
        <v>56.72</v>
      </c>
      <c r="G29" s="34"/>
      <c r="H29" s="34"/>
      <c r="I29" s="34"/>
      <c r="J29" s="54">
        <v>227</v>
      </c>
      <c r="K29" s="34"/>
      <c r="L29" s="34"/>
      <c r="M29" s="34"/>
      <c r="N29" s="34"/>
      <c r="O29" s="34"/>
      <c r="P29" s="34"/>
      <c r="Q29" s="34"/>
    </row>
    <row r="30" spans="1:17" ht="48">
      <c r="A30" s="23">
        <v>6</v>
      </c>
      <c r="B30" s="30" t="s">
        <v>437</v>
      </c>
      <c r="C30" s="173" t="s">
        <v>436</v>
      </c>
      <c r="D30" s="31" t="s">
        <v>126</v>
      </c>
      <c r="E30" s="35">
        <v>0.14000000000000001</v>
      </c>
      <c r="F30" s="33">
        <v>3897.38</v>
      </c>
      <c r="G30" s="33">
        <v>446.74</v>
      </c>
      <c r="H30" s="33">
        <v>69.040000000000006</v>
      </c>
      <c r="I30" s="33">
        <v>2.73</v>
      </c>
      <c r="J30" s="54">
        <v>546</v>
      </c>
      <c r="K30" s="34">
        <v>63</v>
      </c>
      <c r="L30" s="34">
        <v>10</v>
      </c>
      <c r="M30" s="34"/>
      <c r="N30" s="34">
        <v>32.97</v>
      </c>
      <c r="O30" s="34">
        <v>4.62</v>
      </c>
      <c r="P30" s="34">
        <v>0.15</v>
      </c>
      <c r="Q30" s="34">
        <v>0.02</v>
      </c>
    </row>
    <row r="31" spans="1:17" ht="48">
      <c r="A31" s="23">
        <v>7</v>
      </c>
      <c r="B31" s="30" t="s">
        <v>435</v>
      </c>
      <c r="C31" s="173" t="s">
        <v>434</v>
      </c>
      <c r="D31" s="31" t="s">
        <v>126</v>
      </c>
      <c r="E31" s="35">
        <v>0.03</v>
      </c>
      <c r="F31" s="33">
        <v>4340.3</v>
      </c>
      <c r="G31" s="33">
        <v>446.74</v>
      </c>
      <c r="H31" s="33">
        <v>69.040000000000006</v>
      </c>
      <c r="I31" s="33">
        <v>2.73</v>
      </c>
      <c r="J31" s="54">
        <v>130</v>
      </c>
      <c r="K31" s="34">
        <v>13</v>
      </c>
      <c r="L31" s="34">
        <v>2</v>
      </c>
      <c r="M31" s="34"/>
      <c r="N31" s="34">
        <v>32.97</v>
      </c>
      <c r="O31" s="34">
        <v>0.99</v>
      </c>
      <c r="P31" s="34">
        <v>0.15</v>
      </c>
      <c r="Q31" s="34"/>
    </row>
    <row r="32" spans="1:17" ht="24">
      <c r="A32" s="23">
        <v>8</v>
      </c>
      <c r="B32" s="30" t="s">
        <v>51</v>
      </c>
      <c r="C32" s="173" t="s">
        <v>433</v>
      </c>
      <c r="D32" s="31" t="s">
        <v>212</v>
      </c>
      <c r="E32" s="32">
        <v>3.4</v>
      </c>
      <c r="F32" s="33">
        <v>17.02</v>
      </c>
      <c r="G32" s="34"/>
      <c r="H32" s="34"/>
      <c r="I32" s="34"/>
      <c r="J32" s="54">
        <v>58</v>
      </c>
      <c r="K32" s="34"/>
      <c r="L32" s="34"/>
      <c r="M32" s="34"/>
      <c r="N32" s="34"/>
      <c r="O32" s="34"/>
      <c r="P32" s="34"/>
      <c r="Q32" s="34"/>
    </row>
    <row r="33" spans="1:17" ht="48">
      <c r="A33" s="23">
        <v>9</v>
      </c>
      <c r="B33" s="30" t="s">
        <v>56</v>
      </c>
      <c r="C33" s="173" t="s">
        <v>55</v>
      </c>
      <c r="D33" s="31" t="s">
        <v>126</v>
      </c>
      <c r="E33" s="35">
        <v>0.17</v>
      </c>
      <c r="F33" s="33">
        <v>104.4</v>
      </c>
      <c r="G33" s="33">
        <v>82.16</v>
      </c>
      <c r="H33" s="33">
        <v>15.29</v>
      </c>
      <c r="I33" s="34"/>
      <c r="J33" s="54">
        <v>18</v>
      </c>
      <c r="K33" s="34">
        <v>14</v>
      </c>
      <c r="L33" s="34">
        <v>3</v>
      </c>
      <c r="M33" s="34"/>
      <c r="N33" s="34">
        <v>5.01</v>
      </c>
      <c r="O33" s="34">
        <v>0.85</v>
      </c>
      <c r="P33" s="34"/>
      <c r="Q33" s="34"/>
    </row>
    <row r="34" spans="1:17" ht="36">
      <c r="A34" s="23">
        <v>10</v>
      </c>
      <c r="B34" s="30" t="s">
        <v>198</v>
      </c>
      <c r="C34" s="173" t="s">
        <v>197</v>
      </c>
      <c r="D34" s="31" t="s">
        <v>218</v>
      </c>
      <c r="E34" s="35">
        <v>1.9E-2</v>
      </c>
      <c r="F34" s="33">
        <v>417.46</v>
      </c>
      <c r="G34" s="33">
        <v>79.650000000000006</v>
      </c>
      <c r="H34" s="33">
        <v>10.15</v>
      </c>
      <c r="I34" s="33">
        <v>0.16</v>
      </c>
      <c r="J34" s="54">
        <v>8</v>
      </c>
      <c r="K34" s="34">
        <v>2</v>
      </c>
      <c r="L34" s="34"/>
      <c r="M34" s="34"/>
      <c r="N34" s="34">
        <v>5.31</v>
      </c>
      <c r="O34" s="34">
        <v>0.1</v>
      </c>
      <c r="P34" s="34">
        <v>0.01</v>
      </c>
      <c r="Q34" s="34"/>
    </row>
    <row r="35" spans="1:17" ht="36">
      <c r="A35" s="23">
        <v>11</v>
      </c>
      <c r="B35" s="30" t="s">
        <v>73</v>
      </c>
      <c r="C35" s="173" t="s">
        <v>432</v>
      </c>
      <c r="D35" s="31" t="s">
        <v>218</v>
      </c>
      <c r="E35" s="35">
        <v>1.9E-2</v>
      </c>
      <c r="F35" s="33">
        <v>1384.09</v>
      </c>
      <c r="G35" s="33">
        <v>886.83</v>
      </c>
      <c r="H35" s="33">
        <v>3.68</v>
      </c>
      <c r="I35" s="33">
        <v>0.16</v>
      </c>
      <c r="J35" s="54">
        <v>26</v>
      </c>
      <c r="K35" s="34">
        <v>17</v>
      </c>
      <c r="L35" s="34"/>
      <c r="M35" s="34"/>
      <c r="N35" s="34">
        <v>71.06</v>
      </c>
      <c r="O35" s="34">
        <v>1.35</v>
      </c>
      <c r="P35" s="34">
        <v>0.01</v>
      </c>
      <c r="Q35" s="34"/>
    </row>
    <row r="36" spans="1:17">
      <c r="A36" s="194" t="s">
        <v>128</v>
      </c>
      <c r="B36" s="191"/>
      <c r="C36" s="191"/>
      <c r="D36" s="191"/>
      <c r="E36" s="191"/>
      <c r="F36" s="191"/>
      <c r="G36" s="191"/>
      <c r="H36" s="191"/>
      <c r="I36" s="191"/>
      <c r="J36" s="55">
        <v>2519</v>
      </c>
      <c r="K36" s="33">
        <v>227</v>
      </c>
      <c r="L36" s="33">
        <v>42</v>
      </c>
      <c r="M36" s="33">
        <v>1</v>
      </c>
      <c r="N36" s="34"/>
      <c r="O36" s="33">
        <v>17.399999999999999</v>
      </c>
      <c r="P36" s="34"/>
      <c r="Q36" s="33">
        <v>0.08</v>
      </c>
    </row>
    <row r="37" spans="1:17">
      <c r="A37" s="194" t="s">
        <v>129</v>
      </c>
      <c r="B37" s="191"/>
      <c r="C37" s="191"/>
      <c r="D37" s="191"/>
      <c r="E37" s="191"/>
      <c r="F37" s="191"/>
      <c r="G37" s="191"/>
      <c r="H37" s="191"/>
      <c r="I37" s="191"/>
      <c r="J37" s="55">
        <v>2643</v>
      </c>
      <c r="K37" s="33">
        <v>328</v>
      </c>
      <c r="L37" s="33">
        <v>65</v>
      </c>
      <c r="M37" s="33">
        <v>1</v>
      </c>
      <c r="N37" s="34"/>
      <c r="O37" s="33">
        <v>24.05</v>
      </c>
      <c r="P37" s="34"/>
      <c r="Q37" s="33">
        <v>0.12</v>
      </c>
    </row>
    <row r="38" spans="1:17">
      <c r="A38" s="194" t="s">
        <v>130</v>
      </c>
      <c r="B38" s="191"/>
      <c r="C38" s="191"/>
      <c r="D38" s="191"/>
      <c r="E38" s="191"/>
      <c r="F38" s="191"/>
      <c r="G38" s="191"/>
      <c r="H38" s="191"/>
      <c r="I38" s="191"/>
      <c r="J38" s="54"/>
      <c r="K38" s="34"/>
      <c r="L38" s="34"/>
      <c r="M38" s="34"/>
      <c r="N38" s="34"/>
      <c r="O38" s="34"/>
      <c r="P38" s="34"/>
      <c r="Q38" s="34"/>
    </row>
    <row r="39" spans="1:17">
      <c r="A39" s="194" t="s">
        <v>431</v>
      </c>
      <c r="B39" s="191"/>
      <c r="C39" s="191"/>
      <c r="D39" s="191"/>
      <c r="E39" s="191"/>
      <c r="F39" s="191"/>
      <c r="G39" s="191"/>
      <c r="H39" s="191"/>
      <c r="I39" s="191"/>
      <c r="J39" s="55">
        <v>10</v>
      </c>
      <c r="K39" s="33">
        <v>10</v>
      </c>
      <c r="L39" s="34"/>
      <c r="M39" s="34"/>
      <c r="N39" s="34"/>
      <c r="O39" s="34"/>
      <c r="P39" s="34"/>
      <c r="Q39" s="34"/>
    </row>
    <row r="40" spans="1:17" ht="30" customHeight="1">
      <c r="A40" s="194" t="s">
        <v>430</v>
      </c>
      <c r="B40" s="191"/>
      <c r="C40" s="191"/>
      <c r="D40" s="191"/>
      <c r="E40" s="191"/>
      <c r="F40" s="191"/>
      <c r="G40" s="191"/>
      <c r="H40" s="191"/>
      <c r="I40" s="191"/>
      <c r="J40" s="55">
        <v>43</v>
      </c>
      <c r="K40" s="33">
        <v>33</v>
      </c>
      <c r="L40" s="33">
        <v>10</v>
      </c>
      <c r="M40" s="34"/>
      <c r="N40" s="34"/>
      <c r="O40" s="33">
        <v>2.3759999999999999</v>
      </c>
      <c r="P40" s="34"/>
      <c r="Q40" s="33">
        <v>1.4999999999999999E-2</v>
      </c>
    </row>
    <row r="41" spans="1:17" ht="15" customHeight="1">
      <c r="A41" s="194" t="s">
        <v>429</v>
      </c>
      <c r="B41" s="191"/>
      <c r="C41" s="191"/>
      <c r="D41" s="191"/>
      <c r="E41" s="191"/>
      <c r="F41" s="191"/>
      <c r="G41" s="191"/>
      <c r="H41" s="191"/>
      <c r="I41" s="191"/>
      <c r="J41" s="55">
        <v>9</v>
      </c>
      <c r="K41" s="33">
        <v>7</v>
      </c>
      <c r="L41" s="33">
        <v>2</v>
      </c>
      <c r="M41" s="34"/>
      <c r="N41" s="34"/>
      <c r="O41" s="33">
        <v>0.49980000000000002</v>
      </c>
      <c r="P41" s="34"/>
      <c r="Q41" s="33">
        <v>2.3999999999999998E-3</v>
      </c>
    </row>
    <row r="42" spans="1:17" ht="15" customHeight="1">
      <c r="A42" s="194" t="s">
        <v>428</v>
      </c>
      <c r="B42" s="191"/>
      <c r="C42" s="191"/>
      <c r="D42" s="191"/>
      <c r="E42" s="191"/>
      <c r="F42" s="191"/>
      <c r="G42" s="191"/>
      <c r="H42" s="191"/>
      <c r="I42" s="191"/>
      <c r="J42" s="55">
        <v>62</v>
      </c>
      <c r="K42" s="33">
        <v>52</v>
      </c>
      <c r="L42" s="33">
        <v>11</v>
      </c>
      <c r="M42" s="34"/>
      <c r="N42" s="34"/>
      <c r="O42" s="33">
        <v>3.742</v>
      </c>
      <c r="P42" s="34"/>
      <c r="Q42" s="33">
        <v>1.6E-2</v>
      </c>
    </row>
    <row r="43" spans="1:17">
      <c r="A43" s="194" t="s">
        <v>131</v>
      </c>
      <c r="B43" s="191"/>
      <c r="C43" s="191"/>
      <c r="D43" s="191"/>
      <c r="E43" s="191"/>
      <c r="F43" s="191"/>
      <c r="G43" s="191"/>
      <c r="H43" s="191"/>
      <c r="I43" s="191"/>
      <c r="J43" s="55">
        <v>406</v>
      </c>
      <c r="K43" s="34"/>
      <c r="L43" s="34"/>
      <c r="M43" s="34"/>
      <c r="N43" s="34"/>
      <c r="O43" s="34"/>
      <c r="P43" s="34"/>
      <c r="Q43" s="34"/>
    </row>
    <row r="44" spans="1:17">
      <c r="A44" s="194" t="s">
        <v>132</v>
      </c>
      <c r="B44" s="191"/>
      <c r="C44" s="191"/>
      <c r="D44" s="191"/>
      <c r="E44" s="191"/>
      <c r="F44" s="191"/>
      <c r="G44" s="191"/>
      <c r="H44" s="191"/>
      <c r="I44" s="191"/>
      <c r="J44" s="55">
        <v>223</v>
      </c>
      <c r="K44" s="34"/>
      <c r="L44" s="34"/>
      <c r="M44" s="34"/>
      <c r="N44" s="34"/>
      <c r="O44" s="34"/>
      <c r="P44" s="34"/>
      <c r="Q44" s="34"/>
    </row>
    <row r="45" spans="1:17">
      <c r="A45" s="190" t="s">
        <v>133</v>
      </c>
      <c r="B45" s="191"/>
      <c r="C45" s="191"/>
      <c r="D45" s="191"/>
      <c r="E45" s="191"/>
      <c r="F45" s="191"/>
      <c r="G45" s="191"/>
      <c r="H45" s="191"/>
      <c r="I45" s="191"/>
      <c r="J45" s="54"/>
      <c r="K45" s="34"/>
      <c r="L45" s="34"/>
      <c r="M45" s="34"/>
      <c r="N45" s="34"/>
      <c r="O45" s="34"/>
      <c r="P45" s="34"/>
      <c r="Q45" s="34"/>
    </row>
    <row r="46" spans="1:17">
      <c r="A46" s="194" t="s">
        <v>136</v>
      </c>
      <c r="B46" s="191"/>
      <c r="C46" s="191"/>
      <c r="D46" s="191"/>
      <c r="E46" s="191"/>
      <c r="F46" s="191"/>
      <c r="G46" s="191"/>
      <c r="H46" s="191"/>
      <c r="I46" s="191"/>
      <c r="J46" s="55">
        <v>3272</v>
      </c>
      <c r="K46" s="34"/>
      <c r="L46" s="34"/>
      <c r="M46" s="34"/>
      <c r="N46" s="34"/>
      <c r="O46" s="33">
        <v>24.05</v>
      </c>
      <c r="P46" s="34"/>
      <c r="Q46" s="33">
        <v>0.12</v>
      </c>
    </row>
    <row r="47" spans="1:17">
      <c r="A47" s="194" t="s">
        <v>137</v>
      </c>
      <c r="B47" s="191"/>
      <c r="C47" s="191"/>
      <c r="D47" s="191"/>
      <c r="E47" s="191"/>
      <c r="F47" s="191"/>
      <c r="G47" s="191"/>
      <c r="H47" s="191"/>
      <c r="I47" s="191"/>
      <c r="J47" s="54"/>
      <c r="K47" s="34"/>
      <c r="L47" s="34"/>
      <c r="M47" s="34"/>
      <c r="N47" s="34"/>
      <c r="O47" s="34"/>
      <c r="P47" s="34"/>
      <c r="Q47" s="34"/>
    </row>
    <row r="48" spans="1:17">
      <c r="A48" s="194" t="s">
        <v>138</v>
      </c>
      <c r="B48" s="191"/>
      <c r="C48" s="191"/>
      <c r="D48" s="191"/>
      <c r="E48" s="191"/>
      <c r="F48" s="191"/>
      <c r="G48" s="191"/>
      <c r="H48" s="191"/>
      <c r="I48" s="191"/>
      <c r="J48" s="55">
        <v>2250</v>
      </c>
      <c r="K48" s="34"/>
      <c r="L48" s="34"/>
      <c r="M48" s="34"/>
      <c r="N48" s="34"/>
      <c r="O48" s="34"/>
      <c r="P48" s="34"/>
      <c r="Q48" s="34"/>
    </row>
    <row r="49" spans="1:18">
      <c r="A49" s="194" t="s">
        <v>139</v>
      </c>
      <c r="B49" s="191"/>
      <c r="C49" s="191"/>
      <c r="D49" s="191"/>
      <c r="E49" s="191"/>
      <c r="F49" s="191"/>
      <c r="G49" s="191"/>
      <c r="H49" s="191"/>
      <c r="I49" s="191"/>
      <c r="J49" s="55">
        <f>65-1</f>
        <v>64</v>
      </c>
      <c r="K49" s="34"/>
      <c r="L49" s="34"/>
      <c r="M49" s="34"/>
      <c r="N49" s="34"/>
      <c r="O49" s="34"/>
      <c r="P49" s="34"/>
      <c r="Q49" s="34"/>
    </row>
    <row r="50" spans="1:18">
      <c r="A50" s="194" t="s">
        <v>140</v>
      </c>
      <c r="B50" s="191"/>
      <c r="C50" s="191"/>
      <c r="D50" s="191"/>
      <c r="E50" s="191"/>
      <c r="F50" s="191"/>
      <c r="G50" s="191"/>
      <c r="H50" s="191"/>
      <c r="I50" s="191"/>
      <c r="J50" s="55">
        <v>329</v>
      </c>
      <c r="K50" s="34"/>
      <c r="L50" s="34"/>
      <c r="M50" s="34"/>
      <c r="N50" s="34"/>
      <c r="O50" s="34"/>
      <c r="P50" s="34"/>
      <c r="Q50" s="34"/>
    </row>
    <row r="51" spans="1:18">
      <c r="A51" s="194" t="s">
        <v>141</v>
      </c>
      <c r="B51" s="191"/>
      <c r="C51" s="191"/>
      <c r="D51" s="191"/>
      <c r="E51" s="191"/>
      <c r="F51" s="191"/>
      <c r="G51" s="191"/>
      <c r="H51" s="191"/>
      <c r="I51" s="191"/>
      <c r="J51" s="55">
        <v>406</v>
      </c>
      <c r="K51" s="34"/>
      <c r="L51" s="34"/>
      <c r="M51" s="34"/>
      <c r="N51" s="34"/>
      <c r="O51" s="34"/>
      <c r="P51" s="34"/>
      <c r="Q51" s="34"/>
    </row>
    <row r="52" spans="1:18">
      <c r="A52" s="194" t="s">
        <v>142</v>
      </c>
      <c r="B52" s="191"/>
      <c r="C52" s="191"/>
      <c r="D52" s="191"/>
      <c r="E52" s="191"/>
      <c r="F52" s="191"/>
      <c r="G52" s="191"/>
      <c r="H52" s="191"/>
      <c r="I52" s="191"/>
      <c r="J52" s="55">
        <v>223</v>
      </c>
      <c r="K52" s="34"/>
      <c r="L52" s="34"/>
      <c r="M52" s="34"/>
      <c r="N52" s="34"/>
      <c r="O52" s="34"/>
      <c r="P52" s="34"/>
      <c r="Q52" s="34"/>
    </row>
    <row r="53" spans="1:18">
      <c r="A53" s="190" t="s">
        <v>143</v>
      </c>
      <c r="B53" s="191"/>
      <c r="C53" s="191"/>
      <c r="D53" s="191"/>
      <c r="E53" s="191"/>
      <c r="F53" s="191"/>
      <c r="G53" s="191"/>
      <c r="H53" s="191"/>
      <c r="I53" s="191"/>
      <c r="J53" s="56">
        <v>3272</v>
      </c>
      <c r="K53" s="34"/>
      <c r="L53" s="34"/>
      <c r="M53" s="34"/>
      <c r="N53" s="34"/>
      <c r="O53" s="36">
        <v>24.05</v>
      </c>
      <c r="P53" s="34"/>
      <c r="Q53" s="36">
        <v>0.12</v>
      </c>
    </row>
    <row r="54" spans="1:18" ht="14.45" customHeight="1">
      <c r="A54" s="4"/>
      <c r="B54" s="9"/>
      <c r="C54" s="2"/>
      <c r="D54" s="117"/>
      <c r="E54" s="4"/>
      <c r="F54" s="5"/>
      <c r="G54" s="5"/>
      <c r="H54" s="5"/>
      <c r="I54" s="5"/>
      <c r="J54" s="51"/>
      <c r="K54" s="5"/>
      <c r="L54" s="5"/>
      <c r="M54" s="5"/>
      <c r="N54" s="5"/>
      <c r="O54" s="5"/>
      <c r="P54" s="5"/>
      <c r="Q54" s="5"/>
    </row>
    <row r="55" spans="1:18" customFormat="1" ht="12.6" customHeight="1">
      <c r="A55" s="132"/>
      <c r="B55" s="131" t="s">
        <v>44</v>
      </c>
      <c r="C55" s="130"/>
      <c r="D55" s="130"/>
      <c r="E55" s="130"/>
      <c r="F55" s="130"/>
      <c r="G55" s="130"/>
      <c r="H55" s="130"/>
      <c r="I55" s="130"/>
      <c r="J55" s="129"/>
      <c r="K55" s="128"/>
      <c r="L55" s="128"/>
      <c r="M55" s="128"/>
      <c r="N55" s="128"/>
      <c r="O55" s="127"/>
      <c r="P55" s="128"/>
      <c r="Q55" s="127"/>
    </row>
    <row r="57" spans="1:18">
      <c r="A57" s="47"/>
      <c r="B57" s="18" t="s">
        <v>546</v>
      </c>
      <c r="C57" s="18"/>
      <c r="D57" s="18"/>
      <c r="E57" s="18"/>
      <c r="F57" s="18"/>
      <c r="G57" s="18"/>
      <c r="H57" s="18"/>
      <c r="I57" s="18" t="s">
        <v>547</v>
      </c>
      <c r="J57" s="53"/>
      <c r="K57" s="18"/>
      <c r="L57" s="18"/>
      <c r="M57" s="18"/>
      <c r="N57" s="48"/>
      <c r="O57" s="48"/>
      <c r="P57" s="48"/>
      <c r="Q57"/>
      <c r="R57" s="9"/>
    </row>
  </sheetData>
  <mergeCells count="40">
    <mergeCell ref="J13:K13"/>
    <mergeCell ref="E1:J1"/>
    <mergeCell ref="J14:K14"/>
    <mergeCell ref="A53:I53"/>
    <mergeCell ref="J11:K11"/>
    <mergeCell ref="J12:K12"/>
    <mergeCell ref="A47:I47"/>
    <mergeCell ref="A48:I48"/>
    <mergeCell ref="A49:I49"/>
    <mergeCell ref="A50:I50"/>
    <mergeCell ref="A52:I52"/>
    <mergeCell ref="A46:I46"/>
    <mergeCell ref="A40:I40"/>
    <mergeCell ref="A41:I41"/>
    <mergeCell ref="A42:I42"/>
    <mergeCell ref="A43:I43"/>
    <mergeCell ref="A44:I44"/>
    <mergeCell ref="A45:I45"/>
    <mergeCell ref="A36:I36"/>
    <mergeCell ref="A37:I37"/>
    <mergeCell ref="A38:I38"/>
    <mergeCell ref="A39:I39"/>
    <mergeCell ref="A51:I51"/>
    <mergeCell ref="F18:F19"/>
    <mergeCell ref="F17:I17"/>
    <mergeCell ref="G18:I18"/>
    <mergeCell ref="A21:Q21"/>
    <mergeCell ref="A23:Q23"/>
    <mergeCell ref="A17:A19"/>
    <mergeCell ref="C17:C19"/>
    <mergeCell ref="D17:D19"/>
    <mergeCell ref="E17:E19"/>
    <mergeCell ref="B17:B19"/>
    <mergeCell ref="O17:O19"/>
    <mergeCell ref="N17:N19"/>
    <mergeCell ref="Q17:Q19"/>
    <mergeCell ref="J18:J19"/>
    <mergeCell ref="K18:M18"/>
    <mergeCell ref="J17:M17"/>
    <mergeCell ref="P17:P19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105"/>
  <sheetViews>
    <sheetView showGridLines="0" topLeftCell="A75" zoomScaleNormal="75" zoomScaleSheetLayoutView="75" workbookViewId="0">
      <selection activeCell="D9" sqref="D9"/>
    </sheetView>
  </sheetViews>
  <sheetFormatPr defaultColWidth="9.140625" defaultRowHeight="12.75" outlineLevelRow="2"/>
  <cols>
    <col min="1" max="1" width="3.28515625" style="28" customWidth="1"/>
    <col min="2" max="2" width="15.5703125" style="1" customWidth="1"/>
    <col min="3" max="3" width="34.28515625" style="25" customWidth="1"/>
    <col min="4" max="4" width="7.7109375" style="24" customWidth="1"/>
    <col min="5" max="5" width="11.28515625" style="26" customWidth="1"/>
    <col min="6" max="6" width="7.7109375" style="7" customWidth="1"/>
    <col min="7" max="9" width="6.7109375" style="7" customWidth="1"/>
    <col min="10" max="10" width="7.7109375" style="59" customWidth="1"/>
    <col min="11" max="15" width="6.7109375" style="7" customWidth="1"/>
    <col min="16" max="16" width="8.5703125" style="7" customWidth="1"/>
    <col min="17" max="17" width="6.7109375" style="7" customWidth="1"/>
    <col min="18" max="16384" width="9.140625" style="8"/>
  </cols>
  <sheetData>
    <row r="1" spans="1:18" outlineLevel="2">
      <c r="A1" s="6" t="s">
        <v>113</v>
      </c>
      <c r="B1" s="9"/>
      <c r="C1" s="2"/>
      <c r="D1" s="64"/>
      <c r="E1" s="189" t="s">
        <v>151</v>
      </c>
      <c r="F1" s="189"/>
      <c r="G1" s="189"/>
      <c r="H1" s="189"/>
      <c r="I1" s="189"/>
      <c r="J1" s="51"/>
      <c r="K1" s="5"/>
      <c r="L1" s="5"/>
      <c r="M1" s="6" t="s">
        <v>114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63" t="s">
        <v>95</v>
      </c>
      <c r="H2" s="5"/>
      <c r="I2" s="5"/>
      <c r="J2" s="51"/>
      <c r="K2" s="5"/>
      <c r="L2" s="5"/>
      <c r="M2" s="10" t="s">
        <v>156</v>
      </c>
      <c r="N2" s="5"/>
      <c r="O2" s="5"/>
      <c r="P2" s="5"/>
      <c r="Q2"/>
      <c r="R2"/>
    </row>
    <row r="3" spans="1:18" outlineLevel="1">
      <c r="A3" s="10"/>
      <c r="B3" s="9"/>
      <c r="C3" s="2"/>
      <c r="D3" s="3"/>
      <c r="E3" s="3"/>
      <c r="F3" s="5"/>
      <c r="G3" s="63"/>
      <c r="H3" s="5"/>
      <c r="I3" s="5"/>
      <c r="J3" s="51"/>
      <c r="K3" s="5"/>
      <c r="L3" s="10"/>
      <c r="M3" s="10" t="s">
        <v>155</v>
      </c>
      <c r="N3" s="5"/>
      <c r="O3" s="5"/>
      <c r="P3" s="5"/>
      <c r="Q3"/>
      <c r="R3"/>
    </row>
    <row r="4" spans="1:18" outlineLevel="1">
      <c r="A4" s="10" t="s">
        <v>117</v>
      </c>
      <c r="B4" s="9"/>
      <c r="C4" s="2"/>
      <c r="D4" s="3"/>
      <c r="E4" s="3"/>
      <c r="F4" s="5"/>
      <c r="G4" s="5"/>
      <c r="H4" s="5"/>
      <c r="I4" s="5"/>
      <c r="J4" s="51"/>
      <c r="K4" s="5"/>
      <c r="L4" s="5"/>
      <c r="M4" s="10" t="s">
        <v>117</v>
      </c>
      <c r="N4" s="5"/>
      <c r="O4" s="5"/>
      <c r="P4" s="5"/>
      <c r="Q4"/>
      <c r="R4"/>
    </row>
    <row r="5" spans="1:18" outlineLevel="1">
      <c r="A5" s="10" t="s">
        <v>548</v>
      </c>
      <c r="B5" s="9"/>
      <c r="C5" s="2"/>
      <c r="D5" s="3"/>
      <c r="E5" s="3"/>
      <c r="F5" s="5"/>
      <c r="G5" s="5"/>
      <c r="H5" s="5"/>
      <c r="I5" s="5"/>
      <c r="J5" s="51"/>
      <c r="K5" s="5"/>
      <c r="L5" s="5"/>
      <c r="M5" s="10" t="s">
        <v>549</v>
      </c>
      <c r="N5" s="5"/>
      <c r="O5" s="5"/>
      <c r="P5" s="5"/>
      <c r="Q5"/>
      <c r="R5"/>
    </row>
    <row r="6" spans="1:18">
      <c r="A6" s="4"/>
      <c r="B6" s="9"/>
      <c r="C6" s="3"/>
      <c r="D6" s="8"/>
      <c r="E6" s="5"/>
      <c r="F6" s="5"/>
      <c r="G6" s="15" t="s">
        <v>523</v>
      </c>
      <c r="H6" s="15"/>
      <c r="I6" s="15"/>
      <c r="J6" s="51"/>
      <c r="K6" s="5"/>
      <c r="L6" s="5"/>
      <c r="M6" s="5"/>
      <c r="N6" s="5"/>
      <c r="O6" s="5"/>
      <c r="P6" s="5"/>
      <c r="Q6" s="8"/>
      <c r="R6"/>
    </row>
    <row r="7" spans="1:18">
      <c r="A7" s="4"/>
      <c r="B7" s="9"/>
      <c r="C7" s="3"/>
      <c r="D7" s="8"/>
      <c r="E7" s="5"/>
      <c r="F7" s="5"/>
      <c r="G7" s="4" t="s">
        <v>96</v>
      </c>
      <c r="H7" s="4"/>
      <c r="I7" s="4"/>
      <c r="J7" s="51"/>
      <c r="K7" s="5"/>
      <c r="L7" s="5"/>
      <c r="M7" s="5"/>
      <c r="N7" s="5"/>
      <c r="O7" s="5"/>
      <c r="P7" s="5"/>
      <c r="Q7" s="8"/>
      <c r="R7"/>
    </row>
    <row r="8" spans="1:18">
      <c r="A8" s="4"/>
      <c r="B8" s="9"/>
      <c r="C8" s="3"/>
      <c r="D8" s="8"/>
      <c r="E8" s="5"/>
      <c r="F8" s="5"/>
      <c r="G8" s="4"/>
      <c r="H8" s="4"/>
      <c r="I8" s="4"/>
      <c r="J8" s="51"/>
      <c r="K8" s="5"/>
      <c r="L8" s="5"/>
      <c r="M8" s="5"/>
      <c r="N8" s="5"/>
      <c r="O8" s="5"/>
      <c r="P8" s="5"/>
      <c r="Q8" s="8"/>
      <c r="R8"/>
    </row>
    <row r="9" spans="1:18">
      <c r="A9" s="4"/>
      <c r="B9" s="9"/>
      <c r="C9" s="16" t="s">
        <v>97</v>
      </c>
      <c r="D9" s="17" t="s">
        <v>522</v>
      </c>
      <c r="E9" s="62"/>
      <c r="F9" s="11"/>
      <c r="G9" s="11"/>
      <c r="H9" s="61"/>
      <c r="I9" s="11"/>
      <c r="J9" s="60"/>
      <c r="K9" s="11"/>
      <c r="L9" s="11"/>
      <c r="M9" s="11"/>
      <c r="N9" s="11"/>
      <c r="O9" s="5"/>
      <c r="P9" s="5"/>
      <c r="Q9" s="5"/>
      <c r="R9"/>
    </row>
    <row r="10" spans="1:18">
      <c r="A10" s="4"/>
      <c r="B10" s="9"/>
      <c r="C10" s="16"/>
      <c r="D10" s="176"/>
      <c r="E10" s="206" t="s">
        <v>521</v>
      </c>
      <c r="F10" s="206"/>
      <c r="G10" s="206"/>
      <c r="H10" s="206"/>
      <c r="I10" s="206"/>
      <c r="J10" s="206"/>
      <c r="K10" s="14"/>
      <c r="L10" s="14"/>
      <c r="M10" s="5"/>
      <c r="N10" s="5"/>
      <c r="O10" s="5"/>
      <c r="P10" s="5"/>
      <c r="Q10" s="5"/>
      <c r="R10"/>
    </row>
    <row r="11" spans="1:18">
      <c r="A11" s="4"/>
      <c r="B11" s="9"/>
      <c r="C11" s="2"/>
      <c r="D11" s="3"/>
      <c r="E11" s="19"/>
      <c r="F11" s="12"/>
      <c r="G11" s="12"/>
      <c r="H11" s="13" t="s">
        <v>98</v>
      </c>
      <c r="I11" s="13"/>
      <c r="J11" s="52"/>
      <c r="K11" s="14"/>
      <c r="L11" s="5"/>
      <c r="M11" s="5"/>
      <c r="N11" s="5"/>
      <c r="O11" s="5"/>
      <c r="P11" s="5"/>
      <c r="Q11" s="5"/>
      <c r="R11"/>
    </row>
    <row r="12" spans="1:18">
      <c r="A12" s="20"/>
      <c r="B12" s="21"/>
      <c r="C12" s="2"/>
      <c r="D12" s="3"/>
      <c r="E12" s="8"/>
      <c r="F12" s="5"/>
      <c r="G12" s="5"/>
      <c r="H12" s="5"/>
      <c r="I12" s="5"/>
      <c r="J12" s="51"/>
      <c r="K12" s="5"/>
      <c r="L12" s="5"/>
      <c r="M12" s="5"/>
      <c r="N12" s="5"/>
      <c r="O12" s="5"/>
      <c r="P12" s="5"/>
      <c r="Q12" s="5"/>
    </row>
    <row r="13" spans="1:18" ht="14.25">
      <c r="A13" s="4"/>
      <c r="B13" s="9"/>
      <c r="C13" s="2"/>
      <c r="D13" s="18" t="s">
        <v>520</v>
      </c>
      <c r="E13" s="4"/>
      <c r="F13" s="5"/>
      <c r="G13" s="5"/>
      <c r="H13" s="5"/>
      <c r="I13" s="18"/>
      <c r="J13" s="53"/>
      <c r="K13" s="5"/>
      <c r="L13" s="5"/>
      <c r="M13" s="5"/>
      <c r="N13" s="45"/>
      <c r="O13" s="42"/>
      <c r="P13" s="42"/>
      <c r="Q13" s="5"/>
      <c r="R13" s="22"/>
    </row>
    <row r="14" spans="1:18">
      <c r="A14" s="4"/>
      <c r="B14" s="9"/>
      <c r="C14" s="2"/>
      <c r="D14" s="18" t="s">
        <v>148</v>
      </c>
      <c r="E14" s="4"/>
      <c r="F14" s="5"/>
      <c r="G14" s="5"/>
      <c r="H14" s="5"/>
      <c r="I14" s="18"/>
      <c r="J14" s="192" t="s">
        <v>519</v>
      </c>
      <c r="K14" s="193"/>
      <c r="L14" s="10" t="s">
        <v>144</v>
      </c>
      <c r="M14" s="5"/>
      <c r="N14" s="40"/>
      <c r="O14" s="42"/>
      <c r="P14" s="46"/>
      <c r="Q14" s="5"/>
    </row>
    <row r="15" spans="1:18" outlineLevel="1">
      <c r="A15" s="4"/>
      <c r="B15" s="9"/>
      <c r="C15" s="2"/>
      <c r="D15" s="18" t="s">
        <v>150</v>
      </c>
      <c r="E15" s="4"/>
      <c r="F15" s="5"/>
      <c r="G15" s="5"/>
      <c r="H15" s="5"/>
      <c r="I15" s="18"/>
      <c r="J15" s="192" t="s">
        <v>518</v>
      </c>
      <c r="K15" s="193"/>
      <c r="L15" s="10" t="s">
        <v>144</v>
      </c>
      <c r="M15" s="5"/>
      <c r="N15" s="40"/>
      <c r="O15" s="42"/>
      <c r="P15" s="46"/>
      <c r="Q15" s="5"/>
    </row>
    <row r="16" spans="1:18" outlineLevel="1">
      <c r="A16" s="4"/>
      <c r="B16" s="9"/>
      <c r="C16" s="2"/>
      <c r="D16" s="18" t="s">
        <v>149</v>
      </c>
      <c r="E16" s="4"/>
      <c r="F16" s="5"/>
      <c r="G16" s="5"/>
      <c r="H16" s="5"/>
      <c r="I16" s="18"/>
      <c r="J16" s="192" t="s">
        <v>517</v>
      </c>
      <c r="K16" s="193"/>
      <c r="L16" s="10" t="s">
        <v>144</v>
      </c>
      <c r="M16" s="5"/>
      <c r="N16" s="40"/>
      <c r="O16" s="42"/>
      <c r="P16" s="46"/>
      <c r="Q16" s="5"/>
    </row>
    <row r="17" spans="1:17">
      <c r="A17" s="4"/>
      <c r="B17" s="9"/>
      <c r="C17" s="2"/>
      <c r="D17" s="18" t="s">
        <v>145</v>
      </c>
      <c r="E17" s="4"/>
      <c r="F17" s="5"/>
      <c r="G17" s="5"/>
      <c r="H17" s="5"/>
      <c r="I17" s="18"/>
      <c r="J17" s="192" t="s">
        <v>516</v>
      </c>
      <c r="K17" s="193"/>
      <c r="L17" s="10" t="s">
        <v>144</v>
      </c>
      <c r="M17" s="5"/>
      <c r="N17" s="5"/>
      <c r="O17" s="5"/>
      <c r="P17" s="5"/>
      <c r="Q17" s="5"/>
    </row>
    <row r="18" spans="1:17" outlineLevel="1">
      <c r="A18" s="4"/>
      <c r="B18" s="9"/>
      <c r="C18" s="2"/>
      <c r="D18" s="18" t="s">
        <v>146</v>
      </c>
      <c r="E18" s="4"/>
      <c r="F18" s="5"/>
      <c r="G18" s="5"/>
      <c r="H18" s="5"/>
      <c r="I18" s="18"/>
      <c r="J18" s="192" t="s">
        <v>515</v>
      </c>
      <c r="K18" s="193"/>
      <c r="L18" s="10" t="s">
        <v>147</v>
      </c>
      <c r="M18" s="5"/>
      <c r="N18" s="5"/>
      <c r="O18" s="5"/>
      <c r="P18" s="5"/>
      <c r="Q18" s="5"/>
    </row>
    <row r="19" spans="1:17">
      <c r="A19" s="37"/>
      <c r="B19" s="38"/>
      <c r="C19" s="29"/>
      <c r="D19" s="44" t="s">
        <v>154</v>
      </c>
      <c r="E19" s="18"/>
      <c r="F19" s="18"/>
      <c r="G19" s="18"/>
      <c r="H19" s="18"/>
      <c r="I19" s="18"/>
      <c r="J19" s="53"/>
      <c r="K19" s="18"/>
      <c r="L19" s="18"/>
      <c r="M19" s="39"/>
      <c r="N19" s="39"/>
      <c r="O19" s="39"/>
      <c r="P19" s="39"/>
      <c r="Q19"/>
    </row>
    <row r="21" spans="1:17" ht="18" customHeight="1">
      <c r="A21" s="196" t="s">
        <v>99</v>
      </c>
      <c r="B21" s="199" t="s">
        <v>106</v>
      </c>
      <c r="C21" s="196" t="s">
        <v>100</v>
      </c>
      <c r="D21" s="196" t="s">
        <v>101</v>
      </c>
      <c r="E21" s="196" t="s">
        <v>102</v>
      </c>
      <c r="F21" s="196" t="s">
        <v>115</v>
      </c>
      <c r="G21" s="197"/>
      <c r="H21" s="197"/>
      <c r="I21" s="197"/>
      <c r="J21" s="196" t="s">
        <v>116</v>
      </c>
      <c r="K21" s="197"/>
      <c r="L21" s="197"/>
      <c r="M21" s="197"/>
      <c r="N21" s="196" t="s">
        <v>108</v>
      </c>
      <c r="O21" s="196" t="s">
        <v>110</v>
      </c>
      <c r="P21" s="196" t="s">
        <v>109</v>
      </c>
      <c r="Q21" s="196" t="s">
        <v>111</v>
      </c>
    </row>
    <row r="22" spans="1:17" ht="15.75" customHeight="1">
      <c r="A22" s="197"/>
      <c r="B22" s="200"/>
      <c r="C22" s="198"/>
      <c r="D22" s="196"/>
      <c r="E22" s="197"/>
      <c r="F22" s="196" t="s">
        <v>103</v>
      </c>
      <c r="G22" s="196" t="s">
        <v>105</v>
      </c>
      <c r="H22" s="197"/>
      <c r="I22" s="197"/>
      <c r="J22" s="201" t="s">
        <v>103</v>
      </c>
      <c r="K22" s="196" t="s">
        <v>105</v>
      </c>
      <c r="L22" s="197"/>
      <c r="M22" s="197"/>
      <c r="N22" s="196"/>
      <c r="O22" s="196"/>
      <c r="P22" s="196"/>
      <c r="Q22" s="196"/>
    </row>
    <row r="23" spans="1:17" ht="15.75" customHeight="1">
      <c r="A23" s="197"/>
      <c r="B23" s="200"/>
      <c r="C23" s="198"/>
      <c r="D23" s="196"/>
      <c r="E23" s="197"/>
      <c r="F23" s="197"/>
      <c r="G23" s="169" t="s">
        <v>104</v>
      </c>
      <c r="H23" s="169" t="s">
        <v>112</v>
      </c>
      <c r="I23" s="169" t="s">
        <v>107</v>
      </c>
      <c r="J23" s="202"/>
      <c r="K23" s="169" t="s">
        <v>104</v>
      </c>
      <c r="L23" s="169" t="s">
        <v>112</v>
      </c>
      <c r="M23" s="169" t="s">
        <v>107</v>
      </c>
      <c r="N23" s="196"/>
      <c r="O23" s="196"/>
      <c r="P23" s="196"/>
      <c r="Q23" s="196"/>
    </row>
    <row r="24" spans="1:17">
      <c r="A24" s="23">
        <v>1</v>
      </c>
      <c r="B24" s="171">
        <v>2</v>
      </c>
      <c r="C24" s="169">
        <v>3</v>
      </c>
      <c r="D24" s="169">
        <v>4</v>
      </c>
      <c r="E24" s="23">
        <v>5</v>
      </c>
      <c r="F24" s="170">
        <v>6</v>
      </c>
      <c r="G24" s="170">
        <v>7</v>
      </c>
      <c r="H24" s="170">
        <v>8</v>
      </c>
      <c r="I24" s="170">
        <v>9</v>
      </c>
      <c r="J24" s="172">
        <v>10</v>
      </c>
      <c r="K24" s="170">
        <v>11</v>
      </c>
      <c r="L24" s="170">
        <v>12</v>
      </c>
      <c r="M24" s="170">
        <v>13</v>
      </c>
      <c r="N24" s="170">
        <v>14</v>
      </c>
      <c r="O24" s="170">
        <v>15</v>
      </c>
      <c r="P24" s="170">
        <v>16</v>
      </c>
      <c r="Q24" s="170">
        <v>17</v>
      </c>
    </row>
    <row r="25" spans="1:17">
      <c r="A25" s="195" t="s">
        <v>43</v>
      </c>
      <c r="B25" s="191"/>
      <c r="C25" s="191"/>
      <c r="D25" s="191"/>
      <c r="E25" s="191"/>
      <c r="F25" s="191"/>
      <c r="G25" s="191"/>
      <c r="H25" s="191"/>
      <c r="I25" s="191"/>
      <c r="J25" s="191"/>
      <c r="K25" s="191"/>
      <c r="L25" s="191"/>
      <c r="M25" s="191"/>
      <c r="N25" s="191"/>
      <c r="O25" s="191"/>
      <c r="P25" s="191"/>
      <c r="Q25" s="191"/>
    </row>
    <row r="26" spans="1:17" ht="24">
      <c r="A26" s="23">
        <v>1</v>
      </c>
      <c r="B26" s="30" t="s">
        <v>514</v>
      </c>
      <c r="C26" s="173" t="s">
        <v>513</v>
      </c>
      <c r="D26" s="31" t="s">
        <v>122</v>
      </c>
      <c r="E26" s="32">
        <v>0.05</v>
      </c>
      <c r="F26" s="33">
        <v>70.67</v>
      </c>
      <c r="G26" s="33">
        <v>69.459999999999994</v>
      </c>
      <c r="H26" s="33">
        <v>1.21</v>
      </c>
      <c r="I26" s="33">
        <v>0.47</v>
      </c>
      <c r="J26" s="54">
        <v>4</v>
      </c>
      <c r="K26" s="34">
        <v>4</v>
      </c>
      <c r="L26" s="34"/>
      <c r="M26" s="34"/>
      <c r="N26" s="34">
        <v>6.32</v>
      </c>
      <c r="O26" s="34">
        <v>0.32</v>
      </c>
      <c r="P26" s="34">
        <v>0.03</v>
      </c>
      <c r="Q26" s="34"/>
    </row>
    <row r="27" spans="1:17">
      <c r="A27" s="23">
        <v>2</v>
      </c>
      <c r="B27" s="30" t="s">
        <v>40</v>
      </c>
      <c r="C27" s="173" t="s">
        <v>39</v>
      </c>
      <c r="D27" s="31" t="s">
        <v>122</v>
      </c>
      <c r="E27" s="35">
        <v>0.03</v>
      </c>
      <c r="F27" s="33">
        <v>64.180000000000007</v>
      </c>
      <c r="G27" s="33">
        <v>64.180000000000007</v>
      </c>
      <c r="H27" s="34"/>
      <c r="I27" s="34"/>
      <c r="J27" s="54">
        <v>2</v>
      </c>
      <c r="K27" s="34">
        <v>2</v>
      </c>
      <c r="L27" s="34"/>
      <c r="M27" s="34"/>
      <c r="N27" s="34">
        <v>5.84</v>
      </c>
      <c r="O27" s="34">
        <v>0.18</v>
      </c>
      <c r="P27" s="34"/>
      <c r="Q27" s="34"/>
    </row>
    <row r="28" spans="1:17" ht="53.25">
      <c r="A28" s="23">
        <v>3</v>
      </c>
      <c r="B28" s="30" t="s">
        <v>512</v>
      </c>
      <c r="C28" s="173" t="s">
        <v>511</v>
      </c>
      <c r="D28" s="31" t="s">
        <v>118</v>
      </c>
      <c r="E28" s="32">
        <v>1</v>
      </c>
      <c r="F28" s="33">
        <v>13.87</v>
      </c>
      <c r="G28" s="33">
        <v>13.16</v>
      </c>
      <c r="H28" s="33">
        <v>0.71</v>
      </c>
      <c r="I28" s="34"/>
      <c r="J28" s="54">
        <v>14</v>
      </c>
      <c r="K28" s="34">
        <v>13</v>
      </c>
      <c r="L28" s="34">
        <v>1</v>
      </c>
      <c r="M28" s="34"/>
      <c r="N28" s="34">
        <v>0.99</v>
      </c>
      <c r="O28" s="34">
        <v>0.99</v>
      </c>
      <c r="P28" s="34"/>
      <c r="Q28" s="34"/>
    </row>
    <row r="29" spans="1:17">
      <c r="A29" s="23">
        <v>4</v>
      </c>
      <c r="B29" s="30" t="s">
        <v>42</v>
      </c>
      <c r="C29" s="173" t="s">
        <v>41</v>
      </c>
      <c r="D29" s="31" t="s">
        <v>126</v>
      </c>
      <c r="E29" s="32">
        <v>0.15</v>
      </c>
      <c r="F29" s="33">
        <v>106.34</v>
      </c>
      <c r="G29" s="33">
        <v>105.94</v>
      </c>
      <c r="H29" s="33">
        <v>0.4</v>
      </c>
      <c r="I29" s="33">
        <v>0.16</v>
      </c>
      <c r="J29" s="54">
        <v>16</v>
      </c>
      <c r="K29" s="34">
        <v>16</v>
      </c>
      <c r="L29" s="34"/>
      <c r="M29" s="34"/>
      <c r="N29" s="34">
        <v>9.64</v>
      </c>
      <c r="O29" s="34">
        <v>1.45</v>
      </c>
      <c r="P29" s="34">
        <v>0.01</v>
      </c>
      <c r="Q29" s="34"/>
    </row>
    <row r="30" spans="1:17">
      <c r="A30" s="195" t="s">
        <v>38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</row>
    <row r="31" spans="1:17" ht="36">
      <c r="A31" s="23">
        <v>5</v>
      </c>
      <c r="B31" s="30" t="s">
        <v>159</v>
      </c>
      <c r="C31" s="173" t="s">
        <v>510</v>
      </c>
      <c r="D31" s="31" t="s">
        <v>118</v>
      </c>
      <c r="E31" s="32">
        <v>1</v>
      </c>
      <c r="F31" s="33">
        <v>174.77</v>
      </c>
      <c r="G31" s="33">
        <v>20.9</v>
      </c>
      <c r="H31" s="33">
        <v>1.28</v>
      </c>
      <c r="I31" s="34"/>
      <c r="J31" s="54">
        <v>175</v>
      </c>
      <c r="K31" s="34">
        <v>21</v>
      </c>
      <c r="L31" s="34">
        <v>1</v>
      </c>
      <c r="M31" s="34"/>
      <c r="N31" s="34">
        <v>1.56</v>
      </c>
      <c r="O31" s="34">
        <v>1.56</v>
      </c>
      <c r="P31" s="34"/>
      <c r="Q31" s="34"/>
    </row>
    <row r="32" spans="1:17" ht="15.6" customHeight="1">
      <c r="A32" s="23">
        <v>6</v>
      </c>
      <c r="B32" s="30" t="s">
        <v>509</v>
      </c>
      <c r="C32" s="173" t="s">
        <v>508</v>
      </c>
      <c r="D32" s="31" t="s">
        <v>119</v>
      </c>
      <c r="E32" s="32">
        <v>1</v>
      </c>
      <c r="F32" s="33">
        <v>33.29</v>
      </c>
      <c r="G32" s="34"/>
      <c r="H32" s="34"/>
      <c r="I32" s="34"/>
      <c r="J32" s="54">
        <v>33</v>
      </c>
      <c r="K32" s="34"/>
      <c r="L32" s="34"/>
      <c r="M32" s="34"/>
      <c r="N32" s="34"/>
      <c r="O32" s="34"/>
      <c r="P32" s="34"/>
      <c r="Q32" s="34"/>
    </row>
    <row r="33" spans="1:17" ht="24">
      <c r="A33" s="23">
        <v>7</v>
      </c>
      <c r="B33" s="30" t="s">
        <v>481</v>
      </c>
      <c r="C33" s="173" t="s">
        <v>480</v>
      </c>
      <c r="D33" s="31" t="s">
        <v>122</v>
      </c>
      <c r="E33" s="32">
        <v>0.03</v>
      </c>
      <c r="F33" s="33">
        <v>696.25</v>
      </c>
      <c r="G33" s="33">
        <v>532.26</v>
      </c>
      <c r="H33" s="33">
        <v>11.69</v>
      </c>
      <c r="I33" s="33">
        <v>0.73</v>
      </c>
      <c r="J33" s="54">
        <v>21</v>
      </c>
      <c r="K33" s="34">
        <v>16</v>
      </c>
      <c r="L33" s="34"/>
      <c r="M33" s="34"/>
      <c r="N33" s="34">
        <v>38.1</v>
      </c>
      <c r="O33" s="34">
        <v>1.1399999999999999</v>
      </c>
      <c r="P33" s="34">
        <v>0.04</v>
      </c>
      <c r="Q33" s="34"/>
    </row>
    <row r="34" spans="1:17" ht="36">
      <c r="A34" s="23">
        <v>8</v>
      </c>
      <c r="B34" s="30" t="s">
        <v>123</v>
      </c>
      <c r="C34" s="173" t="s">
        <v>507</v>
      </c>
      <c r="D34" s="31" t="s">
        <v>119</v>
      </c>
      <c r="E34" s="32">
        <v>3</v>
      </c>
      <c r="F34" s="33">
        <v>14.48</v>
      </c>
      <c r="G34" s="34"/>
      <c r="H34" s="34"/>
      <c r="I34" s="34"/>
      <c r="J34" s="54">
        <v>43</v>
      </c>
      <c r="K34" s="34"/>
      <c r="L34" s="34"/>
      <c r="M34" s="34"/>
      <c r="N34" s="34"/>
      <c r="O34" s="34"/>
      <c r="P34" s="34"/>
      <c r="Q34" s="34"/>
    </row>
    <row r="35" spans="1:17" ht="36">
      <c r="A35" s="23">
        <v>9</v>
      </c>
      <c r="B35" s="30" t="s">
        <v>123</v>
      </c>
      <c r="C35" s="173" t="s">
        <v>506</v>
      </c>
      <c r="D35" s="31" t="s">
        <v>119</v>
      </c>
      <c r="E35" s="32">
        <v>1</v>
      </c>
      <c r="F35" s="33">
        <v>82.31</v>
      </c>
      <c r="G35" s="34"/>
      <c r="H35" s="34"/>
      <c r="I35" s="34"/>
      <c r="J35" s="54">
        <v>82</v>
      </c>
      <c r="K35" s="34"/>
      <c r="L35" s="34"/>
      <c r="M35" s="34"/>
      <c r="N35" s="34"/>
      <c r="O35" s="34"/>
      <c r="P35" s="34"/>
      <c r="Q35" s="34"/>
    </row>
    <row r="36" spans="1:17" ht="36">
      <c r="A36" s="23">
        <v>10</v>
      </c>
      <c r="B36" s="30" t="s">
        <v>277</v>
      </c>
      <c r="C36" s="173" t="s">
        <v>276</v>
      </c>
      <c r="D36" s="31" t="s">
        <v>122</v>
      </c>
      <c r="E36" s="32">
        <v>0.01</v>
      </c>
      <c r="F36" s="33">
        <v>511.12</v>
      </c>
      <c r="G36" s="33">
        <v>458.22</v>
      </c>
      <c r="H36" s="33">
        <v>11.69</v>
      </c>
      <c r="I36" s="33">
        <v>0.73</v>
      </c>
      <c r="J36" s="54">
        <v>5</v>
      </c>
      <c r="K36" s="34">
        <v>5</v>
      </c>
      <c r="L36" s="34"/>
      <c r="M36" s="34"/>
      <c r="N36" s="34">
        <v>32.799999999999997</v>
      </c>
      <c r="O36" s="34">
        <v>0.33</v>
      </c>
      <c r="P36" s="34">
        <v>0.04</v>
      </c>
      <c r="Q36" s="34"/>
    </row>
    <row r="37" spans="1:17" ht="36">
      <c r="A37" s="23">
        <v>11</v>
      </c>
      <c r="B37" s="30" t="s">
        <v>123</v>
      </c>
      <c r="C37" s="173" t="s">
        <v>505</v>
      </c>
      <c r="D37" s="31" t="s">
        <v>119</v>
      </c>
      <c r="E37" s="32">
        <v>1</v>
      </c>
      <c r="F37" s="33">
        <v>87.79</v>
      </c>
      <c r="G37" s="34"/>
      <c r="H37" s="34"/>
      <c r="I37" s="34"/>
      <c r="J37" s="54">
        <v>88</v>
      </c>
      <c r="K37" s="34"/>
      <c r="L37" s="34"/>
      <c r="M37" s="34"/>
      <c r="N37" s="34"/>
      <c r="O37" s="34"/>
      <c r="P37" s="34"/>
      <c r="Q37" s="34"/>
    </row>
    <row r="38" spans="1:17" ht="36">
      <c r="A38" s="23">
        <v>12</v>
      </c>
      <c r="B38" s="30" t="s">
        <v>123</v>
      </c>
      <c r="C38" s="173" t="s">
        <v>504</v>
      </c>
      <c r="D38" s="31" t="s">
        <v>119</v>
      </c>
      <c r="E38" s="32">
        <v>1</v>
      </c>
      <c r="F38" s="33">
        <v>17.38</v>
      </c>
      <c r="G38" s="34"/>
      <c r="H38" s="34"/>
      <c r="I38" s="34"/>
      <c r="J38" s="54">
        <v>17</v>
      </c>
      <c r="K38" s="34"/>
      <c r="L38" s="34"/>
      <c r="M38" s="34"/>
      <c r="N38" s="34"/>
      <c r="O38" s="34"/>
      <c r="P38" s="34"/>
      <c r="Q38" s="34"/>
    </row>
    <row r="39" spans="1:17" ht="36">
      <c r="A39" s="23">
        <v>13</v>
      </c>
      <c r="B39" s="30" t="s">
        <v>275</v>
      </c>
      <c r="C39" s="173" t="s">
        <v>274</v>
      </c>
      <c r="D39" s="31" t="s">
        <v>122</v>
      </c>
      <c r="E39" s="32">
        <v>0.01</v>
      </c>
      <c r="F39" s="33">
        <v>502.57</v>
      </c>
      <c r="G39" s="33">
        <v>449.83</v>
      </c>
      <c r="H39" s="33">
        <v>11.69</v>
      </c>
      <c r="I39" s="33">
        <v>0.73</v>
      </c>
      <c r="J39" s="54">
        <v>5</v>
      </c>
      <c r="K39" s="34">
        <v>4</v>
      </c>
      <c r="L39" s="34"/>
      <c r="M39" s="34"/>
      <c r="N39" s="34">
        <v>32.200000000000003</v>
      </c>
      <c r="O39" s="34">
        <v>0.32</v>
      </c>
      <c r="P39" s="34">
        <v>0.04</v>
      </c>
      <c r="Q39" s="34"/>
    </row>
    <row r="40" spans="1:17" ht="36">
      <c r="A40" s="23">
        <v>14</v>
      </c>
      <c r="B40" s="30" t="s">
        <v>123</v>
      </c>
      <c r="C40" s="173" t="s">
        <v>503</v>
      </c>
      <c r="D40" s="31" t="s">
        <v>119</v>
      </c>
      <c r="E40" s="32">
        <v>1</v>
      </c>
      <c r="F40" s="33">
        <v>40.39</v>
      </c>
      <c r="G40" s="34"/>
      <c r="H40" s="34"/>
      <c r="I40" s="34"/>
      <c r="J40" s="54">
        <v>40</v>
      </c>
      <c r="K40" s="34"/>
      <c r="L40" s="34"/>
      <c r="M40" s="34"/>
      <c r="N40" s="34"/>
      <c r="O40" s="34"/>
      <c r="P40" s="34"/>
      <c r="Q40" s="34"/>
    </row>
    <row r="41" spans="1:17" ht="60">
      <c r="A41" s="23">
        <v>15</v>
      </c>
      <c r="B41" s="30" t="s">
        <v>123</v>
      </c>
      <c r="C41" s="173" t="s">
        <v>502</v>
      </c>
      <c r="D41" s="31" t="s">
        <v>119</v>
      </c>
      <c r="E41" s="32">
        <v>3</v>
      </c>
      <c r="F41" s="33">
        <v>2.35</v>
      </c>
      <c r="G41" s="34"/>
      <c r="H41" s="34"/>
      <c r="I41" s="34"/>
      <c r="J41" s="54">
        <v>7</v>
      </c>
      <c r="K41" s="34"/>
      <c r="L41" s="34"/>
      <c r="M41" s="34"/>
      <c r="N41" s="34"/>
      <c r="O41" s="34"/>
      <c r="P41" s="34"/>
      <c r="Q41" s="34"/>
    </row>
    <row r="42" spans="1:17" ht="60">
      <c r="A42" s="23">
        <v>16</v>
      </c>
      <c r="B42" s="30" t="s">
        <v>123</v>
      </c>
      <c r="C42" s="173" t="s">
        <v>501</v>
      </c>
      <c r="D42" s="31" t="s">
        <v>119</v>
      </c>
      <c r="E42" s="32">
        <v>6</v>
      </c>
      <c r="F42" s="33">
        <v>1.24</v>
      </c>
      <c r="G42" s="34"/>
      <c r="H42" s="34"/>
      <c r="I42" s="34"/>
      <c r="J42" s="54">
        <v>7</v>
      </c>
      <c r="K42" s="34"/>
      <c r="L42" s="34"/>
      <c r="M42" s="34"/>
      <c r="N42" s="34"/>
      <c r="O42" s="34"/>
      <c r="P42" s="34"/>
      <c r="Q42" s="34"/>
    </row>
    <row r="43" spans="1:17" ht="48">
      <c r="A43" s="23">
        <v>17</v>
      </c>
      <c r="B43" s="30" t="s">
        <v>123</v>
      </c>
      <c r="C43" s="173" t="s">
        <v>500</v>
      </c>
      <c r="D43" s="31" t="s">
        <v>119</v>
      </c>
      <c r="E43" s="32">
        <v>13</v>
      </c>
      <c r="F43" s="33">
        <v>3.2</v>
      </c>
      <c r="G43" s="34"/>
      <c r="H43" s="34"/>
      <c r="I43" s="34"/>
      <c r="J43" s="54">
        <v>42</v>
      </c>
      <c r="K43" s="34"/>
      <c r="L43" s="34"/>
      <c r="M43" s="34"/>
      <c r="N43" s="34"/>
      <c r="O43" s="34"/>
      <c r="P43" s="34"/>
      <c r="Q43" s="34"/>
    </row>
    <row r="44" spans="1:17" ht="24">
      <c r="A44" s="23">
        <v>18</v>
      </c>
      <c r="B44" s="30" t="s">
        <v>279</v>
      </c>
      <c r="C44" s="173" t="s">
        <v>278</v>
      </c>
      <c r="D44" s="31" t="s">
        <v>122</v>
      </c>
      <c r="E44" s="32">
        <v>0.12</v>
      </c>
      <c r="F44" s="33">
        <v>9513.69</v>
      </c>
      <c r="G44" s="33">
        <v>1648.46</v>
      </c>
      <c r="H44" s="33">
        <v>1195.77</v>
      </c>
      <c r="I44" s="33">
        <v>506.43</v>
      </c>
      <c r="J44" s="54">
        <v>1142</v>
      </c>
      <c r="K44" s="34">
        <v>198</v>
      </c>
      <c r="L44" s="34">
        <v>143</v>
      </c>
      <c r="M44" s="34">
        <v>61</v>
      </c>
      <c r="N44" s="34">
        <v>118</v>
      </c>
      <c r="O44" s="34">
        <v>14.16</v>
      </c>
      <c r="P44" s="34">
        <v>32.36</v>
      </c>
      <c r="Q44" s="34">
        <v>3.88</v>
      </c>
    </row>
    <row r="45" spans="1:17" ht="36">
      <c r="A45" s="23">
        <v>19</v>
      </c>
      <c r="B45" s="30" t="s">
        <v>123</v>
      </c>
      <c r="C45" s="173" t="s">
        <v>499</v>
      </c>
      <c r="D45" s="31" t="s">
        <v>119</v>
      </c>
      <c r="E45" s="32">
        <v>12</v>
      </c>
      <c r="F45" s="33">
        <v>76.36</v>
      </c>
      <c r="G45" s="34"/>
      <c r="H45" s="34"/>
      <c r="I45" s="34"/>
      <c r="J45" s="54">
        <v>916</v>
      </c>
      <c r="K45" s="34"/>
      <c r="L45" s="34"/>
      <c r="M45" s="34"/>
      <c r="N45" s="34"/>
      <c r="O45" s="34"/>
      <c r="P45" s="34"/>
      <c r="Q45" s="34"/>
    </row>
    <row r="46" spans="1:17" ht="24">
      <c r="A46" s="23">
        <v>20</v>
      </c>
      <c r="B46" s="30" t="s">
        <v>283</v>
      </c>
      <c r="C46" s="173" t="s">
        <v>498</v>
      </c>
      <c r="D46" s="31" t="s">
        <v>118</v>
      </c>
      <c r="E46" s="32">
        <v>3</v>
      </c>
      <c r="F46" s="33">
        <v>121.27</v>
      </c>
      <c r="G46" s="33">
        <v>16.899999999999999</v>
      </c>
      <c r="H46" s="33">
        <v>36.840000000000003</v>
      </c>
      <c r="I46" s="33">
        <v>15.65</v>
      </c>
      <c r="J46" s="54">
        <v>364</v>
      </c>
      <c r="K46" s="34">
        <v>51</v>
      </c>
      <c r="L46" s="34">
        <v>111</v>
      </c>
      <c r="M46" s="34">
        <v>47</v>
      </c>
      <c r="N46" s="34">
        <v>1.21</v>
      </c>
      <c r="O46" s="34">
        <v>3.63</v>
      </c>
      <c r="P46" s="34">
        <v>1</v>
      </c>
      <c r="Q46" s="34">
        <v>3</v>
      </c>
    </row>
    <row r="47" spans="1:17" ht="36">
      <c r="A47" s="23">
        <v>21</v>
      </c>
      <c r="B47" s="30" t="s">
        <v>123</v>
      </c>
      <c r="C47" s="173" t="s">
        <v>497</v>
      </c>
      <c r="D47" s="31" t="s">
        <v>119</v>
      </c>
      <c r="E47" s="32">
        <v>3</v>
      </c>
      <c r="F47" s="33">
        <v>729.33</v>
      </c>
      <c r="G47" s="34"/>
      <c r="H47" s="34"/>
      <c r="I47" s="34"/>
      <c r="J47" s="54">
        <v>2188</v>
      </c>
      <c r="K47" s="34"/>
      <c r="L47" s="34"/>
      <c r="M47" s="34"/>
      <c r="N47" s="34"/>
      <c r="O47" s="34"/>
      <c r="P47" s="34"/>
      <c r="Q47" s="34"/>
    </row>
    <row r="48" spans="1:17" ht="24">
      <c r="A48" s="23">
        <v>22</v>
      </c>
      <c r="B48" s="30" t="s">
        <v>496</v>
      </c>
      <c r="C48" s="173" t="s">
        <v>495</v>
      </c>
      <c r="D48" s="31" t="s">
        <v>125</v>
      </c>
      <c r="E48" s="35">
        <v>2.1</v>
      </c>
      <c r="F48" s="33">
        <v>172.23</v>
      </c>
      <c r="G48" s="34"/>
      <c r="H48" s="34"/>
      <c r="I48" s="34"/>
      <c r="J48" s="54">
        <v>362</v>
      </c>
      <c r="K48" s="34"/>
      <c r="L48" s="34"/>
      <c r="M48" s="34"/>
      <c r="N48" s="34"/>
      <c r="O48" s="34"/>
      <c r="P48" s="34"/>
      <c r="Q48" s="34"/>
    </row>
    <row r="49" spans="1:17" ht="36">
      <c r="A49" s="23">
        <v>23</v>
      </c>
      <c r="B49" s="30" t="s">
        <v>283</v>
      </c>
      <c r="C49" s="173" t="s">
        <v>494</v>
      </c>
      <c r="D49" s="31" t="s">
        <v>118</v>
      </c>
      <c r="E49" s="32">
        <v>1</v>
      </c>
      <c r="F49" s="33">
        <v>121.27</v>
      </c>
      <c r="G49" s="33">
        <v>16.899999999999999</v>
      </c>
      <c r="H49" s="33">
        <v>36.840000000000003</v>
      </c>
      <c r="I49" s="33">
        <v>15.65</v>
      </c>
      <c r="J49" s="54">
        <v>121</v>
      </c>
      <c r="K49" s="34">
        <v>17</v>
      </c>
      <c r="L49" s="34">
        <v>37</v>
      </c>
      <c r="M49" s="34">
        <v>16</v>
      </c>
      <c r="N49" s="34">
        <v>1.21</v>
      </c>
      <c r="O49" s="34">
        <v>1.21</v>
      </c>
      <c r="P49" s="34">
        <v>1</v>
      </c>
      <c r="Q49" s="34">
        <v>1</v>
      </c>
    </row>
    <row r="50" spans="1:17" ht="24">
      <c r="A50" s="23">
        <v>24</v>
      </c>
      <c r="B50" s="30" t="s">
        <v>123</v>
      </c>
      <c r="C50" s="173" t="s">
        <v>493</v>
      </c>
      <c r="D50" s="31" t="s">
        <v>119</v>
      </c>
      <c r="E50" s="32">
        <v>1</v>
      </c>
      <c r="F50" s="33">
        <v>884.04</v>
      </c>
      <c r="G50" s="34"/>
      <c r="H50" s="34"/>
      <c r="I50" s="34"/>
      <c r="J50" s="54">
        <v>884</v>
      </c>
      <c r="K50" s="34"/>
      <c r="L50" s="34"/>
      <c r="M50" s="34"/>
      <c r="N50" s="34"/>
      <c r="O50" s="34"/>
      <c r="P50" s="34"/>
      <c r="Q50" s="34"/>
    </row>
    <row r="51" spans="1:17" ht="63">
      <c r="A51" s="23">
        <v>25</v>
      </c>
      <c r="B51" s="30" t="s">
        <v>492</v>
      </c>
      <c r="C51" s="173" t="s">
        <v>491</v>
      </c>
      <c r="D51" s="31" t="s">
        <v>126</v>
      </c>
      <c r="E51" s="35">
        <v>0.08</v>
      </c>
      <c r="F51" s="33">
        <v>311.39999999999998</v>
      </c>
      <c r="G51" s="33">
        <v>218.44</v>
      </c>
      <c r="H51" s="33">
        <v>38.75</v>
      </c>
      <c r="I51" s="33">
        <v>0.17</v>
      </c>
      <c r="J51" s="54">
        <v>25</v>
      </c>
      <c r="K51" s="34">
        <v>17</v>
      </c>
      <c r="L51" s="34">
        <v>3</v>
      </c>
      <c r="M51" s="34"/>
      <c r="N51" s="34">
        <v>16.29</v>
      </c>
      <c r="O51" s="34">
        <v>1.3</v>
      </c>
      <c r="P51" s="34">
        <v>0.01</v>
      </c>
      <c r="Q51" s="34"/>
    </row>
    <row r="52" spans="1:17" ht="36">
      <c r="A52" s="23">
        <v>26</v>
      </c>
      <c r="B52" s="30" t="s">
        <v>123</v>
      </c>
      <c r="C52" s="173" t="s">
        <v>490</v>
      </c>
      <c r="D52" s="31" t="s">
        <v>127</v>
      </c>
      <c r="E52" s="32">
        <v>4</v>
      </c>
      <c r="F52" s="33">
        <v>13.45</v>
      </c>
      <c r="G52" s="34"/>
      <c r="H52" s="34"/>
      <c r="I52" s="34"/>
      <c r="J52" s="54">
        <v>54</v>
      </c>
      <c r="K52" s="34"/>
      <c r="L52" s="34"/>
      <c r="M52" s="34"/>
      <c r="N52" s="34"/>
      <c r="O52" s="34"/>
      <c r="P52" s="34"/>
      <c r="Q52" s="34"/>
    </row>
    <row r="53" spans="1:17" ht="36">
      <c r="A53" s="23">
        <v>27</v>
      </c>
      <c r="B53" s="30" t="s">
        <v>123</v>
      </c>
      <c r="C53" s="173" t="s">
        <v>489</v>
      </c>
      <c r="D53" s="31" t="s">
        <v>124</v>
      </c>
      <c r="E53" s="32">
        <v>1</v>
      </c>
      <c r="F53" s="33">
        <v>5.78</v>
      </c>
      <c r="G53" s="34"/>
      <c r="H53" s="34"/>
      <c r="I53" s="34"/>
      <c r="J53" s="54">
        <v>6</v>
      </c>
      <c r="K53" s="34"/>
      <c r="L53" s="34"/>
      <c r="M53" s="34"/>
      <c r="N53" s="34"/>
      <c r="O53" s="34"/>
      <c r="P53" s="34"/>
      <c r="Q53" s="34"/>
    </row>
    <row r="54" spans="1:17" ht="24">
      <c r="A54" s="23">
        <v>28</v>
      </c>
      <c r="B54" s="30" t="s">
        <v>123</v>
      </c>
      <c r="C54" s="173" t="s">
        <v>488</v>
      </c>
      <c r="D54" s="31" t="s">
        <v>127</v>
      </c>
      <c r="E54" s="32">
        <v>4</v>
      </c>
      <c r="F54" s="33">
        <v>1.88</v>
      </c>
      <c r="G54" s="34"/>
      <c r="H54" s="34"/>
      <c r="I54" s="34"/>
      <c r="J54" s="54">
        <v>8</v>
      </c>
      <c r="K54" s="34"/>
      <c r="L54" s="34"/>
      <c r="M54" s="34"/>
      <c r="N54" s="34"/>
      <c r="O54" s="34"/>
      <c r="P54" s="34"/>
      <c r="Q54" s="34"/>
    </row>
    <row r="55" spans="1:17" ht="36">
      <c r="A55" s="23">
        <v>29</v>
      </c>
      <c r="B55" s="30" t="s">
        <v>123</v>
      </c>
      <c r="C55" s="173" t="s">
        <v>487</v>
      </c>
      <c r="D55" s="31" t="s">
        <v>127</v>
      </c>
      <c r="E55" s="32">
        <v>1</v>
      </c>
      <c r="F55" s="33">
        <v>0.69</v>
      </c>
      <c r="G55" s="34"/>
      <c r="H55" s="34"/>
      <c r="I55" s="34"/>
      <c r="J55" s="54">
        <v>1</v>
      </c>
      <c r="K55" s="34"/>
      <c r="L55" s="34"/>
      <c r="M55" s="34"/>
      <c r="N55" s="34"/>
      <c r="O55" s="34"/>
      <c r="P55" s="34"/>
      <c r="Q55" s="34"/>
    </row>
    <row r="56" spans="1:17" ht="99">
      <c r="A56" s="23">
        <v>30</v>
      </c>
      <c r="B56" s="30" t="s">
        <v>158</v>
      </c>
      <c r="C56" s="173" t="s">
        <v>486</v>
      </c>
      <c r="D56" s="31" t="s">
        <v>126</v>
      </c>
      <c r="E56" s="35">
        <v>0.15</v>
      </c>
      <c r="F56" s="33">
        <v>1141.75</v>
      </c>
      <c r="G56" s="33">
        <v>212.87</v>
      </c>
      <c r="H56" s="33">
        <v>704.04</v>
      </c>
      <c r="I56" s="33">
        <v>87.33</v>
      </c>
      <c r="J56" s="54">
        <v>171</v>
      </c>
      <c r="K56" s="34">
        <v>32</v>
      </c>
      <c r="L56" s="34">
        <v>106</v>
      </c>
      <c r="M56" s="34">
        <v>13</v>
      </c>
      <c r="N56" s="34">
        <v>16.07</v>
      </c>
      <c r="O56" s="34">
        <v>2.41</v>
      </c>
      <c r="P56" s="34">
        <v>5.28</v>
      </c>
      <c r="Q56" s="34">
        <v>0.79</v>
      </c>
    </row>
    <row r="57" spans="1:17" ht="75">
      <c r="A57" s="23">
        <v>31</v>
      </c>
      <c r="B57" s="30" t="s">
        <v>273</v>
      </c>
      <c r="C57" s="173" t="s">
        <v>485</v>
      </c>
      <c r="D57" s="31" t="s">
        <v>126</v>
      </c>
      <c r="E57" s="35">
        <v>1.35</v>
      </c>
      <c r="F57" s="33">
        <v>2427.1</v>
      </c>
      <c r="G57" s="33">
        <v>379.82</v>
      </c>
      <c r="H57" s="33">
        <v>530.78</v>
      </c>
      <c r="I57" s="33">
        <v>185.61</v>
      </c>
      <c r="J57" s="54">
        <v>3277</v>
      </c>
      <c r="K57" s="34">
        <v>513</v>
      </c>
      <c r="L57" s="34">
        <v>717</v>
      </c>
      <c r="M57" s="34">
        <v>251</v>
      </c>
      <c r="N57" s="34">
        <v>28.67</v>
      </c>
      <c r="O57" s="34">
        <v>38.700000000000003</v>
      </c>
      <c r="P57" s="34">
        <v>11.83</v>
      </c>
      <c r="Q57" s="34">
        <v>15.97</v>
      </c>
    </row>
    <row r="58" spans="1:17">
      <c r="A58" s="23">
        <v>32</v>
      </c>
      <c r="B58" s="30" t="s">
        <v>316</v>
      </c>
      <c r="C58" s="173" t="s">
        <v>315</v>
      </c>
      <c r="D58" s="31" t="s">
        <v>127</v>
      </c>
      <c r="E58" s="32">
        <v>135</v>
      </c>
      <c r="F58" s="33">
        <v>10.01</v>
      </c>
      <c r="G58" s="34"/>
      <c r="H58" s="34"/>
      <c r="I58" s="34"/>
      <c r="J58" s="54">
        <v>1351</v>
      </c>
      <c r="K58" s="34"/>
      <c r="L58" s="34"/>
      <c r="M58" s="34"/>
      <c r="N58" s="34"/>
      <c r="O58" s="34"/>
      <c r="P58" s="34"/>
      <c r="Q58" s="34"/>
    </row>
    <row r="59" spans="1:17" ht="99">
      <c r="A59" s="23">
        <v>33</v>
      </c>
      <c r="B59" s="30" t="s">
        <v>484</v>
      </c>
      <c r="C59" s="173" t="s">
        <v>483</v>
      </c>
      <c r="D59" s="31" t="s">
        <v>126</v>
      </c>
      <c r="E59" s="35">
        <v>1.35</v>
      </c>
      <c r="F59" s="33">
        <v>661.77</v>
      </c>
      <c r="G59" s="33">
        <v>78.05</v>
      </c>
      <c r="H59" s="33">
        <v>2.92</v>
      </c>
      <c r="I59" s="33">
        <v>0.18</v>
      </c>
      <c r="J59" s="54">
        <v>893</v>
      </c>
      <c r="K59" s="34">
        <v>105</v>
      </c>
      <c r="L59" s="34">
        <v>4</v>
      </c>
      <c r="M59" s="34"/>
      <c r="N59" s="34">
        <v>5.89</v>
      </c>
      <c r="O59" s="34">
        <v>7.95</v>
      </c>
      <c r="P59" s="34">
        <v>0.01</v>
      </c>
      <c r="Q59" s="34">
        <v>0.01</v>
      </c>
    </row>
    <row r="60" spans="1:17" ht="72">
      <c r="A60" s="23">
        <v>34</v>
      </c>
      <c r="B60" s="30" t="s">
        <v>32</v>
      </c>
      <c r="C60" s="173" t="s">
        <v>31</v>
      </c>
      <c r="D60" s="31" t="s">
        <v>121</v>
      </c>
      <c r="E60" s="35">
        <v>8.6699999999999999E-2</v>
      </c>
      <c r="F60" s="33">
        <v>6962.8</v>
      </c>
      <c r="G60" s="34"/>
      <c r="H60" s="34"/>
      <c r="I60" s="34"/>
      <c r="J60" s="54">
        <v>604</v>
      </c>
      <c r="K60" s="34"/>
      <c r="L60" s="34"/>
      <c r="M60" s="34"/>
      <c r="N60" s="34"/>
      <c r="O60" s="34"/>
      <c r="P60" s="34"/>
      <c r="Q60" s="34"/>
    </row>
    <row r="61" spans="1:17" ht="72">
      <c r="A61" s="23">
        <v>35</v>
      </c>
      <c r="B61" s="30" t="s">
        <v>34</v>
      </c>
      <c r="C61" s="173" t="s">
        <v>33</v>
      </c>
      <c r="D61" s="31" t="s">
        <v>121</v>
      </c>
      <c r="E61" s="35">
        <v>3.5700000000000003E-2</v>
      </c>
      <c r="F61" s="33">
        <v>10382</v>
      </c>
      <c r="G61" s="34"/>
      <c r="H61" s="34"/>
      <c r="I61" s="34"/>
      <c r="J61" s="54">
        <v>371</v>
      </c>
      <c r="K61" s="34"/>
      <c r="L61" s="34"/>
      <c r="M61" s="34"/>
      <c r="N61" s="34"/>
      <c r="O61" s="34"/>
      <c r="P61" s="34"/>
      <c r="Q61" s="34"/>
    </row>
    <row r="62" spans="1:17" ht="24">
      <c r="A62" s="23">
        <v>36</v>
      </c>
      <c r="B62" s="30" t="s">
        <v>123</v>
      </c>
      <c r="C62" s="173" t="s">
        <v>482</v>
      </c>
      <c r="D62" s="31" t="s">
        <v>121</v>
      </c>
      <c r="E62" s="35">
        <v>3.0599999999999999E-2</v>
      </c>
      <c r="F62" s="33">
        <v>4572.6099999999997</v>
      </c>
      <c r="G62" s="34"/>
      <c r="H62" s="34"/>
      <c r="I62" s="34"/>
      <c r="J62" s="54">
        <v>140</v>
      </c>
      <c r="K62" s="34"/>
      <c r="L62" s="34"/>
      <c r="M62" s="34"/>
      <c r="N62" s="34"/>
      <c r="O62" s="34"/>
      <c r="P62" s="34"/>
      <c r="Q62" s="34"/>
    </row>
    <row r="63" spans="1:17" ht="24">
      <c r="A63" s="23">
        <v>37</v>
      </c>
      <c r="B63" s="30" t="s">
        <v>481</v>
      </c>
      <c r="C63" s="173" t="s">
        <v>480</v>
      </c>
      <c r="D63" s="31" t="s">
        <v>122</v>
      </c>
      <c r="E63" s="32">
        <v>0.01</v>
      </c>
      <c r="F63" s="33">
        <v>696.25</v>
      </c>
      <c r="G63" s="33">
        <v>532.26</v>
      </c>
      <c r="H63" s="33">
        <v>11.69</v>
      </c>
      <c r="I63" s="33">
        <v>0.73</v>
      </c>
      <c r="J63" s="54">
        <v>7</v>
      </c>
      <c r="K63" s="34">
        <v>5</v>
      </c>
      <c r="L63" s="34"/>
      <c r="M63" s="34"/>
      <c r="N63" s="34">
        <v>38.1</v>
      </c>
      <c r="O63" s="34">
        <v>0.38</v>
      </c>
      <c r="P63" s="34">
        <v>0.04</v>
      </c>
      <c r="Q63" s="34"/>
    </row>
    <row r="64" spans="1:17" ht="24">
      <c r="A64" s="23">
        <v>38</v>
      </c>
      <c r="B64" s="30" t="s">
        <v>123</v>
      </c>
      <c r="C64" s="173" t="s">
        <v>479</v>
      </c>
      <c r="D64" s="31" t="s">
        <v>119</v>
      </c>
      <c r="E64" s="32">
        <v>1</v>
      </c>
      <c r="F64" s="33">
        <v>104.41</v>
      </c>
      <c r="G64" s="34"/>
      <c r="H64" s="34"/>
      <c r="I64" s="34"/>
      <c r="J64" s="54">
        <v>104</v>
      </c>
      <c r="K64" s="34"/>
      <c r="L64" s="34"/>
      <c r="M64" s="34"/>
      <c r="N64" s="34"/>
      <c r="O64" s="34"/>
      <c r="P64" s="34"/>
      <c r="Q64" s="34"/>
    </row>
    <row r="65" spans="1:17" ht="36">
      <c r="A65" s="23">
        <v>39</v>
      </c>
      <c r="B65" s="30" t="s">
        <v>271</v>
      </c>
      <c r="C65" s="173" t="s">
        <v>270</v>
      </c>
      <c r="D65" s="31" t="s">
        <v>122</v>
      </c>
      <c r="E65" s="32">
        <v>0.02</v>
      </c>
      <c r="F65" s="33">
        <v>3944.42</v>
      </c>
      <c r="G65" s="33">
        <v>967.91</v>
      </c>
      <c r="H65" s="33">
        <v>2976.51</v>
      </c>
      <c r="I65" s="33">
        <v>329.74</v>
      </c>
      <c r="J65" s="54">
        <v>79</v>
      </c>
      <c r="K65" s="34">
        <v>19</v>
      </c>
      <c r="L65" s="34">
        <v>60</v>
      </c>
      <c r="M65" s="34">
        <v>7</v>
      </c>
      <c r="N65" s="34">
        <v>74.8</v>
      </c>
      <c r="O65" s="34">
        <v>1.5</v>
      </c>
      <c r="P65" s="34">
        <v>21.11</v>
      </c>
      <c r="Q65" s="34">
        <v>0.42</v>
      </c>
    </row>
    <row r="66" spans="1:17" ht="24">
      <c r="A66" s="23">
        <v>40</v>
      </c>
      <c r="B66" s="30" t="s">
        <v>30</v>
      </c>
      <c r="C66" s="173" t="s">
        <v>29</v>
      </c>
      <c r="D66" s="31" t="s">
        <v>122</v>
      </c>
      <c r="E66" s="32">
        <v>0.06</v>
      </c>
      <c r="F66" s="33">
        <v>2386.2199999999998</v>
      </c>
      <c r="G66" s="33">
        <v>468.56</v>
      </c>
      <c r="H66" s="33">
        <v>1917.66</v>
      </c>
      <c r="I66" s="33">
        <v>177.6</v>
      </c>
      <c r="J66" s="54">
        <v>143</v>
      </c>
      <c r="K66" s="34">
        <v>28</v>
      </c>
      <c r="L66" s="34">
        <v>115</v>
      </c>
      <c r="M66" s="34">
        <v>11</v>
      </c>
      <c r="N66" s="34">
        <v>36.21</v>
      </c>
      <c r="O66" s="34">
        <v>2.17</v>
      </c>
      <c r="P66" s="34">
        <v>11.37</v>
      </c>
      <c r="Q66" s="34">
        <v>0.68</v>
      </c>
    </row>
    <row r="67" spans="1:17" ht="24">
      <c r="A67" s="23">
        <v>41</v>
      </c>
      <c r="B67" s="30" t="s">
        <v>478</v>
      </c>
      <c r="C67" s="173" t="s">
        <v>477</v>
      </c>
      <c r="D67" s="31" t="s">
        <v>219</v>
      </c>
      <c r="E67" s="32">
        <v>0.15</v>
      </c>
      <c r="F67" s="33">
        <v>1311.62</v>
      </c>
      <c r="G67" s="33">
        <v>313.14999999999998</v>
      </c>
      <c r="H67" s="33">
        <v>998.47</v>
      </c>
      <c r="I67" s="33">
        <v>92.47</v>
      </c>
      <c r="J67" s="54">
        <v>197</v>
      </c>
      <c r="K67" s="34">
        <v>47</v>
      </c>
      <c r="L67" s="34">
        <v>150</v>
      </c>
      <c r="M67" s="34">
        <v>14</v>
      </c>
      <c r="N67" s="34">
        <v>24.2</v>
      </c>
      <c r="O67" s="34">
        <v>3.63</v>
      </c>
      <c r="P67" s="34">
        <v>5.92</v>
      </c>
      <c r="Q67" s="34">
        <v>0.89</v>
      </c>
    </row>
    <row r="68" spans="1:17" ht="36">
      <c r="A68" s="23">
        <v>42</v>
      </c>
      <c r="B68" s="30" t="s">
        <v>476</v>
      </c>
      <c r="C68" s="173" t="s">
        <v>475</v>
      </c>
      <c r="D68" s="31" t="s">
        <v>474</v>
      </c>
      <c r="E68" s="32">
        <v>0.2</v>
      </c>
      <c r="F68" s="33">
        <v>2078.3200000000002</v>
      </c>
      <c r="G68" s="33">
        <v>857.51</v>
      </c>
      <c r="H68" s="33">
        <v>44.07</v>
      </c>
      <c r="I68" s="34"/>
      <c r="J68" s="54">
        <v>416</v>
      </c>
      <c r="K68" s="34">
        <v>172</v>
      </c>
      <c r="L68" s="34">
        <v>9</v>
      </c>
      <c r="M68" s="34"/>
      <c r="N68" s="34">
        <v>75.22</v>
      </c>
      <c r="O68" s="34">
        <v>15.04</v>
      </c>
      <c r="P68" s="34"/>
      <c r="Q68" s="34"/>
    </row>
    <row r="69" spans="1:17" ht="36">
      <c r="A69" s="23">
        <v>43</v>
      </c>
      <c r="B69" s="30" t="s">
        <v>473</v>
      </c>
      <c r="C69" s="173" t="s">
        <v>472</v>
      </c>
      <c r="D69" s="31" t="s">
        <v>118</v>
      </c>
      <c r="E69" s="32">
        <v>2</v>
      </c>
      <c r="F69" s="33">
        <v>18.100000000000001</v>
      </c>
      <c r="G69" s="33">
        <v>16.09</v>
      </c>
      <c r="H69" s="34"/>
      <c r="I69" s="34"/>
      <c r="J69" s="54">
        <v>36</v>
      </c>
      <c r="K69" s="34">
        <v>32</v>
      </c>
      <c r="L69" s="34"/>
      <c r="M69" s="34"/>
      <c r="N69" s="34">
        <v>1.03</v>
      </c>
      <c r="O69" s="34">
        <v>2.06</v>
      </c>
      <c r="P69" s="34"/>
      <c r="Q69" s="34"/>
    </row>
    <row r="70" spans="1:17" ht="36">
      <c r="A70" s="23">
        <v>44</v>
      </c>
      <c r="B70" s="30" t="s">
        <v>471</v>
      </c>
      <c r="C70" s="173" t="s">
        <v>470</v>
      </c>
      <c r="D70" s="31" t="s">
        <v>469</v>
      </c>
      <c r="E70" s="32">
        <v>2</v>
      </c>
      <c r="F70" s="33">
        <v>2.98</v>
      </c>
      <c r="G70" s="33">
        <v>2.92</v>
      </c>
      <c r="H70" s="34"/>
      <c r="I70" s="34"/>
      <c r="J70" s="54">
        <v>6</v>
      </c>
      <c r="K70" s="34">
        <v>6</v>
      </c>
      <c r="L70" s="34"/>
      <c r="M70" s="34"/>
      <c r="N70" s="34">
        <v>0.22</v>
      </c>
      <c r="O70" s="34">
        <v>0.44</v>
      </c>
      <c r="P70" s="34"/>
      <c r="Q70" s="34"/>
    </row>
    <row r="71" spans="1:17" ht="24">
      <c r="A71" s="23">
        <v>45</v>
      </c>
      <c r="B71" s="30" t="s">
        <v>123</v>
      </c>
      <c r="C71" s="173" t="s">
        <v>468</v>
      </c>
      <c r="D71" s="31" t="s">
        <v>124</v>
      </c>
      <c r="E71" s="32">
        <v>2</v>
      </c>
      <c r="F71" s="33">
        <v>19.05</v>
      </c>
      <c r="G71" s="34"/>
      <c r="H71" s="34"/>
      <c r="I71" s="34"/>
      <c r="J71" s="54">
        <v>38</v>
      </c>
      <c r="K71" s="34"/>
      <c r="L71" s="34"/>
      <c r="M71" s="34"/>
      <c r="N71" s="34"/>
      <c r="O71" s="34"/>
      <c r="P71" s="34"/>
      <c r="Q71" s="34"/>
    </row>
    <row r="72" spans="1:17" ht="24">
      <c r="A72" s="23">
        <v>46</v>
      </c>
      <c r="B72" s="30" t="s">
        <v>123</v>
      </c>
      <c r="C72" s="173" t="s">
        <v>467</v>
      </c>
      <c r="D72" s="31" t="s">
        <v>124</v>
      </c>
      <c r="E72" s="32">
        <v>2</v>
      </c>
      <c r="F72" s="33">
        <v>7.62</v>
      </c>
      <c r="G72" s="34"/>
      <c r="H72" s="34"/>
      <c r="I72" s="34"/>
      <c r="J72" s="54">
        <v>15</v>
      </c>
      <c r="K72" s="34"/>
      <c r="L72" s="34"/>
      <c r="M72" s="34"/>
      <c r="N72" s="34"/>
      <c r="O72" s="34"/>
      <c r="P72" s="34"/>
      <c r="Q72" s="34"/>
    </row>
    <row r="73" spans="1:17" ht="48">
      <c r="A73" s="23">
        <v>47</v>
      </c>
      <c r="B73" s="30" t="s">
        <v>466</v>
      </c>
      <c r="C73" s="173" t="s">
        <v>465</v>
      </c>
      <c r="D73" s="31" t="s">
        <v>462</v>
      </c>
      <c r="E73" s="32">
        <v>1</v>
      </c>
      <c r="F73" s="33">
        <v>212.81</v>
      </c>
      <c r="G73" s="33">
        <v>208.64</v>
      </c>
      <c r="H73" s="34"/>
      <c r="I73" s="34"/>
      <c r="J73" s="54">
        <v>213</v>
      </c>
      <c r="K73" s="34">
        <v>209</v>
      </c>
      <c r="L73" s="34"/>
      <c r="M73" s="34"/>
      <c r="N73" s="34">
        <v>14.3</v>
      </c>
      <c r="O73" s="34">
        <v>14.3</v>
      </c>
      <c r="P73" s="34"/>
      <c r="Q73" s="34"/>
    </row>
    <row r="74" spans="1:17" ht="60">
      <c r="A74" s="23">
        <v>48</v>
      </c>
      <c r="B74" s="30" t="s">
        <v>464</v>
      </c>
      <c r="C74" s="173" t="s">
        <v>463</v>
      </c>
      <c r="D74" s="31" t="s">
        <v>462</v>
      </c>
      <c r="E74" s="32">
        <v>13</v>
      </c>
      <c r="F74" s="33">
        <v>197.93</v>
      </c>
      <c r="G74" s="33">
        <v>194.05</v>
      </c>
      <c r="H74" s="34"/>
      <c r="I74" s="34"/>
      <c r="J74" s="54">
        <v>2573</v>
      </c>
      <c r="K74" s="34">
        <v>2523</v>
      </c>
      <c r="L74" s="34"/>
      <c r="M74" s="34"/>
      <c r="N74" s="34">
        <v>13.3</v>
      </c>
      <c r="O74" s="34">
        <v>172.9</v>
      </c>
      <c r="P74" s="34"/>
      <c r="Q74" s="34"/>
    </row>
    <row r="75" spans="1:17">
      <c r="A75" s="194" t="s">
        <v>128</v>
      </c>
      <c r="B75" s="191"/>
      <c r="C75" s="191"/>
      <c r="D75" s="191"/>
      <c r="E75" s="191"/>
      <c r="F75" s="191"/>
      <c r="G75" s="191"/>
      <c r="H75" s="191"/>
      <c r="I75" s="191"/>
      <c r="J75" s="55">
        <v>17306</v>
      </c>
      <c r="K75" s="33">
        <v>4055</v>
      </c>
      <c r="L75" s="33">
        <v>1457</v>
      </c>
      <c r="M75" s="33">
        <v>420</v>
      </c>
      <c r="N75" s="34"/>
      <c r="O75" s="33">
        <v>288.07</v>
      </c>
      <c r="P75" s="34"/>
      <c r="Q75" s="33">
        <v>26.64</v>
      </c>
    </row>
    <row r="76" spans="1:17">
      <c r="A76" s="194" t="s">
        <v>129</v>
      </c>
      <c r="B76" s="191"/>
      <c r="C76" s="191"/>
      <c r="D76" s="191"/>
      <c r="E76" s="191"/>
      <c r="F76" s="191"/>
      <c r="G76" s="191"/>
      <c r="H76" s="191"/>
      <c r="I76" s="191"/>
      <c r="J76" s="55">
        <v>18606</v>
      </c>
      <c r="K76" s="33">
        <v>5015</v>
      </c>
      <c r="L76" s="33">
        <v>1703</v>
      </c>
      <c r="M76" s="33">
        <v>519</v>
      </c>
      <c r="N76" s="34"/>
      <c r="O76" s="33">
        <v>340.83</v>
      </c>
      <c r="P76" s="34"/>
      <c r="Q76" s="33">
        <v>31.57</v>
      </c>
    </row>
    <row r="77" spans="1:17">
      <c r="A77" s="194" t="s">
        <v>130</v>
      </c>
      <c r="B77" s="191"/>
      <c r="C77" s="191"/>
      <c r="D77" s="191"/>
      <c r="E77" s="191"/>
      <c r="F77" s="191"/>
      <c r="G77" s="191"/>
      <c r="H77" s="191"/>
      <c r="I77" s="191"/>
      <c r="J77" s="54"/>
      <c r="K77" s="34"/>
      <c r="L77" s="34"/>
      <c r="M77" s="34"/>
      <c r="N77" s="34"/>
      <c r="O77" s="34"/>
      <c r="P77" s="34"/>
      <c r="Q77" s="34"/>
    </row>
    <row r="78" spans="1:17" ht="15" customHeight="1">
      <c r="A78" s="194" t="s">
        <v>461</v>
      </c>
      <c r="B78" s="191"/>
      <c r="C78" s="191"/>
      <c r="D78" s="191"/>
      <c r="E78" s="191"/>
      <c r="F78" s="191"/>
      <c r="G78" s="191"/>
      <c r="H78" s="191"/>
      <c r="I78" s="191"/>
      <c r="J78" s="55">
        <v>192</v>
      </c>
      <c r="K78" s="33">
        <v>174</v>
      </c>
      <c r="L78" s="33">
        <v>18</v>
      </c>
      <c r="M78" s="33">
        <v>18</v>
      </c>
      <c r="N78" s="34"/>
      <c r="O78" s="34"/>
      <c r="P78" s="34"/>
      <c r="Q78" s="34"/>
    </row>
    <row r="79" spans="1:17" ht="30" customHeight="1">
      <c r="A79" s="194" t="s">
        <v>460</v>
      </c>
      <c r="B79" s="191"/>
      <c r="C79" s="191"/>
      <c r="D79" s="191"/>
      <c r="E79" s="191"/>
      <c r="F79" s="191"/>
      <c r="G79" s="191"/>
      <c r="H79" s="191"/>
      <c r="I79" s="191"/>
      <c r="J79" s="55">
        <v>94</v>
      </c>
      <c r="K79" s="34"/>
      <c r="L79" s="34"/>
      <c r="M79" s="34"/>
      <c r="N79" s="34"/>
      <c r="O79" s="34"/>
      <c r="P79" s="34"/>
      <c r="Q79" s="34"/>
    </row>
    <row r="80" spans="1:17" ht="25.9" customHeight="1">
      <c r="A80" s="194" t="s">
        <v>459</v>
      </c>
      <c r="B80" s="191"/>
      <c r="C80" s="191"/>
      <c r="D80" s="191"/>
      <c r="E80" s="191"/>
      <c r="F80" s="191"/>
      <c r="G80" s="191"/>
      <c r="H80" s="191"/>
      <c r="I80" s="191"/>
      <c r="J80" s="55">
        <v>1014</v>
      </c>
      <c r="K80" s="33">
        <v>786</v>
      </c>
      <c r="L80" s="33">
        <v>228</v>
      </c>
      <c r="M80" s="33">
        <v>81</v>
      </c>
      <c r="N80" s="34"/>
      <c r="O80" s="33">
        <v>52.756</v>
      </c>
      <c r="P80" s="34"/>
      <c r="Q80" s="33">
        <v>4.93</v>
      </c>
    </row>
    <row r="81" spans="1:17">
      <c r="A81" s="194" t="s">
        <v>131</v>
      </c>
      <c r="B81" s="191"/>
      <c r="C81" s="191"/>
      <c r="D81" s="191"/>
      <c r="E81" s="191"/>
      <c r="F81" s="191"/>
      <c r="G81" s="191"/>
      <c r="H81" s="191"/>
      <c r="I81" s="191"/>
      <c r="J81" s="55">
        <v>5198</v>
      </c>
      <c r="K81" s="34"/>
      <c r="L81" s="34"/>
      <c r="M81" s="34"/>
      <c r="N81" s="34"/>
      <c r="O81" s="34"/>
      <c r="P81" s="34"/>
      <c r="Q81" s="34"/>
    </row>
    <row r="82" spans="1:17">
      <c r="A82" s="194" t="s">
        <v>130</v>
      </c>
      <c r="B82" s="191"/>
      <c r="C82" s="191"/>
      <c r="D82" s="191"/>
      <c r="E82" s="191"/>
      <c r="F82" s="191"/>
      <c r="G82" s="191"/>
      <c r="H82" s="191"/>
      <c r="I82" s="191"/>
      <c r="J82" s="54"/>
      <c r="K82" s="34"/>
      <c r="L82" s="34"/>
      <c r="M82" s="34"/>
      <c r="N82" s="34"/>
      <c r="O82" s="34"/>
      <c r="P82" s="34"/>
      <c r="Q82" s="34"/>
    </row>
    <row r="83" spans="1:17">
      <c r="A83" s="194" t="s">
        <v>458</v>
      </c>
      <c r="B83" s="191"/>
      <c r="C83" s="191"/>
      <c r="D83" s="191"/>
      <c r="E83" s="191"/>
      <c r="F83" s="191"/>
      <c r="G83" s="191"/>
      <c r="H83" s="191"/>
      <c r="I83" s="191"/>
      <c r="J83" s="55">
        <v>20</v>
      </c>
      <c r="K83" s="34"/>
      <c r="L83" s="34"/>
      <c r="M83" s="34"/>
      <c r="N83" s="34"/>
      <c r="O83" s="34"/>
      <c r="P83" s="34"/>
      <c r="Q83" s="34"/>
    </row>
    <row r="84" spans="1:17">
      <c r="A84" s="194" t="s">
        <v>457</v>
      </c>
      <c r="B84" s="191"/>
      <c r="C84" s="191"/>
      <c r="D84" s="191"/>
      <c r="E84" s="191"/>
      <c r="F84" s="191"/>
      <c r="G84" s="191"/>
      <c r="H84" s="191"/>
      <c r="I84" s="191"/>
      <c r="J84" s="55">
        <v>3190</v>
      </c>
      <c r="K84" s="34"/>
      <c r="L84" s="34"/>
      <c r="M84" s="34"/>
      <c r="N84" s="34"/>
      <c r="O84" s="34"/>
      <c r="P84" s="34"/>
      <c r="Q84" s="34"/>
    </row>
    <row r="85" spans="1:17">
      <c r="A85" s="194" t="s">
        <v>456</v>
      </c>
      <c r="B85" s="191"/>
      <c r="C85" s="191"/>
      <c r="D85" s="191"/>
      <c r="E85" s="191"/>
      <c r="F85" s="191"/>
      <c r="G85" s="191"/>
      <c r="H85" s="191"/>
      <c r="I85" s="191"/>
      <c r="J85" s="55">
        <v>1647</v>
      </c>
      <c r="K85" s="34"/>
      <c r="L85" s="34"/>
      <c r="M85" s="34"/>
      <c r="N85" s="34"/>
      <c r="O85" s="34"/>
      <c r="P85" s="34"/>
      <c r="Q85" s="34"/>
    </row>
    <row r="86" spans="1:17">
      <c r="A86" s="194" t="s">
        <v>455</v>
      </c>
      <c r="B86" s="191"/>
      <c r="C86" s="191"/>
      <c r="D86" s="191"/>
      <c r="E86" s="191"/>
      <c r="F86" s="191"/>
      <c r="G86" s="191"/>
      <c r="H86" s="191"/>
      <c r="I86" s="191"/>
      <c r="J86" s="55">
        <v>341</v>
      </c>
      <c r="K86" s="34"/>
      <c r="L86" s="34"/>
      <c r="M86" s="34"/>
      <c r="N86" s="34"/>
      <c r="O86" s="34"/>
      <c r="P86" s="34"/>
      <c r="Q86" s="34"/>
    </row>
    <row r="87" spans="1:17">
      <c r="A87" s="194" t="s">
        <v>132</v>
      </c>
      <c r="B87" s="191"/>
      <c r="C87" s="191"/>
      <c r="D87" s="191"/>
      <c r="E87" s="191"/>
      <c r="F87" s="191"/>
      <c r="G87" s="191"/>
      <c r="H87" s="191"/>
      <c r="I87" s="191"/>
      <c r="J87" s="55">
        <v>3613</v>
      </c>
      <c r="K87" s="34"/>
      <c r="L87" s="34"/>
      <c r="M87" s="34"/>
      <c r="N87" s="34"/>
      <c r="O87" s="34"/>
      <c r="P87" s="34"/>
      <c r="Q87" s="34"/>
    </row>
    <row r="88" spans="1:17">
      <c r="A88" s="194" t="s">
        <v>130</v>
      </c>
      <c r="B88" s="191"/>
      <c r="C88" s="191"/>
      <c r="D88" s="191"/>
      <c r="E88" s="191"/>
      <c r="F88" s="191"/>
      <c r="G88" s="191"/>
      <c r="H88" s="191"/>
      <c r="I88" s="191"/>
      <c r="J88" s="54"/>
      <c r="K88" s="34"/>
      <c r="L88" s="34"/>
      <c r="M88" s="34"/>
      <c r="N88" s="34"/>
      <c r="O88" s="34"/>
      <c r="P88" s="34"/>
      <c r="Q88" s="34"/>
    </row>
    <row r="89" spans="1:17" ht="15" customHeight="1">
      <c r="A89" s="194" t="s">
        <v>454</v>
      </c>
      <c r="B89" s="191"/>
      <c r="C89" s="191"/>
      <c r="D89" s="191"/>
      <c r="E89" s="191"/>
      <c r="F89" s="191"/>
      <c r="G89" s="191"/>
      <c r="H89" s="191"/>
      <c r="I89" s="191"/>
      <c r="J89" s="55">
        <v>3396</v>
      </c>
      <c r="K89" s="34"/>
      <c r="L89" s="34"/>
      <c r="M89" s="34"/>
      <c r="N89" s="34"/>
      <c r="O89" s="34"/>
      <c r="P89" s="34"/>
      <c r="Q89" s="34"/>
    </row>
    <row r="90" spans="1:17">
      <c r="A90" s="194" t="s">
        <v>453</v>
      </c>
      <c r="B90" s="191"/>
      <c r="C90" s="191"/>
      <c r="D90" s="191"/>
      <c r="E90" s="191"/>
      <c r="F90" s="191"/>
      <c r="G90" s="191"/>
      <c r="H90" s="191"/>
      <c r="I90" s="191"/>
      <c r="J90" s="55">
        <v>217</v>
      </c>
      <c r="K90" s="34"/>
      <c r="L90" s="34"/>
      <c r="M90" s="34"/>
      <c r="N90" s="34"/>
      <c r="O90" s="34"/>
      <c r="P90" s="34"/>
      <c r="Q90" s="34"/>
    </row>
    <row r="91" spans="1:17">
      <c r="A91" s="190" t="s">
        <v>133</v>
      </c>
      <c r="B91" s="191"/>
      <c r="C91" s="191"/>
      <c r="D91" s="191"/>
      <c r="E91" s="191"/>
      <c r="F91" s="191"/>
      <c r="G91" s="191"/>
      <c r="H91" s="191"/>
      <c r="I91" s="191"/>
      <c r="J91" s="54"/>
      <c r="K91" s="34"/>
      <c r="L91" s="34"/>
      <c r="M91" s="34"/>
      <c r="N91" s="34"/>
      <c r="O91" s="34"/>
      <c r="P91" s="34"/>
      <c r="Q91" s="34"/>
    </row>
    <row r="92" spans="1:17">
      <c r="A92" s="194" t="s">
        <v>134</v>
      </c>
      <c r="B92" s="191"/>
      <c r="C92" s="191"/>
      <c r="D92" s="191"/>
      <c r="E92" s="191"/>
      <c r="F92" s="191"/>
      <c r="G92" s="191"/>
      <c r="H92" s="191"/>
      <c r="I92" s="191"/>
      <c r="J92" s="55">
        <v>1405</v>
      </c>
      <c r="K92" s="34"/>
      <c r="L92" s="34"/>
      <c r="M92" s="34"/>
      <c r="N92" s="34"/>
      <c r="O92" s="33">
        <v>22.34</v>
      </c>
      <c r="P92" s="34"/>
      <c r="Q92" s="33">
        <v>1.99</v>
      </c>
    </row>
    <row r="93" spans="1:17">
      <c r="A93" s="194" t="s">
        <v>135</v>
      </c>
      <c r="B93" s="191"/>
      <c r="C93" s="191"/>
      <c r="D93" s="191"/>
      <c r="E93" s="191"/>
      <c r="F93" s="191"/>
      <c r="G93" s="191"/>
      <c r="H93" s="191"/>
      <c r="I93" s="191"/>
      <c r="J93" s="55">
        <v>26012</v>
      </c>
      <c r="K93" s="34"/>
      <c r="L93" s="34"/>
      <c r="M93" s="34"/>
      <c r="N93" s="34"/>
      <c r="O93" s="33">
        <v>318.49</v>
      </c>
      <c r="P93" s="34"/>
      <c r="Q93" s="33">
        <v>29.58</v>
      </c>
    </row>
    <row r="94" spans="1:17">
      <c r="A94" s="194" t="s">
        <v>136</v>
      </c>
      <c r="B94" s="191"/>
      <c r="C94" s="191"/>
      <c r="D94" s="191"/>
      <c r="E94" s="191"/>
      <c r="F94" s="191"/>
      <c r="G94" s="191"/>
      <c r="H94" s="191"/>
      <c r="I94" s="191"/>
      <c r="J94" s="55">
        <v>27417</v>
      </c>
      <c r="K94" s="34"/>
      <c r="L94" s="34"/>
      <c r="M94" s="34"/>
      <c r="N94" s="34"/>
      <c r="O94" s="33">
        <v>340.83</v>
      </c>
      <c r="P94" s="34"/>
      <c r="Q94" s="33">
        <v>31.57</v>
      </c>
    </row>
    <row r="95" spans="1:17">
      <c r="A95" s="194" t="s">
        <v>137</v>
      </c>
      <c r="B95" s="191"/>
      <c r="C95" s="191"/>
      <c r="D95" s="191"/>
      <c r="E95" s="191"/>
      <c r="F95" s="191"/>
      <c r="G95" s="191"/>
      <c r="H95" s="191"/>
      <c r="I95" s="191"/>
      <c r="J95" s="54"/>
      <c r="K95" s="34"/>
      <c r="L95" s="34"/>
      <c r="M95" s="34"/>
      <c r="N95" s="34"/>
      <c r="O95" s="34"/>
      <c r="P95" s="34"/>
      <c r="Q95" s="34"/>
    </row>
    <row r="96" spans="1:17">
      <c r="A96" s="194" t="s">
        <v>138</v>
      </c>
      <c r="B96" s="191"/>
      <c r="C96" s="191"/>
      <c r="D96" s="191"/>
      <c r="E96" s="191"/>
      <c r="F96" s="191"/>
      <c r="G96" s="191"/>
      <c r="H96" s="191"/>
      <c r="I96" s="191"/>
      <c r="J96" s="55">
        <v>11888</v>
      </c>
      <c r="K96" s="34"/>
      <c r="L96" s="34"/>
      <c r="M96" s="34"/>
      <c r="N96" s="34"/>
      <c r="O96" s="34"/>
      <c r="P96" s="34"/>
      <c r="Q96" s="34"/>
    </row>
    <row r="97" spans="1:19">
      <c r="A97" s="194" t="s">
        <v>139</v>
      </c>
      <c r="B97" s="191"/>
      <c r="C97" s="191"/>
      <c r="D97" s="191"/>
      <c r="E97" s="191"/>
      <c r="F97" s="191"/>
      <c r="G97" s="191"/>
      <c r="H97" s="191"/>
      <c r="I97" s="191"/>
      <c r="J97" s="55">
        <v>1703</v>
      </c>
      <c r="K97" s="34"/>
      <c r="L97" s="34"/>
      <c r="M97" s="34"/>
      <c r="N97" s="34"/>
      <c r="O97" s="34"/>
      <c r="P97" s="34"/>
      <c r="Q97" s="34"/>
    </row>
    <row r="98" spans="1:19">
      <c r="A98" s="194" t="s">
        <v>140</v>
      </c>
      <c r="B98" s="191"/>
      <c r="C98" s="191"/>
      <c r="D98" s="191"/>
      <c r="E98" s="191"/>
      <c r="F98" s="191"/>
      <c r="G98" s="191"/>
      <c r="H98" s="191"/>
      <c r="I98" s="191"/>
      <c r="J98" s="55">
        <v>5534</v>
      </c>
      <c r="K98" s="34"/>
      <c r="L98" s="34"/>
      <c r="M98" s="34"/>
      <c r="N98" s="34"/>
      <c r="O98" s="34"/>
      <c r="P98" s="34"/>
      <c r="Q98" s="34"/>
    </row>
    <row r="99" spans="1:19">
      <c r="A99" s="194" t="s">
        <v>141</v>
      </c>
      <c r="B99" s="191"/>
      <c r="C99" s="191"/>
      <c r="D99" s="191"/>
      <c r="E99" s="191"/>
      <c r="F99" s="191"/>
      <c r="G99" s="191"/>
      <c r="H99" s="191"/>
      <c r="I99" s="191"/>
      <c r="J99" s="55">
        <v>5198</v>
      </c>
      <c r="K99" s="34"/>
      <c r="L99" s="34"/>
      <c r="M99" s="34"/>
      <c r="N99" s="34"/>
      <c r="O99" s="34"/>
      <c r="P99" s="34"/>
      <c r="Q99" s="34"/>
    </row>
    <row r="100" spans="1:19">
      <c r="A100" s="194" t="s">
        <v>142</v>
      </c>
      <c r="B100" s="191"/>
      <c r="C100" s="191"/>
      <c r="D100" s="191"/>
      <c r="E100" s="191"/>
      <c r="F100" s="191"/>
      <c r="G100" s="191"/>
      <c r="H100" s="191"/>
      <c r="I100" s="191"/>
      <c r="J100" s="55">
        <v>3613</v>
      </c>
      <c r="K100" s="34"/>
      <c r="L100" s="34"/>
      <c r="M100" s="34"/>
      <c r="N100" s="34"/>
      <c r="O100" s="34"/>
      <c r="P100" s="34"/>
      <c r="Q100" s="34"/>
    </row>
    <row r="101" spans="1:19">
      <c r="A101" s="190" t="s">
        <v>143</v>
      </c>
      <c r="B101" s="191"/>
      <c r="C101" s="191"/>
      <c r="D101" s="191"/>
      <c r="E101" s="191"/>
      <c r="F101" s="191"/>
      <c r="G101" s="191"/>
      <c r="H101" s="191"/>
      <c r="I101" s="191"/>
      <c r="J101" s="56">
        <v>27417</v>
      </c>
      <c r="K101" s="34"/>
      <c r="L101" s="34"/>
      <c r="M101" s="34"/>
      <c r="N101" s="34"/>
      <c r="O101" s="36">
        <v>340.83</v>
      </c>
      <c r="P101" s="34"/>
      <c r="Q101" s="36">
        <v>31.57</v>
      </c>
    </row>
    <row r="102" spans="1:19">
      <c r="F102" s="27"/>
      <c r="G102" s="27"/>
      <c r="H102" s="27"/>
      <c r="I102" s="27"/>
      <c r="J102" s="57"/>
      <c r="K102" s="27"/>
      <c r="L102" s="27"/>
      <c r="M102" s="27"/>
      <c r="N102" s="27"/>
      <c r="O102" s="27"/>
      <c r="P102" s="27"/>
      <c r="Q102" s="27"/>
    </row>
    <row r="103" spans="1:19">
      <c r="A103" s="108"/>
      <c r="B103" s="44" t="s">
        <v>180</v>
      </c>
      <c r="C103" s="44"/>
      <c r="D103" s="44"/>
      <c r="E103" s="44"/>
      <c r="F103" s="44"/>
      <c r="G103" s="44"/>
      <c r="H103" s="44"/>
      <c r="I103" s="44"/>
      <c r="J103" s="109"/>
      <c r="K103" s="44"/>
      <c r="L103" s="44"/>
      <c r="M103" s="44"/>
      <c r="N103" s="107"/>
      <c r="O103" s="107"/>
      <c r="P103" s="106"/>
      <c r="Q103" s="105"/>
      <c r="R103"/>
      <c r="S103"/>
    </row>
    <row r="104" spans="1:19">
      <c r="A104" s="108"/>
      <c r="B104" s="44"/>
      <c r="C104" s="44"/>
      <c r="D104" s="44"/>
      <c r="E104" s="44"/>
      <c r="F104" s="44"/>
      <c r="G104" s="44"/>
      <c r="H104" s="44"/>
      <c r="I104" s="44"/>
      <c r="J104" s="109"/>
      <c r="K104" s="44"/>
      <c r="L104" s="44"/>
      <c r="M104" s="44"/>
      <c r="N104" s="107"/>
      <c r="O104" s="107"/>
      <c r="P104" s="106"/>
      <c r="Q104" s="105"/>
      <c r="R104"/>
      <c r="S104"/>
    </row>
    <row r="105" spans="1:19">
      <c r="A105" s="47"/>
      <c r="B105" s="18" t="s">
        <v>546</v>
      </c>
      <c r="C105" s="18"/>
      <c r="D105" s="18"/>
      <c r="E105" s="18"/>
      <c r="F105" s="18"/>
      <c r="G105" s="18"/>
      <c r="H105" s="18"/>
      <c r="I105" s="18" t="s">
        <v>547</v>
      </c>
      <c r="J105" s="53"/>
      <c r="K105" s="18"/>
      <c r="L105" s="18"/>
      <c r="M105" s="18"/>
      <c r="N105" s="48"/>
      <c r="O105" s="48"/>
      <c r="P105" s="48"/>
      <c r="Q105"/>
      <c r="R105" s="9"/>
    </row>
  </sheetData>
  <mergeCells count="51">
    <mergeCell ref="E1:I1"/>
    <mergeCell ref="E10:J10"/>
    <mergeCell ref="A97:I97"/>
    <mergeCell ref="A98:I98"/>
    <mergeCell ref="A99:I99"/>
    <mergeCell ref="A88:I88"/>
    <mergeCell ref="A89:I89"/>
    <mergeCell ref="A90:I90"/>
    <mergeCell ref="A79:I79"/>
    <mergeCell ref="A80:I80"/>
    <mergeCell ref="A101:I101"/>
    <mergeCell ref="J14:K14"/>
    <mergeCell ref="J17:K17"/>
    <mergeCell ref="J18:K18"/>
    <mergeCell ref="J16:K16"/>
    <mergeCell ref="J15:K15"/>
    <mergeCell ref="A91:I91"/>
    <mergeCell ref="A92:I92"/>
    <mergeCell ref="A93:I93"/>
    <mergeCell ref="A81:I81"/>
    <mergeCell ref="A82:I82"/>
    <mergeCell ref="A83:I83"/>
    <mergeCell ref="A84:I84"/>
    <mergeCell ref="A25:Q25"/>
    <mergeCell ref="A30:Q30"/>
    <mergeCell ref="A75:I75"/>
    <mergeCell ref="A96:I96"/>
    <mergeCell ref="A85:I85"/>
    <mergeCell ref="A86:I86"/>
    <mergeCell ref="A87:I87"/>
    <mergeCell ref="A100:I100"/>
    <mergeCell ref="F22:F23"/>
    <mergeCell ref="F21:I21"/>
    <mergeCell ref="G22:I22"/>
    <mergeCell ref="A94:I94"/>
    <mergeCell ref="A95:I95"/>
    <mergeCell ref="A76:I76"/>
    <mergeCell ref="A77:I77"/>
    <mergeCell ref="A78:I78"/>
    <mergeCell ref="A21:A23"/>
    <mergeCell ref="C21:C23"/>
    <mergeCell ref="D21:D23"/>
    <mergeCell ref="E21:E23"/>
    <mergeCell ref="B21:B23"/>
    <mergeCell ref="O21:O23"/>
    <mergeCell ref="N21:N23"/>
    <mergeCell ref="Q21:Q23"/>
    <mergeCell ref="J22:J23"/>
    <mergeCell ref="K22:M22"/>
    <mergeCell ref="J21:M21"/>
    <mergeCell ref="P21:P23"/>
  </mergeCells>
  <pageMargins left="0.23622047244094491" right="0" top="0.31496062992125984" bottom="0.31496062992125984" header="0.19685039370078741" footer="0.1968503937007874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58"/>
  <sheetViews>
    <sheetView showGridLines="0" topLeftCell="A29" zoomScaleNormal="75" zoomScaleSheetLayoutView="75" workbookViewId="0">
      <selection activeCell="D9" sqref="D9"/>
    </sheetView>
  </sheetViews>
  <sheetFormatPr defaultColWidth="9.140625" defaultRowHeight="12.75" outlineLevelRow="2"/>
  <cols>
    <col min="1" max="1" width="3.28515625" style="28" customWidth="1"/>
    <col min="2" max="2" width="18.140625" style="1" customWidth="1"/>
    <col min="3" max="3" width="34.28515625" style="25" customWidth="1"/>
    <col min="4" max="4" width="7.7109375" style="24" customWidth="1"/>
    <col min="5" max="5" width="9.42578125" style="26" customWidth="1"/>
    <col min="6" max="6" width="7.7109375" style="7" customWidth="1"/>
    <col min="7" max="9" width="6.7109375" style="7" customWidth="1"/>
    <col min="10" max="10" width="7.7109375" style="59" customWidth="1"/>
    <col min="11" max="15" width="6.7109375" style="7" customWidth="1"/>
    <col min="16" max="16" width="8.42578125" style="7" customWidth="1"/>
    <col min="17" max="17" width="6.7109375" style="7" customWidth="1"/>
    <col min="18" max="16384" width="9.140625" style="8"/>
  </cols>
  <sheetData>
    <row r="1" spans="1:18" outlineLevel="2">
      <c r="A1" s="6" t="s">
        <v>113</v>
      </c>
      <c r="B1" s="9"/>
      <c r="C1" s="2"/>
      <c r="D1" s="64"/>
      <c r="E1" s="189" t="s">
        <v>151</v>
      </c>
      <c r="F1" s="189"/>
      <c r="G1" s="189"/>
      <c r="H1" s="189"/>
      <c r="I1" s="189"/>
      <c r="J1" s="51"/>
      <c r="K1" s="5"/>
      <c r="L1" s="5"/>
      <c r="M1" s="6" t="s">
        <v>114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63" t="s">
        <v>95</v>
      </c>
      <c r="H2" s="5"/>
      <c r="I2" s="5"/>
      <c r="J2" s="51"/>
      <c r="K2" s="5"/>
      <c r="L2" s="5"/>
      <c r="M2" s="10" t="s">
        <v>156</v>
      </c>
      <c r="N2" s="5"/>
      <c r="O2" s="5"/>
      <c r="P2" s="5"/>
      <c r="Q2"/>
      <c r="R2"/>
    </row>
    <row r="3" spans="1:18" outlineLevel="1">
      <c r="A3" s="10"/>
      <c r="B3" s="9"/>
      <c r="C3" s="2"/>
      <c r="D3" s="3"/>
      <c r="E3" s="3"/>
      <c r="F3" s="5"/>
      <c r="G3" s="63"/>
      <c r="H3" s="5"/>
      <c r="I3" s="5"/>
      <c r="J3" s="51"/>
      <c r="K3" s="5"/>
      <c r="L3" s="10"/>
      <c r="M3" s="10" t="s">
        <v>155</v>
      </c>
      <c r="N3" s="5"/>
      <c r="O3" s="5"/>
      <c r="P3" s="5"/>
      <c r="Q3"/>
      <c r="R3"/>
    </row>
    <row r="4" spans="1:18" outlineLevel="1">
      <c r="A4" s="10" t="s">
        <v>117</v>
      </c>
      <c r="B4" s="9"/>
      <c r="C4" s="2"/>
      <c r="D4" s="3"/>
      <c r="E4" s="3"/>
      <c r="F4" s="5"/>
      <c r="G4" s="5"/>
      <c r="H4" s="5"/>
      <c r="I4" s="5"/>
      <c r="J4" s="51"/>
      <c r="K4" s="5"/>
      <c r="L4" s="5"/>
      <c r="M4" s="10" t="s">
        <v>117</v>
      </c>
      <c r="N4" s="5"/>
      <c r="O4" s="5"/>
      <c r="P4" s="5"/>
      <c r="Q4"/>
      <c r="R4"/>
    </row>
    <row r="5" spans="1:18" outlineLevel="1">
      <c r="A5" s="10" t="s">
        <v>548</v>
      </c>
      <c r="B5" s="9"/>
      <c r="C5" s="2"/>
      <c r="D5" s="3"/>
      <c r="E5" s="3"/>
      <c r="F5" s="5"/>
      <c r="G5" s="5"/>
      <c r="H5" s="5"/>
      <c r="I5" s="5"/>
      <c r="J5" s="51"/>
      <c r="K5" s="5"/>
      <c r="L5" s="5"/>
      <c r="M5" s="10" t="s">
        <v>549</v>
      </c>
      <c r="N5" s="5"/>
      <c r="O5" s="5"/>
      <c r="P5" s="5"/>
      <c r="Q5"/>
      <c r="R5"/>
    </row>
    <row r="6" spans="1:18">
      <c r="A6" s="4"/>
      <c r="B6" s="9"/>
      <c r="C6" s="3"/>
      <c r="D6" s="8"/>
      <c r="E6" s="5"/>
      <c r="F6" s="5"/>
      <c r="G6" s="15" t="s">
        <v>545</v>
      </c>
      <c r="H6" s="15"/>
      <c r="I6" s="15"/>
      <c r="J6" s="51"/>
      <c r="K6" s="5"/>
      <c r="L6" s="5"/>
      <c r="M6" s="5"/>
      <c r="N6" s="5"/>
      <c r="O6" s="5"/>
      <c r="P6" s="5"/>
      <c r="Q6" s="8"/>
      <c r="R6"/>
    </row>
    <row r="7" spans="1:18">
      <c r="A7" s="4"/>
      <c r="B7" s="9"/>
      <c r="C7" s="3"/>
      <c r="D7" s="8"/>
      <c r="E7" s="5"/>
      <c r="F7" s="5"/>
      <c r="G7" s="4" t="s">
        <v>96</v>
      </c>
      <c r="H7" s="4"/>
      <c r="I7" s="4"/>
      <c r="J7" s="51"/>
      <c r="K7" s="5"/>
      <c r="L7" s="5"/>
      <c r="M7" s="5"/>
      <c r="N7" s="5"/>
      <c r="O7" s="5"/>
      <c r="P7" s="5"/>
      <c r="Q7" s="8"/>
      <c r="R7"/>
    </row>
    <row r="8" spans="1:18">
      <c r="A8" s="4"/>
      <c r="B8" s="9"/>
      <c r="C8" s="3"/>
      <c r="D8" s="8"/>
      <c r="E8" s="5"/>
      <c r="F8" s="5"/>
      <c r="G8" s="4"/>
      <c r="H8" s="4"/>
      <c r="I8" s="4"/>
      <c r="J8" s="51"/>
      <c r="K8" s="5"/>
      <c r="L8" s="5"/>
      <c r="M8" s="5"/>
      <c r="N8" s="5"/>
      <c r="O8" s="5"/>
      <c r="P8" s="5"/>
      <c r="Q8" s="8"/>
      <c r="R8"/>
    </row>
    <row r="9" spans="1:18">
      <c r="A9" s="4"/>
      <c r="B9" s="9"/>
      <c r="C9" s="16" t="s">
        <v>97</v>
      </c>
      <c r="D9" s="17" t="s">
        <v>544</v>
      </c>
      <c r="E9" s="62"/>
      <c r="F9" s="11"/>
      <c r="G9" s="11"/>
      <c r="H9" s="61"/>
      <c r="I9" s="11"/>
      <c r="J9" s="60"/>
      <c r="K9" s="11"/>
      <c r="L9" s="11"/>
      <c r="M9" s="11"/>
      <c r="N9" s="11"/>
      <c r="O9" s="5"/>
      <c r="P9" s="5"/>
      <c r="Q9" s="5"/>
      <c r="R9"/>
    </row>
    <row r="10" spans="1:18">
      <c r="A10" s="4"/>
      <c r="B10" s="9"/>
      <c r="C10" s="16"/>
      <c r="D10" s="176"/>
      <c r="E10" s="206" t="s">
        <v>521</v>
      </c>
      <c r="F10" s="206"/>
      <c r="G10" s="206"/>
      <c r="H10" s="206"/>
      <c r="I10" s="206"/>
      <c r="J10" s="206"/>
      <c r="K10" s="14"/>
      <c r="L10" s="14"/>
      <c r="M10" s="5"/>
      <c r="N10" s="5"/>
      <c r="O10" s="5"/>
      <c r="P10" s="5"/>
      <c r="Q10" s="5"/>
      <c r="R10"/>
    </row>
    <row r="11" spans="1:18">
      <c r="A11" s="4"/>
      <c r="B11" s="9"/>
      <c r="C11" s="2"/>
      <c r="D11" s="3"/>
      <c r="E11" s="19"/>
      <c r="F11" s="12"/>
      <c r="G11" s="12"/>
      <c r="H11" s="13" t="s">
        <v>98</v>
      </c>
      <c r="I11" s="13"/>
      <c r="J11" s="52"/>
      <c r="K11" s="14"/>
      <c r="L11" s="5"/>
      <c r="M11" s="5"/>
      <c r="N11" s="5"/>
      <c r="O11" s="5"/>
      <c r="P11" s="5"/>
      <c r="Q11" s="5"/>
      <c r="R11"/>
    </row>
    <row r="12" spans="1:18">
      <c r="A12" s="20"/>
      <c r="B12" s="21"/>
      <c r="C12" s="2"/>
      <c r="D12" s="3"/>
      <c r="E12" s="8"/>
      <c r="F12" s="5"/>
      <c r="G12" s="5"/>
      <c r="H12" s="5"/>
      <c r="I12" s="5"/>
      <c r="J12" s="51"/>
      <c r="K12" s="5"/>
      <c r="L12" s="5"/>
      <c r="M12" s="5"/>
      <c r="N12" s="5"/>
      <c r="O12" s="5"/>
      <c r="P12" s="5"/>
      <c r="Q12" s="5"/>
    </row>
    <row r="13" spans="1:18" ht="14.25">
      <c r="A13" s="4"/>
      <c r="B13" s="9"/>
      <c r="C13" s="2"/>
      <c r="D13" s="18" t="s">
        <v>543</v>
      </c>
      <c r="E13" s="4"/>
      <c r="F13" s="5"/>
      <c r="G13" s="5"/>
      <c r="H13" s="5"/>
      <c r="I13" s="18"/>
      <c r="J13" s="53"/>
      <c r="K13" s="5"/>
      <c r="L13" s="5"/>
      <c r="M13" s="5"/>
      <c r="N13" s="45"/>
      <c r="O13" s="42"/>
      <c r="P13" s="42"/>
      <c r="Q13" s="5"/>
      <c r="R13" s="22"/>
    </row>
    <row r="14" spans="1:18">
      <c r="A14" s="4"/>
      <c r="B14" s="9"/>
      <c r="C14" s="2"/>
      <c r="D14" s="18" t="s">
        <v>542</v>
      </c>
      <c r="E14" s="4"/>
      <c r="F14" s="5"/>
      <c r="G14" s="5"/>
      <c r="H14" s="5"/>
      <c r="I14" s="18"/>
      <c r="J14" s="192" t="s">
        <v>541</v>
      </c>
      <c r="K14" s="193"/>
      <c r="L14" s="10" t="s">
        <v>144</v>
      </c>
      <c r="M14" s="5"/>
      <c r="N14" s="40"/>
      <c r="O14" s="42"/>
      <c r="P14" s="46"/>
      <c r="Q14" s="5"/>
    </row>
    <row r="15" spans="1:18">
      <c r="A15" s="4"/>
      <c r="B15" s="9"/>
      <c r="C15" s="2"/>
      <c r="D15" s="18" t="s">
        <v>145</v>
      </c>
      <c r="E15" s="4"/>
      <c r="F15" s="5"/>
      <c r="G15" s="5"/>
      <c r="H15" s="5"/>
      <c r="I15" s="18"/>
      <c r="J15" s="192" t="s">
        <v>540</v>
      </c>
      <c r="K15" s="193"/>
      <c r="L15" s="10" t="s">
        <v>144</v>
      </c>
      <c r="M15" s="5"/>
      <c r="N15" s="40"/>
      <c r="O15" s="42"/>
      <c r="P15" s="46"/>
      <c r="Q15" s="5"/>
    </row>
    <row r="16" spans="1:18" outlineLevel="1">
      <c r="A16" s="4"/>
      <c r="B16" s="9"/>
      <c r="C16" s="2"/>
      <c r="D16" s="18" t="s">
        <v>146</v>
      </c>
      <c r="E16" s="4"/>
      <c r="F16" s="5"/>
      <c r="G16" s="5"/>
      <c r="H16" s="5"/>
      <c r="I16" s="18"/>
      <c r="J16" s="192" t="s">
        <v>539</v>
      </c>
      <c r="K16" s="193"/>
      <c r="L16" s="10" t="s">
        <v>147</v>
      </c>
      <c r="M16" s="5"/>
      <c r="N16" s="40"/>
      <c r="O16" s="42"/>
      <c r="P16" s="46"/>
      <c r="Q16" s="5"/>
    </row>
    <row r="17" spans="1:17">
      <c r="A17" s="4"/>
      <c r="B17" s="9"/>
      <c r="C17" s="2"/>
      <c r="D17" s="44" t="s">
        <v>154</v>
      </c>
      <c r="E17" s="4"/>
      <c r="F17" s="5"/>
      <c r="G17" s="5"/>
      <c r="H17" s="5"/>
      <c r="I17" s="5"/>
      <c r="J17" s="51"/>
      <c r="K17" s="5"/>
      <c r="L17" s="5"/>
      <c r="M17" s="5"/>
      <c r="N17" s="5"/>
      <c r="O17" s="5"/>
      <c r="P17" s="5"/>
      <c r="Q17" s="5"/>
    </row>
    <row r="19" spans="1:17" ht="18" customHeight="1">
      <c r="A19" s="196" t="s">
        <v>99</v>
      </c>
      <c r="B19" s="199" t="s">
        <v>106</v>
      </c>
      <c r="C19" s="196" t="s">
        <v>100</v>
      </c>
      <c r="D19" s="196" t="s">
        <v>101</v>
      </c>
      <c r="E19" s="196" t="s">
        <v>102</v>
      </c>
      <c r="F19" s="196" t="s">
        <v>115</v>
      </c>
      <c r="G19" s="197"/>
      <c r="H19" s="197"/>
      <c r="I19" s="197"/>
      <c r="J19" s="196" t="s">
        <v>116</v>
      </c>
      <c r="K19" s="197"/>
      <c r="L19" s="197"/>
      <c r="M19" s="197"/>
      <c r="N19" s="196" t="s">
        <v>108</v>
      </c>
      <c r="O19" s="196" t="s">
        <v>110</v>
      </c>
      <c r="P19" s="196" t="s">
        <v>109</v>
      </c>
      <c r="Q19" s="196" t="s">
        <v>111</v>
      </c>
    </row>
    <row r="20" spans="1:17" ht="15.75" customHeight="1">
      <c r="A20" s="197"/>
      <c r="B20" s="200"/>
      <c r="C20" s="198"/>
      <c r="D20" s="196"/>
      <c r="E20" s="197"/>
      <c r="F20" s="196" t="s">
        <v>103</v>
      </c>
      <c r="G20" s="196" t="s">
        <v>105</v>
      </c>
      <c r="H20" s="197"/>
      <c r="I20" s="197"/>
      <c r="J20" s="201" t="s">
        <v>103</v>
      </c>
      <c r="K20" s="196" t="s">
        <v>105</v>
      </c>
      <c r="L20" s="197"/>
      <c r="M20" s="197"/>
      <c r="N20" s="196"/>
      <c r="O20" s="196"/>
      <c r="P20" s="196"/>
      <c r="Q20" s="196"/>
    </row>
    <row r="21" spans="1:17" ht="15.75" customHeight="1">
      <c r="A21" s="197"/>
      <c r="B21" s="200"/>
      <c r="C21" s="198"/>
      <c r="D21" s="196"/>
      <c r="E21" s="197"/>
      <c r="F21" s="197"/>
      <c r="G21" s="169" t="s">
        <v>104</v>
      </c>
      <c r="H21" s="169" t="s">
        <v>112</v>
      </c>
      <c r="I21" s="169" t="s">
        <v>107</v>
      </c>
      <c r="J21" s="202"/>
      <c r="K21" s="169" t="s">
        <v>104</v>
      </c>
      <c r="L21" s="169" t="s">
        <v>112</v>
      </c>
      <c r="M21" s="169" t="s">
        <v>107</v>
      </c>
      <c r="N21" s="196"/>
      <c r="O21" s="196"/>
      <c r="P21" s="196"/>
      <c r="Q21" s="196"/>
    </row>
    <row r="22" spans="1:17">
      <c r="A22" s="23">
        <v>1</v>
      </c>
      <c r="B22" s="171">
        <v>2</v>
      </c>
      <c r="C22" s="169">
        <v>3</v>
      </c>
      <c r="D22" s="169">
        <v>4</v>
      </c>
      <c r="E22" s="23">
        <v>5</v>
      </c>
      <c r="F22" s="170">
        <v>6</v>
      </c>
      <c r="G22" s="170">
        <v>7</v>
      </c>
      <c r="H22" s="170">
        <v>8</v>
      </c>
      <c r="I22" s="170">
        <v>9</v>
      </c>
      <c r="J22" s="172">
        <v>10</v>
      </c>
      <c r="K22" s="170">
        <v>11</v>
      </c>
      <c r="L22" s="170">
        <v>12</v>
      </c>
      <c r="M22" s="170">
        <v>13</v>
      </c>
      <c r="N22" s="170">
        <v>14</v>
      </c>
      <c r="O22" s="170">
        <v>15</v>
      </c>
      <c r="P22" s="170">
        <v>16</v>
      </c>
      <c r="Q22" s="170">
        <v>17</v>
      </c>
    </row>
    <row r="23" spans="1:17" ht="19.899999999999999" customHeight="1">
      <c r="A23" s="195" t="s">
        <v>43</v>
      </c>
      <c r="B23" s="191"/>
      <c r="C23" s="191"/>
      <c r="D23" s="191"/>
      <c r="E23" s="191"/>
      <c r="F23" s="191"/>
      <c r="G23" s="191"/>
      <c r="H23" s="191"/>
      <c r="I23" s="191"/>
      <c r="J23" s="191"/>
      <c r="K23" s="191"/>
      <c r="L23" s="191"/>
      <c r="M23" s="191"/>
      <c r="N23" s="191"/>
      <c r="O23" s="191"/>
      <c r="P23" s="191"/>
      <c r="Q23" s="191"/>
    </row>
    <row r="24" spans="1:17" ht="77.25">
      <c r="A24" s="23">
        <v>1</v>
      </c>
      <c r="B24" s="30" t="s">
        <v>538</v>
      </c>
      <c r="C24" s="173" t="s">
        <v>537</v>
      </c>
      <c r="D24" s="31" t="s">
        <v>118</v>
      </c>
      <c r="E24" s="32">
        <v>2</v>
      </c>
      <c r="F24" s="33">
        <v>3.47</v>
      </c>
      <c r="G24" s="33">
        <v>3.42</v>
      </c>
      <c r="H24" s="33">
        <v>0.05</v>
      </c>
      <c r="I24" s="34"/>
      <c r="J24" s="54">
        <v>7</v>
      </c>
      <c r="K24" s="34">
        <v>7</v>
      </c>
      <c r="L24" s="34"/>
      <c r="M24" s="34"/>
      <c r="N24" s="34">
        <v>0.25</v>
      </c>
      <c r="O24" s="34">
        <v>0.5</v>
      </c>
      <c r="P24" s="34"/>
      <c r="Q24" s="34"/>
    </row>
    <row r="25" spans="1:17" ht="41.25">
      <c r="A25" s="23">
        <v>2</v>
      </c>
      <c r="B25" s="30" t="s">
        <v>158</v>
      </c>
      <c r="C25" s="173" t="s">
        <v>536</v>
      </c>
      <c r="D25" s="31" t="s">
        <v>126</v>
      </c>
      <c r="E25" s="35">
        <v>0.1</v>
      </c>
      <c r="F25" s="33">
        <v>272.02999999999997</v>
      </c>
      <c r="G25" s="33">
        <v>60.82</v>
      </c>
      <c r="H25" s="33">
        <v>211.21</v>
      </c>
      <c r="I25" s="33">
        <v>26.2</v>
      </c>
      <c r="J25" s="54">
        <v>27</v>
      </c>
      <c r="K25" s="34">
        <v>6</v>
      </c>
      <c r="L25" s="34">
        <v>21</v>
      </c>
      <c r="M25" s="34">
        <v>3</v>
      </c>
      <c r="N25" s="34">
        <v>4.59</v>
      </c>
      <c r="O25" s="34">
        <v>0.46</v>
      </c>
      <c r="P25" s="34">
        <v>1.58</v>
      </c>
      <c r="Q25" s="34">
        <v>0.16</v>
      </c>
    </row>
    <row r="26" spans="1:17" ht="19.899999999999999" customHeight="1">
      <c r="A26" s="195" t="s">
        <v>38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</row>
    <row r="27" spans="1:17" ht="36">
      <c r="A27" s="23">
        <v>3</v>
      </c>
      <c r="B27" s="30" t="s">
        <v>123</v>
      </c>
      <c r="C27" s="173" t="s">
        <v>535</v>
      </c>
      <c r="D27" s="31" t="s">
        <v>124</v>
      </c>
      <c r="E27" s="32">
        <v>3</v>
      </c>
      <c r="F27" s="33">
        <v>38.909999999999997</v>
      </c>
      <c r="G27" s="34"/>
      <c r="H27" s="34"/>
      <c r="I27" s="34"/>
      <c r="J27" s="54">
        <v>117</v>
      </c>
      <c r="K27" s="34"/>
      <c r="L27" s="34"/>
      <c r="M27" s="34"/>
      <c r="N27" s="34"/>
      <c r="O27" s="34"/>
      <c r="P27" s="34"/>
      <c r="Q27" s="34"/>
    </row>
    <row r="28" spans="1:17" ht="48">
      <c r="A28" s="23">
        <v>4</v>
      </c>
      <c r="B28" s="30" t="s">
        <v>319</v>
      </c>
      <c r="C28" s="173" t="s">
        <v>534</v>
      </c>
      <c r="D28" s="31" t="s">
        <v>118</v>
      </c>
      <c r="E28" s="32">
        <v>2</v>
      </c>
      <c r="F28" s="33">
        <v>28.38</v>
      </c>
      <c r="G28" s="33">
        <v>22.76</v>
      </c>
      <c r="H28" s="33">
        <v>0.46</v>
      </c>
      <c r="I28" s="34"/>
      <c r="J28" s="54">
        <v>57</v>
      </c>
      <c r="K28" s="34">
        <v>46</v>
      </c>
      <c r="L28" s="34">
        <v>1</v>
      </c>
      <c r="M28" s="34"/>
      <c r="N28" s="34">
        <v>1.68</v>
      </c>
      <c r="O28" s="34">
        <v>3.36</v>
      </c>
      <c r="P28" s="34"/>
      <c r="Q28" s="34"/>
    </row>
    <row r="29" spans="1:17" ht="36">
      <c r="A29" s="23">
        <v>5</v>
      </c>
      <c r="B29" s="30" t="s">
        <v>318</v>
      </c>
      <c r="C29" s="173" t="s">
        <v>533</v>
      </c>
      <c r="D29" s="31" t="s">
        <v>317</v>
      </c>
      <c r="E29" s="35">
        <v>0.3</v>
      </c>
      <c r="F29" s="33">
        <v>1497.34</v>
      </c>
      <c r="G29" s="33">
        <v>267.64999999999998</v>
      </c>
      <c r="H29" s="33">
        <v>64.3</v>
      </c>
      <c r="I29" s="33">
        <v>4</v>
      </c>
      <c r="J29" s="54">
        <v>449</v>
      </c>
      <c r="K29" s="34">
        <v>80</v>
      </c>
      <c r="L29" s="34">
        <v>19</v>
      </c>
      <c r="M29" s="34">
        <v>1</v>
      </c>
      <c r="N29" s="34">
        <v>20.2</v>
      </c>
      <c r="O29" s="34">
        <v>6.06</v>
      </c>
      <c r="P29" s="34">
        <v>0.22</v>
      </c>
      <c r="Q29" s="34">
        <v>7.0000000000000007E-2</v>
      </c>
    </row>
    <row r="30" spans="1:17" ht="24">
      <c r="A30" s="23">
        <v>6</v>
      </c>
      <c r="B30" s="30" t="s">
        <v>123</v>
      </c>
      <c r="C30" s="173" t="s">
        <v>532</v>
      </c>
      <c r="D30" s="31" t="s">
        <v>531</v>
      </c>
      <c r="E30" s="35">
        <v>3.0599999999999999E-2</v>
      </c>
      <c r="F30" s="33">
        <v>6628.76</v>
      </c>
      <c r="G30" s="34"/>
      <c r="H30" s="34"/>
      <c r="I30" s="34"/>
      <c r="J30" s="54">
        <v>203</v>
      </c>
      <c r="K30" s="34"/>
      <c r="L30" s="34"/>
      <c r="M30" s="34"/>
      <c r="N30" s="34"/>
      <c r="O30" s="34"/>
      <c r="P30" s="34"/>
      <c r="Q30" s="34"/>
    </row>
    <row r="31" spans="1:17">
      <c r="A31" s="23">
        <v>7</v>
      </c>
      <c r="B31" s="30" t="s">
        <v>316</v>
      </c>
      <c r="C31" s="173" t="s">
        <v>315</v>
      </c>
      <c r="D31" s="31" t="s">
        <v>127</v>
      </c>
      <c r="E31" s="32">
        <v>30</v>
      </c>
      <c r="F31" s="33">
        <v>10.01</v>
      </c>
      <c r="G31" s="34"/>
      <c r="H31" s="34"/>
      <c r="I31" s="34"/>
      <c r="J31" s="54">
        <v>300</v>
      </c>
      <c r="K31" s="34"/>
      <c r="L31" s="34"/>
      <c r="M31" s="34"/>
      <c r="N31" s="34"/>
      <c r="O31" s="34"/>
      <c r="P31" s="34"/>
      <c r="Q31" s="34"/>
    </row>
    <row r="32" spans="1:17" ht="36">
      <c r="A32" s="23">
        <v>8</v>
      </c>
      <c r="B32" s="30" t="s">
        <v>123</v>
      </c>
      <c r="C32" s="173" t="s">
        <v>530</v>
      </c>
      <c r="D32" s="31" t="s">
        <v>119</v>
      </c>
      <c r="E32" s="32">
        <v>1</v>
      </c>
      <c r="F32" s="33">
        <v>12.35</v>
      </c>
      <c r="G32" s="34"/>
      <c r="H32" s="34"/>
      <c r="I32" s="34"/>
      <c r="J32" s="54">
        <v>12</v>
      </c>
      <c r="K32" s="34"/>
      <c r="L32" s="34"/>
      <c r="M32" s="34"/>
      <c r="N32" s="34"/>
      <c r="O32" s="34"/>
      <c r="P32" s="34"/>
      <c r="Q32" s="34"/>
    </row>
    <row r="33" spans="1:17">
      <c r="A33" s="194" t="s">
        <v>128</v>
      </c>
      <c r="B33" s="191"/>
      <c r="C33" s="191"/>
      <c r="D33" s="191"/>
      <c r="E33" s="191"/>
      <c r="F33" s="191"/>
      <c r="G33" s="191"/>
      <c r="H33" s="191"/>
      <c r="I33" s="191"/>
      <c r="J33" s="55">
        <v>1172</v>
      </c>
      <c r="K33" s="33">
        <v>139</v>
      </c>
      <c r="L33" s="33">
        <v>41</v>
      </c>
      <c r="M33" s="33">
        <v>4</v>
      </c>
      <c r="N33" s="34"/>
      <c r="O33" s="33">
        <v>10.38</v>
      </c>
      <c r="P33" s="34"/>
      <c r="Q33" s="33">
        <v>0.23</v>
      </c>
    </row>
    <row r="34" spans="1:17">
      <c r="A34" s="194" t="s">
        <v>129</v>
      </c>
      <c r="B34" s="191"/>
      <c r="C34" s="191"/>
      <c r="D34" s="191"/>
      <c r="E34" s="191"/>
      <c r="F34" s="191"/>
      <c r="G34" s="191"/>
      <c r="H34" s="191"/>
      <c r="I34" s="191"/>
      <c r="J34" s="55">
        <v>1208</v>
      </c>
      <c r="K34" s="33">
        <v>171</v>
      </c>
      <c r="L34" s="33">
        <v>45</v>
      </c>
      <c r="M34" s="33">
        <v>4</v>
      </c>
      <c r="N34" s="34"/>
      <c r="O34" s="33">
        <v>12.26</v>
      </c>
      <c r="P34" s="34"/>
      <c r="Q34" s="33">
        <v>0.24</v>
      </c>
    </row>
    <row r="35" spans="1:17">
      <c r="A35" s="194" t="s">
        <v>130</v>
      </c>
      <c r="B35" s="191"/>
      <c r="C35" s="191"/>
      <c r="D35" s="191"/>
      <c r="E35" s="191"/>
      <c r="F35" s="191"/>
      <c r="G35" s="191"/>
      <c r="H35" s="191"/>
      <c r="I35" s="191"/>
      <c r="J35" s="54"/>
      <c r="K35" s="34"/>
      <c r="L35" s="34"/>
      <c r="M35" s="34"/>
      <c r="N35" s="34"/>
      <c r="O35" s="34"/>
      <c r="P35" s="34"/>
      <c r="Q35" s="34"/>
    </row>
    <row r="36" spans="1:17">
      <c r="A36" s="194" t="s">
        <v>529</v>
      </c>
      <c r="B36" s="191"/>
      <c r="C36" s="191"/>
      <c r="D36" s="191"/>
      <c r="E36" s="191"/>
      <c r="F36" s="191"/>
      <c r="G36" s="191"/>
      <c r="H36" s="191"/>
      <c r="I36" s="191"/>
      <c r="J36" s="55">
        <v>5</v>
      </c>
      <c r="K36" s="33">
        <v>5</v>
      </c>
      <c r="L36" s="34"/>
      <c r="M36" s="34"/>
      <c r="N36" s="34"/>
      <c r="O36" s="34"/>
      <c r="P36" s="34"/>
      <c r="Q36" s="34"/>
    </row>
    <row r="37" spans="1:17" ht="15" customHeight="1">
      <c r="A37" s="194" t="s">
        <v>528</v>
      </c>
      <c r="B37" s="191"/>
      <c r="C37" s="191"/>
      <c r="D37" s="191"/>
      <c r="E37" s="191"/>
      <c r="F37" s="191"/>
      <c r="G37" s="191"/>
      <c r="H37" s="191"/>
      <c r="I37" s="191"/>
      <c r="J37" s="55">
        <v>31</v>
      </c>
      <c r="K37" s="33">
        <v>26</v>
      </c>
      <c r="L37" s="33">
        <v>4</v>
      </c>
      <c r="M37" s="34"/>
      <c r="N37" s="34"/>
      <c r="O37" s="33">
        <v>1.8839999999999999</v>
      </c>
      <c r="P37" s="34"/>
      <c r="Q37" s="33">
        <v>1.4E-2</v>
      </c>
    </row>
    <row r="38" spans="1:17">
      <c r="A38" s="194" t="s">
        <v>131</v>
      </c>
      <c r="B38" s="191"/>
      <c r="C38" s="191"/>
      <c r="D38" s="191"/>
      <c r="E38" s="191"/>
      <c r="F38" s="191"/>
      <c r="G38" s="191"/>
      <c r="H38" s="191"/>
      <c r="I38" s="191"/>
      <c r="J38" s="55">
        <v>157</v>
      </c>
      <c r="K38" s="34"/>
      <c r="L38" s="34"/>
      <c r="M38" s="34"/>
      <c r="N38" s="34"/>
      <c r="O38" s="34"/>
      <c r="P38" s="34"/>
      <c r="Q38" s="34"/>
    </row>
    <row r="39" spans="1:17">
      <c r="A39" s="194" t="s">
        <v>130</v>
      </c>
      <c r="B39" s="191"/>
      <c r="C39" s="191"/>
      <c r="D39" s="191"/>
      <c r="E39" s="191"/>
      <c r="F39" s="191"/>
      <c r="G39" s="191"/>
      <c r="H39" s="191"/>
      <c r="I39" s="191"/>
      <c r="J39" s="54"/>
      <c r="K39" s="34"/>
      <c r="L39" s="34"/>
      <c r="M39" s="34"/>
      <c r="N39" s="34"/>
      <c r="O39" s="34"/>
      <c r="P39" s="34"/>
      <c r="Q39" s="34"/>
    </row>
    <row r="40" spans="1:17">
      <c r="A40" s="194" t="s">
        <v>527</v>
      </c>
      <c r="B40" s="191"/>
      <c r="C40" s="191"/>
      <c r="D40" s="191"/>
      <c r="E40" s="191"/>
      <c r="F40" s="191"/>
      <c r="G40" s="191"/>
      <c r="H40" s="191"/>
      <c r="I40" s="191"/>
      <c r="J40" s="55">
        <v>52</v>
      </c>
      <c r="K40" s="34"/>
      <c r="L40" s="34"/>
      <c r="M40" s="34"/>
      <c r="N40" s="34"/>
      <c r="O40" s="34"/>
      <c r="P40" s="34"/>
      <c r="Q40" s="34"/>
    </row>
    <row r="41" spans="1:17">
      <c r="A41" s="194" t="s">
        <v>526</v>
      </c>
      <c r="B41" s="191"/>
      <c r="C41" s="191"/>
      <c r="D41" s="191"/>
      <c r="E41" s="191"/>
      <c r="F41" s="191"/>
      <c r="G41" s="191"/>
      <c r="H41" s="191"/>
      <c r="I41" s="191"/>
      <c r="J41" s="55">
        <v>105</v>
      </c>
      <c r="K41" s="34"/>
      <c r="L41" s="34"/>
      <c r="M41" s="34"/>
      <c r="N41" s="34"/>
      <c r="O41" s="34"/>
      <c r="P41" s="34"/>
      <c r="Q41" s="34"/>
    </row>
    <row r="42" spans="1:17">
      <c r="A42" s="194" t="s">
        <v>132</v>
      </c>
      <c r="B42" s="191"/>
      <c r="C42" s="191"/>
      <c r="D42" s="191"/>
      <c r="E42" s="191"/>
      <c r="F42" s="191"/>
      <c r="G42" s="191"/>
      <c r="H42" s="191"/>
      <c r="I42" s="191"/>
      <c r="J42" s="55">
        <v>111</v>
      </c>
      <c r="K42" s="34"/>
      <c r="L42" s="34"/>
      <c r="M42" s="34"/>
      <c r="N42" s="34"/>
      <c r="O42" s="34"/>
      <c r="P42" s="34"/>
      <c r="Q42" s="34"/>
    </row>
    <row r="43" spans="1:17">
      <c r="A43" s="194" t="s">
        <v>130</v>
      </c>
      <c r="B43" s="191"/>
      <c r="C43" s="191"/>
      <c r="D43" s="191"/>
      <c r="E43" s="191"/>
      <c r="F43" s="191"/>
      <c r="G43" s="191"/>
      <c r="H43" s="191"/>
      <c r="I43" s="191"/>
      <c r="J43" s="54"/>
      <c r="K43" s="34"/>
      <c r="L43" s="34"/>
      <c r="M43" s="34"/>
      <c r="N43" s="34"/>
      <c r="O43" s="34"/>
      <c r="P43" s="34"/>
      <c r="Q43" s="34"/>
    </row>
    <row r="44" spans="1:17">
      <c r="A44" s="194" t="s">
        <v>525</v>
      </c>
      <c r="B44" s="191"/>
      <c r="C44" s="191"/>
      <c r="D44" s="191"/>
      <c r="E44" s="191"/>
      <c r="F44" s="191"/>
      <c r="G44" s="191"/>
      <c r="H44" s="191"/>
      <c r="I44" s="191"/>
      <c r="J44" s="55">
        <v>39</v>
      </c>
      <c r="K44" s="34"/>
      <c r="L44" s="34"/>
      <c r="M44" s="34"/>
      <c r="N44" s="34"/>
      <c r="O44" s="34"/>
      <c r="P44" s="34"/>
      <c r="Q44" s="34"/>
    </row>
    <row r="45" spans="1:17">
      <c r="A45" s="194" t="s">
        <v>524</v>
      </c>
      <c r="B45" s="191"/>
      <c r="C45" s="191"/>
      <c r="D45" s="191"/>
      <c r="E45" s="191"/>
      <c r="F45" s="191"/>
      <c r="G45" s="191"/>
      <c r="H45" s="191"/>
      <c r="I45" s="191"/>
      <c r="J45" s="55">
        <v>72</v>
      </c>
      <c r="K45" s="34"/>
      <c r="L45" s="34"/>
      <c r="M45" s="34"/>
      <c r="N45" s="34"/>
      <c r="O45" s="34"/>
      <c r="P45" s="34"/>
      <c r="Q45" s="34"/>
    </row>
    <row r="46" spans="1:17">
      <c r="A46" s="190" t="s">
        <v>133</v>
      </c>
      <c r="B46" s="191"/>
      <c r="C46" s="191"/>
      <c r="D46" s="191"/>
      <c r="E46" s="191"/>
      <c r="F46" s="191"/>
      <c r="G46" s="191"/>
      <c r="H46" s="191"/>
      <c r="I46" s="191"/>
      <c r="J46" s="54"/>
      <c r="K46" s="34"/>
      <c r="L46" s="34"/>
      <c r="M46" s="34"/>
      <c r="N46" s="34"/>
      <c r="O46" s="34"/>
      <c r="P46" s="34"/>
      <c r="Q46" s="34"/>
    </row>
    <row r="47" spans="1:17">
      <c r="A47" s="194" t="s">
        <v>136</v>
      </c>
      <c r="B47" s="191"/>
      <c r="C47" s="191"/>
      <c r="D47" s="191"/>
      <c r="E47" s="191"/>
      <c r="F47" s="191"/>
      <c r="G47" s="191"/>
      <c r="H47" s="191"/>
      <c r="I47" s="191"/>
      <c r="J47" s="55">
        <v>1476</v>
      </c>
      <c r="K47" s="34"/>
      <c r="L47" s="34"/>
      <c r="M47" s="34"/>
      <c r="N47" s="34"/>
      <c r="O47" s="33">
        <v>12.26</v>
      </c>
      <c r="P47" s="34"/>
      <c r="Q47" s="33">
        <v>0.24</v>
      </c>
    </row>
    <row r="48" spans="1:17">
      <c r="A48" s="194" t="s">
        <v>137</v>
      </c>
      <c r="B48" s="191"/>
      <c r="C48" s="191"/>
      <c r="D48" s="191"/>
      <c r="E48" s="191"/>
      <c r="F48" s="191"/>
      <c r="G48" s="191"/>
      <c r="H48" s="191"/>
      <c r="I48" s="191"/>
      <c r="J48" s="54"/>
      <c r="K48" s="34"/>
      <c r="L48" s="34"/>
      <c r="M48" s="34"/>
      <c r="N48" s="34"/>
      <c r="O48" s="34"/>
      <c r="P48" s="34"/>
      <c r="Q48" s="34"/>
    </row>
    <row r="49" spans="1:19">
      <c r="A49" s="194" t="s">
        <v>138</v>
      </c>
      <c r="B49" s="191"/>
      <c r="C49" s="191"/>
      <c r="D49" s="191"/>
      <c r="E49" s="191"/>
      <c r="F49" s="191"/>
      <c r="G49" s="191"/>
      <c r="H49" s="191"/>
      <c r="I49" s="191"/>
      <c r="J49" s="55">
        <v>992</v>
      </c>
      <c r="K49" s="34"/>
      <c r="L49" s="34"/>
      <c r="M49" s="34"/>
      <c r="N49" s="34"/>
      <c r="O49" s="34"/>
      <c r="P49" s="34"/>
      <c r="Q49" s="34"/>
    </row>
    <row r="50" spans="1:19">
      <c r="A50" s="194" t="s">
        <v>139</v>
      </c>
      <c r="B50" s="191"/>
      <c r="C50" s="191"/>
      <c r="D50" s="191"/>
      <c r="E50" s="191"/>
      <c r="F50" s="191"/>
      <c r="G50" s="191"/>
      <c r="H50" s="191"/>
      <c r="I50" s="191"/>
      <c r="J50" s="55">
        <v>45</v>
      </c>
      <c r="K50" s="34"/>
      <c r="L50" s="34"/>
      <c r="M50" s="34"/>
      <c r="N50" s="34"/>
      <c r="O50" s="34"/>
      <c r="P50" s="34"/>
      <c r="Q50" s="34"/>
    </row>
    <row r="51" spans="1:19">
      <c r="A51" s="194" t="s">
        <v>140</v>
      </c>
      <c r="B51" s="191"/>
      <c r="C51" s="191"/>
      <c r="D51" s="191"/>
      <c r="E51" s="191"/>
      <c r="F51" s="191"/>
      <c r="G51" s="191"/>
      <c r="H51" s="191"/>
      <c r="I51" s="191"/>
      <c r="J51" s="55">
        <v>175</v>
      </c>
      <c r="K51" s="34"/>
      <c r="L51" s="34"/>
      <c r="M51" s="34"/>
      <c r="N51" s="34"/>
      <c r="O51" s="34"/>
      <c r="P51" s="34"/>
      <c r="Q51" s="34"/>
    </row>
    <row r="52" spans="1:19">
      <c r="A52" s="194" t="s">
        <v>141</v>
      </c>
      <c r="B52" s="191"/>
      <c r="C52" s="191"/>
      <c r="D52" s="191"/>
      <c r="E52" s="191"/>
      <c r="F52" s="191"/>
      <c r="G52" s="191"/>
      <c r="H52" s="191"/>
      <c r="I52" s="191"/>
      <c r="J52" s="55">
        <v>157</v>
      </c>
      <c r="K52" s="34"/>
      <c r="L52" s="34"/>
      <c r="M52" s="34"/>
      <c r="N52" s="34"/>
      <c r="O52" s="34"/>
      <c r="P52" s="34"/>
      <c r="Q52" s="34"/>
    </row>
    <row r="53" spans="1:19">
      <c r="A53" s="194" t="s">
        <v>142</v>
      </c>
      <c r="B53" s="191"/>
      <c r="C53" s="191"/>
      <c r="D53" s="191"/>
      <c r="E53" s="191"/>
      <c r="F53" s="191"/>
      <c r="G53" s="191"/>
      <c r="H53" s="191"/>
      <c r="I53" s="191"/>
      <c r="J53" s="55">
        <v>111</v>
      </c>
      <c r="K53" s="34"/>
      <c r="L53" s="34"/>
      <c r="M53" s="34"/>
      <c r="N53" s="34"/>
      <c r="O53" s="34"/>
      <c r="P53" s="34"/>
      <c r="Q53" s="34"/>
    </row>
    <row r="54" spans="1:19">
      <c r="A54" s="190" t="s">
        <v>143</v>
      </c>
      <c r="B54" s="191"/>
      <c r="C54" s="191"/>
      <c r="D54" s="191"/>
      <c r="E54" s="191"/>
      <c r="F54" s="191"/>
      <c r="G54" s="191"/>
      <c r="H54" s="191"/>
      <c r="I54" s="191"/>
      <c r="J54" s="56">
        <v>1476</v>
      </c>
      <c r="K54" s="34"/>
      <c r="L54" s="34"/>
      <c r="M54" s="34"/>
      <c r="N54" s="34"/>
      <c r="O54" s="36">
        <v>12.26</v>
      </c>
      <c r="P54" s="34"/>
      <c r="Q54" s="36">
        <v>0.24</v>
      </c>
    </row>
    <row r="55" spans="1:19">
      <c r="F55" s="27"/>
      <c r="G55" s="27"/>
      <c r="H55" s="27"/>
      <c r="I55" s="27"/>
      <c r="J55" s="57"/>
      <c r="K55" s="27"/>
      <c r="L55" s="27"/>
      <c r="M55" s="27"/>
      <c r="N55" s="27"/>
      <c r="O55" s="27"/>
      <c r="P55" s="27"/>
      <c r="Q55" s="27"/>
    </row>
    <row r="56" spans="1:19">
      <c r="A56" s="108"/>
      <c r="B56" s="44" t="s">
        <v>180</v>
      </c>
      <c r="C56" s="44"/>
      <c r="D56" s="44"/>
      <c r="E56" s="44"/>
      <c r="F56" s="44"/>
      <c r="G56" s="44"/>
      <c r="H56" s="44"/>
      <c r="I56" s="44"/>
      <c r="J56" s="109"/>
      <c r="K56" s="44"/>
      <c r="L56" s="44"/>
      <c r="M56" s="44"/>
      <c r="N56" s="107"/>
      <c r="O56" s="107"/>
      <c r="P56" s="106"/>
      <c r="Q56" s="105"/>
      <c r="R56"/>
      <c r="S56"/>
    </row>
    <row r="57" spans="1:19">
      <c r="A57" s="108"/>
      <c r="B57" s="44"/>
      <c r="C57" s="44"/>
      <c r="D57" s="44"/>
      <c r="E57" s="44"/>
      <c r="F57" s="44"/>
      <c r="G57" s="44"/>
      <c r="H57" s="44"/>
      <c r="I57" s="44"/>
      <c r="J57" s="109"/>
      <c r="K57" s="44"/>
      <c r="L57" s="44"/>
      <c r="M57" s="44"/>
      <c r="N57" s="107"/>
      <c r="O57" s="107"/>
      <c r="P57" s="106"/>
      <c r="Q57" s="105"/>
      <c r="R57"/>
      <c r="S57"/>
    </row>
    <row r="58" spans="1:19">
      <c r="A58" s="47"/>
      <c r="B58" s="18" t="s">
        <v>546</v>
      </c>
      <c r="C58" s="18"/>
      <c r="D58" s="18"/>
      <c r="E58" s="18"/>
      <c r="F58" s="18"/>
      <c r="G58" s="18"/>
      <c r="H58" s="18"/>
      <c r="I58" s="18" t="s">
        <v>547</v>
      </c>
      <c r="J58" s="53"/>
      <c r="K58" s="18"/>
      <c r="L58" s="18"/>
      <c r="M58" s="18"/>
      <c r="N58" s="48"/>
      <c r="O58" s="48"/>
      <c r="P58" s="48"/>
      <c r="Q58"/>
      <c r="R58" s="9"/>
    </row>
  </sheetData>
  <mergeCells count="44">
    <mergeCell ref="O19:O21"/>
    <mergeCell ref="N19:N21"/>
    <mergeCell ref="Q19:Q21"/>
    <mergeCell ref="J20:J21"/>
    <mergeCell ref="K20:M20"/>
    <mergeCell ref="J19:M19"/>
    <mergeCell ref="P19:P21"/>
    <mergeCell ref="A54:I54"/>
    <mergeCell ref="A50:I50"/>
    <mergeCell ref="A37:I37"/>
    <mergeCell ref="A38:I38"/>
    <mergeCell ref="A39:I39"/>
    <mergeCell ref="A53:I53"/>
    <mergeCell ref="A41:I41"/>
    <mergeCell ref="A42:I42"/>
    <mergeCell ref="A23:Q23"/>
    <mergeCell ref="A26:Q26"/>
    <mergeCell ref="A47:I47"/>
    <mergeCell ref="A48:I48"/>
    <mergeCell ref="A49:I49"/>
    <mergeCell ref="A43:I43"/>
    <mergeCell ref="A44:I44"/>
    <mergeCell ref="A45:I45"/>
    <mergeCell ref="A46:I46"/>
    <mergeCell ref="A40:I40"/>
    <mergeCell ref="E1:I1"/>
    <mergeCell ref="E10:J10"/>
    <mergeCell ref="A51:I51"/>
    <mergeCell ref="A52:I52"/>
    <mergeCell ref="J14:K14"/>
    <mergeCell ref="J15:K15"/>
    <mergeCell ref="J16:K16"/>
    <mergeCell ref="E19:E21"/>
    <mergeCell ref="B19:B21"/>
    <mergeCell ref="F20:F21"/>
    <mergeCell ref="F19:I19"/>
    <mergeCell ref="G20:I20"/>
    <mergeCell ref="A33:I33"/>
    <mergeCell ref="A34:I34"/>
    <mergeCell ref="A35:I35"/>
    <mergeCell ref="A36:I36"/>
    <mergeCell ref="A19:A21"/>
    <mergeCell ref="C19:C21"/>
    <mergeCell ref="D19:D21"/>
  </mergeCells>
  <pageMargins left="0.23622047244094491" right="0" top="0.39370078740157483" bottom="0.39370078740157483" header="0.19685039370078741" footer="0.19685039370078741"/>
  <pageSetup paperSize="9" scale="92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91"/>
  <sheetViews>
    <sheetView showGridLines="0" topLeftCell="A67" zoomScaleNormal="75" zoomScaleSheetLayoutView="75" workbookViewId="0">
      <selection activeCell="P11" sqref="P11"/>
    </sheetView>
  </sheetViews>
  <sheetFormatPr defaultColWidth="9.140625" defaultRowHeight="12.75" outlineLevelRow="2"/>
  <cols>
    <col min="1" max="1" width="3.28515625" style="28" customWidth="1"/>
    <col min="2" max="2" width="15" style="1" customWidth="1"/>
    <col min="3" max="3" width="34.28515625" style="25" customWidth="1"/>
    <col min="4" max="4" width="9.7109375" style="24" customWidth="1"/>
    <col min="5" max="5" width="10.7109375" style="26" customWidth="1"/>
    <col min="6" max="6" width="7.7109375" style="7" customWidth="1"/>
    <col min="7" max="9" width="6.7109375" style="7" customWidth="1"/>
    <col min="10" max="10" width="7.7109375" style="59" customWidth="1"/>
    <col min="11" max="15" width="6.7109375" style="7" customWidth="1"/>
    <col min="16" max="16" width="10.7109375" style="7" customWidth="1"/>
    <col min="17" max="17" width="6.7109375" style="7" customWidth="1"/>
    <col min="18" max="16384" width="9.140625" style="8"/>
  </cols>
  <sheetData>
    <row r="1" spans="1:18" outlineLevel="2">
      <c r="A1" s="6" t="s">
        <v>113</v>
      </c>
      <c r="B1" s="9"/>
      <c r="C1" s="2"/>
      <c r="D1" s="64"/>
      <c r="E1" s="189" t="s">
        <v>151</v>
      </c>
      <c r="F1" s="189"/>
      <c r="G1" s="189"/>
      <c r="H1" s="189"/>
      <c r="I1" s="189"/>
      <c r="J1" s="51"/>
      <c r="K1" s="5"/>
      <c r="L1" s="5"/>
      <c r="M1" s="6" t="s">
        <v>114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63" t="s">
        <v>95</v>
      </c>
      <c r="H2" s="5"/>
      <c r="I2" s="5"/>
      <c r="J2" s="51"/>
      <c r="K2" s="5"/>
      <c r="L2" s="5"/>
      <c r="M2" s="10" t="s">
        <v>156</v>
      </c>
      <c r="N2" s="5"/>
      <c r="O2" s="5"/>
      <c r="P2" s="5"/>
      <c r="Q2"/>
      <c r="R2"/>
    </row>
    <row r="3" spans="1:18" outlineLevel="1">
      <c r="A3" s="10"/>
      <c r="B3" s="9"/>
      <c r="C3" s="2"/>
      <c r="D3" s="3"/>
      <c r="E3" s="3"/>
      <c r="F3" s="5"/>
      <c r="G3" s="63"/>
      <c r="H3" s="5"/>
      <c r="I3" s="5"/>
      <c r="J3" s="51"/>
      <c r="K3" s="5"/>
      <c r="L3" s="10"/>
      <c r="M3" s="10" t="s">
        <v>155</v>
      </c>
      <c r="N3" s="5"/>
      <c r="O3" s="5"/>
      <c r="P3" s="5"/>
      <c r="Q3"/>
      <c r="R3"/>
    </row>
    <row r="4" spans="1:18" outlineLevel="1">
      <c r="A4" s="10" t="s">
        <v>117</v>
      </c>
      <c r="B4" s="9"/>
      <c r="C4" s="2"/>
      <c r="D4" s="3"/>
      <c r="E4" s="3"/>
      <c r="F4" s="5"/>
      <c r="G4" s="5"/>
      <c r="H4" s="5"/>
      <c r="I4" s="5"/>
      <c r="J4" s="51"/>
      <c r="K4" s="5"/>
      <c r="L4" s="5"/>
      <c r="M4" s="10" t="s">
        <v>117</v>
      </c>
      <c r="N4" s="5"/>
      <c r="O4" s="5"/>
      <c r="P4" s="5"/>
      <c r="Q4"/>
      <c r="R4"/>
    </row>
    <row r="5" spans="1:18" outlineLevel="1">
      <c r="A5" s="10" t="s">
        <v>548</v>
      </c>
      <c r="B5" s="9"/>
      <c r="C5" s="2"/>
      <c r="D5" s="3"/>
      <c r="E5" s="3"/>
      <c r="F5" s="5"/>
      <c r="G5" s="5"/>
      <c r="H5" s="5"/>
      <c r="I5" s="5"/>
      <c r="J5" s="51"/>
      <c r="K5" s="5"/>
      <c r="L5" s="5"/>
      <c r="M5" s="10" t="s">
        <v>549</v>
      </c>
      <c r="N5" s="5"/>
      <c r="O5" s="5"/>
      <c r="P5" s="5"/>
      <c r="Q5"/>
      <c r="R5"/>
    </row>
    <row r="6" spans="1:18">
      <c r="A6" s="4"/>
      <c r="B6" s="9"/>
      <c r="C6" s="3"/>
      <c r="D6" s="8"/>
      <c r="E6" s="5"/>
      <c r="F6" s="5"/>
      <c r="G6" s="15" t="s">
        <v>625</v>
      </c>
      <c r="H6" s="15"/>
      <c r="I6" s="15"/>
      <c r="J6" s="51"/>
      <c r="K6" s="5"/>
      <c r="L6" s="5"/>
      <c r="M6" s="5"/>
      <c r="N6" s="5"/>
      <c r="O6" s="5"/>
      <c r="P6" s="5"/>
      <c r="Q6" s="8"/>
      <c r="R6"/>
    </row>
    <row r="7" spans="1:18">
      <c r="A7" s="4"/>
      <c r="B7" s="9"/>
      <c r="C7" s="3"/>
      <c r="D7" s="8"/>
      <c r="E7" s="5"/>
      <c r="F7" s="5"/>
      <c r="G7" s="4" t="s">
        <v>96</v>
      </c>
      <c r="H7" s="4"/>
      <c r="I7" s="4"/>
      <c r="J7" s="51"/>
      <c r="K7" s="5"/>
      <c r="L7" s="5"/>
      <c r="M7" s="5"/>
      <c r="N7" s="5"/>
      <c r="O7" s="5"/>
      <c r="P7" s="5"/>
      <c r="Q7" s="8"/>
      <c r="R7"/>
    </row>
    <row r="8" spans="1:18">
      <c r="A8" s="4"/>
      <c r="B8" s="9"/>
      <c r="C8" s="3"/>
      <c r="D8" s="8"/>
      <c r="E8" s="5"/>
      <c r="F8" s="5"/>
      <c r="G8" s="4"/>
      <c r="H8" s="4"/>
      <c r="I8" s="4"/>
      <c r="J8" s="51"/>
      <c r="K8" s="5"/>
      <c r="L8" s="5"/>
      <c r="M8" s="5"/>
      <c r="N8" s="5"/>
      <c r="O8" s="5"/>
      <c r="P8" s="5"/>
      <c r="Q8" s="8"/>
      <c r="R8"/>
    </row>
    <row r="9" spans="1:18">
      <c r="A9" s="4"/>
      <c r="B9" s="9"/>
      <c r="C9" s="16" t="s">
        <v>97</v>
      </c>
      <c r="D9" s="17" t="s">
        <v>624</v>
      </c>
      <c r="E9" s="62"/>
      <c r="F9" s="11"/>
      <c r="G9" s="11"/>
      <c r="H9" s="61"/>
      <c r="I9" s="11"/>
      <c r="J9" s="60"/>
      <c r="K9" s="11"/>
      <c r="L9" s="11"/>
      <c r="M9" s="5"/>
      <c r="N9" s="5"/>
      <c r="O9" s="5"/>
      <c r="P9" s="5"/>
      <c r="Q9" s="5"/>
      <c r="R9"/>
    </row>
    <row r="10" spans="1:18">
      <c r="A10" s="4"/>
      <c r="B10" s="9"/>
      <c r="C10" s="16"/>
      <c r="D10" s="176"/>
      <c r="E10" s="206" t="s">
        <v>623</v>
      </c>
      <c r="F10" s="206"/>
      <c r="G10" s="206"/>
      <c r="H10" s="206"/>
      <c r="I10" s="206"/>
      <c r="J10" s="206"/>
      <c r="K10" s="14"/>
      <c r="L10" s="14"/>
      <c r="M10" s="5"/>
      <c r="N10" s="5"/>
      <c r="O10" s="5"/>
      <c r="P10" s="5"/>
      <c r="Q10" s="5"/>
      <c r="R10"/>
    </row>
    <row r="11" spans="1:18">
      <c r="A11" s="4"/>
      <c r="B11" s="9"/>
      <c r="C11" s="2"/>
      <c r="D11" s="3"/>
      <c r="E11" s="19"/>
      <c r="F11" s="12"/>
      <c r="G11" s="12"/>
      <c r="H11" s="13" t="s">
        <v>98</v>
      </c>
      <c r="I11" s="13"/>
      <c r="J11" s="52"/>
      <c r="K11" s="14"/>
      <c r="L11" s="5"/>
      <c r="M11" s="5"/>
      <c r="N11" s="5"/>
      <c r="O11" s="5"/>
      <c r="P11" s="5"/>
      <c r="Q11" s="5"/>
      <c r="R11"/>
    </row>
    <row r="12" spans="1:18">
      <c r="A12" s="20"/>
      <c r="B12" s="21"/>
      <c r="C12" s="2"/>
      <c r="D12" s="3"/>
      <c r="E12" s="8"/>
      <c r="F12" s="5"/>
      <c r="G12" s="5"/>
      <c r="H12" s="5"/>
      <c r="I12" s="5"/>
      <c r="J12" s="51"/>
      <c r="K12" s="5"/>
      <c r="L12" s="5"/>
      <c r="M12" s="5"/>
      <c r="N12" s="5"/>
      <c r="O12" s="5"/>
      <c r="P12" s="5"/>
      <c r="Q12" s="5"/>
    </row>
    <row r="13" spans="1:18" ht="14.25">
      <c r="A13" s="4"/>
      <c r="B13" s="9"/>
      <c r="C13" s="2"/>
      <c r="D13" s="18" t="s">
        <v>622</v>
      </c>
      <c r="E13" s="4"/>
      <c r="F13" s="5"/>
      <c r="G13" s="5"/>
      <c r="H13" s="5"/>
      <c r="I13" s="18"/>
      <c r="J13" s="53"/>
      <c r="K13" s="5"/>
      <c r="L13" s="5"/>
      <c r="M13" s="5"/>
      <c r="N13" s="45"/>
      <c r="O13" s="42"/>
      <c r="P13" s="42"/>
      <c r="Q13" s="5"/>
      <c r="R13" s="22"/>
    </row>
    <row r="14" spans="1:18">
      <c r="A14" s="4"/>
      <c r="B14" s="9"/>
      <c r="C14" s="2"/>
      <c r="D14" s="18" t="s">
        <v>80</v>
      </c>
      <c r="E14" s="4"/>
      <c r="F14" s="5"/>
      <c r="G14" s="5"/>
      <c r="H14" s="5"/>
      <c r="I14" s="18"/>
      <c r="J14" s="192" t="s">
        <v>621</v>
      </c>
      <c r="K14" s="193"/>
      <c r="L14" s="10" t="s">
        <v>144</v>
      </c>
      <c r="M14" s="5"/>
      <c r="N14" s="40"/>
      <c r="O14" s="42"/>
      <c r="P14" s="46"/>
      <c r="Q14" s="5"/>
    </row>
    <row r="15" spans="1:18">
      <c r="A15" s="4"/>
      <c r="B15" s="9"/>
      <c r="C15" s="2"/>
      <c r="D15" s="18" t="s">
        <v>145</v>
      </c>
      <c r="E15" s="4"/>
      <c r="F15" s="5"/>
      <c r="G15" s="5"/>
      <c r="H15" s="5"/>
      <c r="I15" s="18"/>
      <c r="J15" s="192" t="s">
        <v>620</v>
      </c>
      <c r="K15" s="193"/>
      <c r="L15" s="10" t="s">
        <v>144</v>
      </c>
      <c r="M15" s="5"/>
      <c r="N15" s="40"/>
      <c r="O15" s="42"/>
      <c r="P15" s="46"/>
      <c r="Q15" s="5"/>
    </row>
    <row r="16" spans="1:18" outlineLevel="1">
      <c r="A16" s="4"/>
      <c r="B16" s="9"/>
      <c r="C16" s="2"/>
      <c r="D16" s="18" t="s">
        <v>146</v>
      </c>
      <c r="E16" s="4"/>
      <c r="F16" s="5"/>
      <c r="G16" s="5"/>
      <c r="H16" s="5"/>
      <c r="I16" s="18"/>
      <c r="J16" s="192" t="s">
        <v>619</v>
      </c>
      <c r="K16" s="193"/>
      <c r="L16" s="10" t="s">
        <v>147</v>
      </c>
      <c r="M16" s="5"/>
      <c r="N16" s="40"/>
      <c r="O16" s="42"/>
      <c r="P16" s="46"/>
      <c r="Q16" s="5"/>
    </row>
    <row r="17" spans="1:17">
      <c r="A17" s="37"/>
      <c r="B17" s="38"/>
      <c r="C17" s="29"/>
      <c r="D17" s="44" t="s">
        <v>154</v>
      </c>
      <c r="E17" s="18"/>
      <c r="F17" s="18"/>
      <c r="G17" s="18"/>
      <c r="H17" s="18"/>
      <c r="I17" s="18"/>
      <c r="J17" s="53"/>
      <c r="K17" s="18"/>
      <c r="L17" s="18"/>
      <c r="M17" s="39"/>
      <c r="N17" s="39"/>
      <c r="O17" s="39"/>
      <c r="P17" s="39"/>
      <c r="Q17"/>
    </row>
    <row r="19" spans="1:17" ht="18" customHeight="1">
      <c r="A19" s="196" t="s">
        <v>99</v>
      </c>
      <c r="B19" s="199" t="s">
        <v>106</v>
      </c>
      <c r="C19" s="196" t="s">
        <v>100</v>
      </c>
      <c r="D19" s="196" t="s">
        <v>101</v>
      </c>
      <c r="E19" s="196" t="s">
        <v>102</v>
      </c>
      <c r="F19" s="196" t="s">
        <v>115</v>
      </c>
      <c r="G19" s="197"/>
      <c r="H19" s="197"/>
      <c r="I19" s="197"/>
      <c r="J19" s="196" t="s">
        <v>116</v>
      </c>
      <c r="K19" s="197"/>
      <c r="L19" s="197"/>
      <c r="M19" s="197"/>
      <c r="N19" s="196" t="s">
        <v>108</v>
      </c>
      <c r="O19" s="196" t="s">
        <v>110</v>
      </c>
      <c r="P19" s="196" t="s">
        <v>109</v>
      </c>
      <c r="Q19" s="196" t="s">
        <v>111</v>
      </c>
    </row>
    <row r="20" spans="1:17" ht="15.75" customHeight="1">
      <c r="A20" s="197"/>
      <c r="B20" s="200"/>
      <c r="C20" s="198"/>
      <c r="D20" s="196"/>
      <c r="E20" s="197"/>
      <c r="F20" s="196" t="s">
        <v>103</v>
      </c>
      <c r="G20" s="196" t="s">
        <v>105</v>
      </c>
      <c r="H20" s="197"/>
      <c r="I20" s="197"/>
      <c r="J20" s="201" t="s">
        <v>103</v>
      </c>
      <c r="K20" s="196" t="s">
        <v>105</v>
      </c>
      <c r="L20" s="197"/>
      <c r="M20" s="197"/>
      <c r="N20" s="196"/>
      <c r="O20" s="196"/>
      <c r="P20" s="196"/>
      <c r="Q20" s="196"/>
    </row>
    <row r="21" spans="1:17" ht="15.75" customHeight="1">
      <c r="A21" s="197"/>
      <c r="B21" s="200"/>
      <c r="C21" s="198"/>
      <c r="D21" s="196"/>
      <c r="E21" s="197"/>
      <c r="F21" s="197"/>
      <c r="G21" s="169" t="s">
        <v>104</v>
      </c>
      <c r="H21" s="169" t="s">
        <v>112</v>
      </c>
      <c r="I21" s="169" t="s">
        <v>107</v>
      </c>
      <c r="J21" s="202"/>
      <c r="K21" s="169" t="s">
        <v>104</v>
      </c>
      <c r="L21" s="169" t="s">
        <v>112</v>
      </c>
      <c r="M21" s="169" t="s">
        <v>107</v>
      </c>
      <c r="N21" s="196"/>
      <c r="O21" s="196"/>
      <c r="P21" s="196"/>
      <c r="Q21" s="196"/>
    </row>
    <row r="22" spans="1:17">
      <c r="A22" s="23">
        <v>1</v>
      </c>
      <c r="B22" s="171">
        <v>2</v>
      </c>
      <c r="C22" s="169">
        <v>3</v>
      </c>
      <c r="D22" s="169">
        <v>4</v>
      </c>
      <c r="E22" s="23">
        <v>5</v>
      </c>
      <c r="F22" s="170">
        <v>6</v>
      </c>
      <c r="G22" s="170">
        <v>7</v>
      </c>
      <c r="H22" s="170">
        <v>8</v>
      </c>
      <c r="I22" s="170">
        <v>9</v>
      </c>
      <c r="J22" s="172">
        <v>10</v>
      </c>
      <c r="K22" s="170">
        <v>11</v>
      </c>
      <c r="L22" s="170">
        <v>12</v>
      </c>
      <c r="M22" s="170">
        <v>13</v>
      </c>
      <c r="N22" s="170">
        <v>14</v>
      </c>
      <c r="O22" s="170">
        <v>15</v>
      </c>
      <c r="P22" s="170">
        <v>16</v>
      </c>
      <c r="Q22" s="170">
        <v>17</v>
      </c>
    </row>
    <row r="23" spans="1:17">
      <c r="A23" s="195" t="s">
        <v>71</v>
      </c>
      <c r="B23" s="191"/>
      <c r="C23" s="191"/>
      <c r="D23" s="191"/>
      <c r="E23" s="191"/>
      <c r="F23" s="191"/>
      <c r="G23" s="191"/>
      <c r="H23" s="191"/>
      <c r="I23" s="191"/>
      <c r="J23" s="191"/>
      <c r="K23" s="191"/>
      <c r="L23" s="191"/>
      <c r="M23" s="191"/>
      <c r="N23" s="191"/>
      <c r="O23" s="191"/>
      <c r="P23" s="191"/>
      <c r="Q23" s="191"/>
    </row>
    <row r="24" spans="1:17" ht="24">
      <c r="A24" s="23">
        <v>1</v>
      </c>
      <c r="B24" s="30" t="s">
        <v>292</v>
      </c>
      <c r="C24" s="173" t="s">
        <v>618</v>
      </c>
      <c r="D24" s="31" t="s">
        <v>126</v>
      </c>
      <c r="E24" s="35">
        <v>0.05</v>
      </c>
      <c r="F24" s="33">
        <v>483.12</v>
      </c>
      <c r="G24" s="33">
        <v>405.87</v>
      </c>
      <c r="H24" s="33">
        <v>8.1199999999999992</v>
      </c>
      <c r="I24" s="33">
        <v>1.56</v>
      </c>
      <c r="J24" s="54">
        <v>24</v>
      </c>
      <c r="K24" s="34">
        <v>20</v>
      </c>
      <c r="L24" s="34"/>
      <c r="M24" s="34"/>
      <c r="N24" s="34">
        <v>34.659999999999997</v>
      </c>
      <c r="O24" s="34">
        <v>1.73</v>
      </c>
      <c r="P24" s="34">
        <v>0.1</v>
      </c>
      <c r="Q24" s="34">
        <v>0.01</v>
      </c>
    </row>
    <row r="25" spans="1:17" ht="36">
      <c r="A25" s="23">
        <v>2</v>
      </c>
      <c r="B25" s="30" t="s">
        <v>617</v>
      </c>
      <c r="C25" s="173" t="s">
        <v>616</v>
      </c>
      <c r="D25" s="31" t="s">
        <v>126</v>
      </c>
      <c r="E25" s="35">
        <v>0.02</v>
      </c>
      <c r="F25" s="33">
        <v>1028.82</v>
      </c>
      <c r="G25" s="33">
        <v>1015.92</v>
      </c>
      <c r="H25" s="33">
        <v>12.9</v>
      </c>
      <c r="I25" s="33">
        <v>5</v>
      </c>
      <c r="J25" s="54">
        <v>21</v>
      </c>
      <c r="K25" s="34">
        <v>21</v>
      </c>
      <c r="L25" s="34"/>
      <c r="M25" s="34"/>
      <c r="N25" s="34">
        <v>85.3</v>
      </c>
      <c r="O25" s="34">
        <v>1.71</v>
      </c>
      <c r="P25" s="34">
        <v>0.32</v>
      </c>
      <c r="Q25" s="34">
        <v>0.01</v>
      </c>
    </row>
    <row r="26" spans="1:17" ht="36">
      <c r="A26" s="23">
        <v>3</v>
      </c>
      <c r="B26" s="30" t="s">
        <v>615</v>
      </c>
      <c r="C26" s="173" t="s">
        <v>614</v>
      </c>
      <c r="D26" s="31" t="s">
        <v>126</v>
      </c>
      <c r="E26" s="35">
        <v>0.05</v>
      </c>
      <c r="F26" s="33">
        <v>825.86</v>
      </c>
      <c r="G26" s="33">
        <v>819.41</v>
      </c>
      <c r="H26" s="33">
        <v>6.45</v>
      </c>
      <c r="I26" s="33">
        <v>2.5</v>
      </c>
      <c r="J26" s="54">
        <v>41</v>
      </c>
      <c r="K26" s="34">
        <v>41</v>
      </c>
      <c r="L26" s="34"/>
      <c r="M26" s="34"/>
      <c r="N26" s="34">
        <v>68.8</v>
      </c>
      <c r="O26" s="34">
        <v>3.44</v>
      </c>
      <c r="P26" s="34">
        <v>0.16</v>
      </c>
      <c r="Q26" s="34">
        <v>0.01</v>
      </c>
    </row>
    <row r="27" spans="1:17">
      <c r="A27" s="23">
        <v>4</v>
      </c>
      <c r="B27" s="30" t="s">
        <v>613</v>
      </c>
      <c r="C27" s="173" t="s">
        <v>612</v>
      </c>
      <c r="D27" s="31" t="s">
        <v>583</v>
      </c>
      <c r="E27" s="35">
        <v>0.01</v>
      </c>
      <c r="F27" s="33">
        <v>778.41</v>
      </c>
      <c r="G27" s="33">
        <v>766.72</v>
      </c>
      <c r="H27" s="33">
        <v>11.69</v>
      </c>
      <c r="I27" s="33">
        <v>4.53</v>
      </c>
      <c r="J27" s="54">
        <v>8</v>
      </c>
      <c r="K27" s="34">
        <v>8</v>
      </c>
      <c r="L27" s="34"/>
      <c r="M27" s="34"/>
      <c r="N27" s="34">
        <v>63.84</v>
      </c>
      <c r="O27" s="34">
        <v>0.64</v>
      </c>
      <c r="P27" s="34">
        <v>0.28999999999999998</v>
      </c>
      <c r="Q27" s="34"/>
    </row>
    <row r="28" spans="1:17">
      <c r="A28" s="23">
        <v>5</v>
      </c>
      <c r="B28" s="30" t="s">
        <v>611</v>
      </c>
      <c r="C28" s="173" t="s">
        <v>610</v>
      </c>
      <c r="D28" s="31" t="s">
        <v>609</v>
      </c>
      <c r="E28" s="32">
        <v>0.02</v>
      </c>
      <c r="F28" s="33">
        <v>443.71</v>
      </c>
      <c r="G28" s="33">
        <v>440.89</v>
      </c>
      <c r="H28" s="33">
        <v>2.82</v>
      </c>
      <c r="I28" s="33">
        <v>1.0900000000000001</v>
      </c>
      <c r="J28" s="54">
        <v>9</v>
      </c>
      <c r="K28" s="34">
        <v>9</v>
      </c>
      <c r="L28" s="34"/>
      <c r="M28" s="34"/>
      <c r="N28" s="34">
        <v>36.71</v>
      </c>
      <c r="O28" s="34">
        <v>0.73</v>
      </c>
      <c r="P28" s="34">
        <v>7.0000000000000007E-2</v>
      </c>
      <c r="Q28" s="34"/>
    </row>
    <row r="29" spans="1:17">
      <c r="A29" s="23">
        <v>6</v>
      </c>
      <c r="B29" s="30" t="s">
        <v>608</v>
      </c>
      <c r="C29" s="173" t="s">
        <v>607</v>
      </c>
      <c r="D29" s="31" t="s">
        <v>606</v>
      </c>
      <c r="E29" s="32">
        <v>0.01</v>
      </c>
      <c r="F29" s="33">
        <v>696.26</v>
      </c>
      <c r="G29" s="33">
        <v>691.42</v>
      </c>
      <c r="H29" s="33">
        <v>4.84</v>
      </c>
      <c r="I29" s="33">
        <v>1.87</v>
      </c>
      <c r="J29" s="54">
        <v>7</v>
      </c>
      <c r="K29" s="34">
        <v>7</v>
      </c>
      <c r="L29" s="34"/>
      <c r="M29" s="34"/>
      <c r="N29" s="34">
        <v>57.57</v>
      </c>
      <c r="O29" s="34">
        <v>0.57999999999999996</v>
      </c>
      <c r="P29" s="34">
        <v>0.12</v>
      </c>
      <c r="Q29" s="34"/>
    </row>
    <row r="30" spans="1:17">
      <c r="A30" s="23">
        <v>7</v>
      </c>
      <c r="B30" s="30" t="s">
        <v>605</v>
      </c>
      <c r="C30" s="173" t="s">
        <v>604</v>
      </c>
      <c r="D30" s="31" t="s">
        <v>603</v>
      </c>
      <c r="E30" s="35">
        <v>0.01</v>
      </c>
      <c r="F30" s="33">
        <v>626.59</v>
      </c>
      <c r="G30" s="33">
        <v>616.11</v>
      </c>
      <c r="H30" s="33">
        <v>10.48</v>
      </c>
      <c r="I30" s="33">
        <v>4.0599999999999996</v>
      </c>
      <c r="J30" s="54">
        <v>6</v>
      </c>
      <c r="K30" s="34">
        <v>6</v>
      </c>
      <c r="L30" s="34"/>
      <c r="M30" s="34"/>
      <c r="N30" s="34">
        <v>51.3</v>
      </c>
      <c r="O30" s="34">
        <v>0.51</v>
      </c>
      <c r="P30" s="34">
        <v>0.26</v>
      </c>
      <c r="Q30" s="34"/>
    </row>
    <row r="31" spans="1:17">
      <c r="A31" s="23">
        <v>8</v>
      </c>
      <c r="B31" s="30" t="s">
        <v>602</v>
      </c>
      <c r="C31" s="173" t="s">
        <v>601</v>
      </c>
      <c r="D31" s="31" t="s">
        <v>600</v>
      </c>
      <c r="E31" s="35">
        <v>0.01</v>
      </c>
      <c r="F31" s="33">
        <v>1264.07</v>
      </c>
      <c r="G31" s="33">
        <v>1232.23</v>
      </c>
      <c r="H31" s="33">
        <v>31.84</v>
      </c>
      <c r="I31" s="33">
        <v>12.34</v>
      </c>
      <c r="J31" s="54">
        <v>13</v>
      </c>
      <c r="K31" s="34">
        <v>13</v>
      </c>
      <c r="L31" s="34"/>
      <c r="M31" s="34"/>
      <c r="N31" s="34">
        <v>102.6</v>
      </c>
      <c r="O31" s="34">
        <v>1.03</v>
      </c>
      <c r="P31" s="34">
        <v>0.79</v>
      </c>
      <c r="Q31" s="34">
        <v>0.01</v>
      </c>
    </row>
    <row r="32" spans="1:17" ht="41.25">
      <c r="A32" s="23">
        <v>9</v>
      </c>
      <c r="B32" s="30" t="s">
        <v>599</v>
      </c>
      <c r="C32" s="173" t="s">
        <v>598</v>
      </c>
      <c r="D32" s="31" t="s">
        <v>47</v>
      </c>
      <c r="E32" s="35">
        <v>0.1</v>
      </c>
      <c r="F32" s="33">
        <v>89.8</v>
      </c>
      <c r="G32" s="33">
        <v>59.02</v>
      </c>
      <c r="H32" s="33">
        <v>30.78</v>
      </c>
      <c r="I32" s="33">
        <v>1.44</v>
      </c>
      <c r="J32" s="54">
        <v>9</v>
      </c>
      <c r="K32" s="34">
        <v>6</v>
      </c>
      <c r="L32" s="34">
        <v>3</v>
      </c>
      <c r="M32" s="34"/>
      <c r="N32" s="34">
        <v>4.3600000000000003</v>
      </c>
      <c r="O32" s="34">
        <v>0.44</v>
      </c>
      <c r="P32" s="34">
        <v>0.09</v>
      </c>
      <c r="Q32" s="34">
        <v>0.01</v>
      </c>
    </row>
    <row r="33" spans="1:17">
      <c r="A33" s="195" t="s">
        <v>70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</row>
    <row r="34" spans="1:17" ht="48">
      <c r="A34" s="23">
        <v>10</v>
      </c>
      <c r="B34" s="30" t="s">
        <v>597</v>
      </c>
      <c r="C34" s="173" t="s">
        <v>596</v>
      </c>
      <c r="D34" s="31" t="s">
        <v>595</v>
      </c>
      <c r="E34" s="35">
        <v>0.02</v>
      </c>
      <c r="F34" s="33">
        <v>6208.42</v>
      </c>
      <c r="G34" s="33">
        <v>502.3</v>
      </c>
      <c r="H34" s="33">
        <v>79.16</v>
      </c>
      <c r="I34" s="33">
        <v>2.73</v>
      </c>
      <c r="J34" s="54">
        <v>124</v>
      </c>
      <c r="K34" s="34">
        <v>10</v>
      </c>
      <c r="L34" s="34">
        <v>2</v>
      </c>
      <c r="M34" s="34"/>
      <c r="N34" s="34">
        <v>37.07</v>
      </c>
      <c r="O34" s="34">
        <v>0.74</v>
      </c>
      <c r="P34" s="34">
        <v>0.15</v>
      </c>
      <c r="Q34" s="34"/>
    </row>
    <row r="35" spans="1:17" ht="48">
      <c r="A35" s="23">
        <v>11</v>
      </c>
      <c r="B35" s="30" t="s">
        <v>69</v>
      </c>
      <c r="C35" s="173" t="s">
        <v>68</v>
      </c>
      <c r="D35" s="31" t="s">
        <v>126</v>
      </c>
      <c r="E35" s="35">
        <v>1.4999999999999999E-2</v>
      </c>
      <c r="F35" s="33">
        <v>5020.2700000000004</v>
      </c>
      <c r="G35" s="33">
        <v>502.3</v>
      </c>
      <c r="H35" s="33">
        <v>79.16</v>
      </c>
      <c r="I35" s="33">
        <v>2.73</v>
      </c>
      <c r="J35" s="54">
        <v>75</v>
      </c>
      <c r="K35" s="34">
        <v>8</v>
      </c>
      <c r="L35" s="34">
        <v>1</v>
      </c>
      <c r="M35" s="34"/>
      <c r="N35" s="34">
        <v>37.07</v>
      </c>
      <c r="O35" s="34">
        <v>0.56000000000000005</v>
      </c>
      <c r="P35" s="34">
        <v>0.15</v>
      </c>
      <c r="Q35" s="34"/>
    </row>
    <row r="36" spans="1:17" ht="48">
      <c r="A36" s="23">
        <v>12</v>
      </c>
      <c r="B36" s="30" t="s">
        <v>302</v>
      </c>
      <c r="C36" s="173" t="s">
        <v>301</v>
      </c>
      <c r="D36" s="31" t="s">
        <v>126</v>
      </c>
      <c r="E36" s="35">
        <v>0.2</v>
      </c>
      <c r="F36" s="33">
        <v>6136.29</v>
      </c>
      <c r="G36" s="33">
        <v>1541.12</v>
      </c>
      <c r="H36" s="33">
        <v>66.7</v>
      </c>
      <c r="I36" s="33">
        <v>1.27</v>
      </c>
      <c r="J36" s="54">
        <v>1227</v>
      </c>
      <c r="K36" s="34">
        <v>308</v>
      </c>
      <c r="L36" s="34">
        <v>13</v>
      </c>
      <c r="M36" s="34"/>
      <c r="N36" s="34">
        <v>112</v>
      </c>
      <c r="O36" s="34">
        <v>22.4</v>
      </c>
      <c r="P36" s="34">
        <v>7.0000000000000007E-2</v>
      </c>
      <c r="Q36" s="34">
        <v>0.01</v>
      </c>
    </row>
    <row r="37" spans="1:17" ht="25.15" customHeight="1">
      <c r="A37" s="23">
        <v>13</v>
      </c>
      <c r="B37" s="30" t="s">
        <v>594</v>
      </c>
      <c r="C37" s="173" t="s">
        <v>593</v>
      </c>
      <c r="D37" s="31" t="s">
        <v>119</v>
      </c>
      <c r="E37" s="32">
        <v>24</v>
      </c>
      <c r="F37" s="33">
        <v>50.98</v>
      </c>
      <c r="G37" s="34"/>
      <c r="H37" s="34"/>
      <c r="I37" s="34"/>
      <c r="J37" s="54">
        <v>1224</v>
      </c>
      <c r="K37" s="34"/>
      <c r="L37" s="34"/>
      <c r="M37" s="34"/>
      <c r="N37" s="34"/>
      <c r="O37" s="34"/>
      <c r="P37" s="34"/>
      <c r="Q37" s="34"/>
    </row>
    <row r="38" spans="1:17" ht="36">
      <c r="A38" s="23">
        <v>14</v>
      </c>
      <c r="B38" s="30" t="s">
        <v>592</v>
      </c>
      <c r="C38" s="173" t="s">
        <v>591</v>
      </c>
      <c r="D38" s="31" t="s">
        <v>119</v>
      </c>
      <c r="E38" s="35">
        <v>40</v>
      </c>
      <c r="F38" s="33">
        <v>3.17</v>
      </c>
      <c r="G38" s="34"/>
      <c r="H38" s="34"/>
      <c r="I38" s="34"/>
      <c r="J38" s="54">
        <v>127</v>
      </c>
      <c r="K38" s="34"/>
      <c r="L38" s="34"/>
      <c r="M38" s="34"/>
      <c r="N38" s="34"/>
      <c r="O38" s="34"/>
      <c r="P38" s="34"/>
      <c r="Q38" s="34"/>
    </row>
    <row r="39" spans="1:17" ht="24">
      <c r="A39" s="23">
        <v>15</v>
      </c>
      <c r="B39" s="30" t="s">
        <v>590</v>
      </c>
      <c r="C39" s="173" t="s">
        <v>589</v>
      </c>
      <c r="D39" s="31" t="s">
        <v>119</v>
      </c>
      <c r="E39" s="32">
        <v>8</v>
      </c>
      <c r="F39" s="33">
        <v>129.12</v>
      </c>
      <c r="G39" s="34"/>
      <c r="H39" s="34"/>
      <c r="I39" s="34"/>
      <c r="J39" s="54">
        <v>1033</v>
      </c>
      <c r="K39" s="34"/>
      <c r="L39" s="34"/>
      <c r="M39" s="34"/>
      <c r="N39" s="34"/>
      <c r="O39" s="34"/>
      <c r="P39" s="34"/>
      <c r="Q39" s="34"/>
    </row>
    <row r="40" spans="1:17" ht="36">
      <c r="A40" s="23">
        <v>16</v>
      </c>
      <c r="B40" s="30" t="s">
        <v>588</v>
      </c>
      <c r="C40" s="173" t="s">
        <v>587</v>
      </c>
      <c r="D40" s="31" t="s">
        <v>119</v>
      </c>
      <c r="E40" s="32">
        <v>1</v>
      </c>
      <c r="F40" s="33">
        <v>43.84</v>
      </c>
      <c r="G40" s="34"/>
      <c r="H40" s="34"/>
      <c r="I40" s="34"/>
      <c r="J40" s="54">
        <v>44</v>
      </c>
      <c r="K40" s="34"/>
      <c r="L40" s="34"/>
      <c r="M40" s="34"/>
      <c r="N40" s="34"/>
      <c r="O40" s="34"/>
      <c r="P40" s="34"/>
      <c r="Q40" s="34"/>
    </row>
    <row r="41" spans="1:17" ht="24">
      <c r="A41" s="23">
        <v>17</v>
      </c>
      <c r="B41" s="30" t="s">
        <v>586</v>
      </c>
      <c r="C41" s="173" t="s">
        <v>585</v>
      </c>
      <c r="D41" s="31" t="s">
        <v>584</v>
      </c>
      <c r="E41" s="35">
        <v>0.2</v>
      </c>
      <c r="F41" s="33">
        <v>5347.8</v>
      </c>
      <c r="G41" s="33">
        <v>108.39</v>
      </c>
      <c r="H41" s="33">
        <v>64.42</v>
      </c>
      <c r="I41" s="33">
        <v>0.18</v>
      </c>
      <c r="J41" s="54">
        <v>1070</v>
      </c>
      <c r="K41" s="34">
        <v>22</v>
      </c>
      <c r="L41" s="34">
        <v>13</v>
      </c>
      <c r="M41" s="34"/>
      <c r="N41" s="34">
        <v>8.18</v>
      </c>
      <c r="O41" s="34">
        <v>1.64</v>
      </c>
      <c r="P41" s="34">
        <v>0.01</v>
      </c>
      <c r="Q41" s="34"/>
    </row>
    <row r="42" spans="1:17" ht="24">
      <c r="A42" s="23">
        <v>18</v>
      </c>
      <c r="B42" s="30" t="s">
        <v>63</v>
      </c>
      <c r="C42" s="173" t="s">
        <v>62</v>
      </c>
      <c r="D42" s="31" t="s">
        <v>583</v>
      </c>
      <c r="E42" s="32">
        <v>0.06</v>
      </c>
      <c r="F42" s="33">
        <v>4008.14</v>
      </c>
      <c r="G42" s="33">
        <v>669.67</v>
      </c>
      <c r="H42" s="33">
        <v>7.47</v>
      </c>
      <c r="I42" s="33">
        <v>0.78</v>
      </c>
      <c r="J42" s="54">
        <v>240</v>
      </c>
      <c r="K42" s="34">
        <v>40</v>
      </c>
      <c r="L42" s="34"/>
      <c r="M42" s="34"/>
      <c r="N42" s="34">
        <v>52.4</v>
      </c>
      <c r="O42" s="34">
        <v>3.14</v>
      </c>
      <c r="P42" s="34">
        <v>0.05</v>
      </c>
      <c r="Q42" s="34"/>
    </row>
    <row r="43" spans="1:17" ht="24">
      <c r="A43" s="23">
        <v>19</v>
      </c>
      <c r="B43" s="30" t="s">
        <v>582</v>
      </c>
      <c r="C43" s="173" t="s">
        <v>581</v>
      </c>
      <c r="D43" s="31" t="s">
        <v>580</v>
      </c>
      <c r="E43" s="32">
        <v>1</v>
      </c>
      <c r="F43" s="33">
        <v>112.5</v>
      </c>
      <c r="G43" s="33">
        <v>14.78</v>
      </c>
      <c r="H43" s="33">
        <v>2.94</v>
      </c>
      <c r="I43" s="34"/>
      <c r="J43" s="54">
        <v>113</v>
      </c>
      <c r="K43" s="34">
        <v>15</v>
      </c>
      <c r="L43" s="34">
        <v>3</v>
      </c>
      <c r="M43" s="34"/>
      <c r="N43" s="34">
        <v>1.17</v>
      </c>
      <c r="O43" s="34">
        <v>1.17</v>
      </c>
      <c r="P43" s="34"/>
      <c r="Q43" s="34"/>
    </row>
    <row r="44" spans="1:17" ht="36">
      <c r="A44" s="23">
        <v>20</v>
      </c>
      <c r="B44" s="30" t="s">
        <v>59</v>
      </c>
      <c r="C44" s="173" t="s">
        <v>58</v>
      </c>
      <c r="D44" s="31" t="s">
        <v>57</v>
      </c>
      <c r="E44" s="32">
        <v>1</v>
      </c>
      <c r="F44" s="33">
        <v>127.66</v>
      </c>
      <c r="G44" s="33">
        <v>62.31</v>
      </c>
      <c r="H44" s="33">
        <v>5.56</v>
      </c>
      <c r="I44" s="34"/>
      <c r="J44" s="54">
        <v>128</v>
      </c>
      <c r="K44" s="34">
        <v>62</v>
      </c>
      <c r="L44" s="34">
        <v>6</v>
      </c>
      <c r="M44" s="34"/>
      <c r="N44" s="34">
        <v>4.46</v>
      </c>
      <c r="O44" s="34">
        <v>4.46</v>
      </c>
      <c r="P44" s="34"/>
      <c r="Q44" s="34"/>
    </row>
    <row r="45" spans="1:17" ht="36">
      <c r="A45" s="23">
        <v>21</v>
      </c>
      <c r="B45" s="30" t="s">
        <v>286</v>
      </c>
      <c r="C45" s="173" t="s">
        <v>285</v>
      </c>
      <c r="D45" s="31" t="s">
        <v>57</v>
      </c>
      <c r="E45" s="32">
        <v>3</v>
      </c>
      <c r="F45" s="33">
        <v>104.6</v>
      </c>
      <c r="G45" s="33">
        <v>62.31</v>
      </c>
      <c r="H45" s="33">
        <v>5.56</v>
      </c>
      <c r="I45" s="34"/>
      <c r="J45" s="54">
        <v>314</v>
      </c>
      <c r="K45" s="34">
        <v>187</v>
      </c>
      <c r="L45" s="34">
        <v>17</v>
      </c>
      <c r="M45" s="34"/>
      <c r="N45" s="34">
        <v>4.46</v>
      </c>
      <c r="O45" s="34">
        <v>13.38</v>
      </c>
      <c r="P45" s="34"/>
      <c r="Q45" s="34"/>
    </row>
    <row r="46" spans="1:17" ht="35.450000000000003" customHeight="1">
      <c r="A46" s="23">
        <v>22</v>
      </c>
      <c r="B46" s="30" t="s">
        <v>56</v>
      </c>
      <c r="C46" s="173" t="s">
        <v>55</v>
      </c>
      <c r="D46" s="31" t="s">
        <v>126</v>
      </c>
      <c r="E46" s="35">
        <v>0.23499999999999999</v>
      </c>
      <c r="F46" s="33">
        <v>104.4</v>
      </c>
      <c r="G46" s="33">
        <v>82.16</v>
      </c>
      <c r="H46" s="33">
        <v>15.29</v>
      </c>
      <c r="I46" s="34"/>
      <c r="J46" s="54">
        <v>25</v>
      </c>
      <c r="K46" s="34">
        <v>19</v>
      </c>
      <c r="L46" s="34">
        <v>4</v>
      </c>
      <c r="M46" s="34"/>
      <c r="N46" s="34">
        <v>5.01</v>
      </c>
      <c r="O46" s="34">
        <v>1.18</v>
      </c>
      <c r="P46" s="34"/>
      <c r="Q46" s="34"/>
    </row>
    <row r="47" spans="1:17" ht="36">
      <c r="A47" s="23">
        <v>23</v>
      </c>
      <c r="B47" s="30" t="s">
        <v>73</v>
      </c>
      <c r="C47" s="173" t="s">
        <v>579</v>
      </c>
      <c r="D47" s="31" t="s">
        <v>218</v>
      </c>
      <c r="E47" s="35">
        <v>0.02</v>
      </c>
      <c r="F47" s="33">
        <v>1384.09</v>
      </c>
      <c r="G47" s="33">
        <v>886.83</v>
      </c>
      <c r="H47" s="33">
        <v>3.68</v>
      </c>
      <c r="I47" s="33">
        <v>0.16</v>
      </c>
      <c r="J47" s="54">
        <v>28</v>
      </c>
      <c r="K47" s="34">
        <v>18</v>
      </c>
      <c r="L47" s="34"/>
      <c r="M47" s="34"/>
      <c r="N47" s="34">
        <v>71.06</v>
      </c>
      <c r="O47" s="34">
        <v>1.42</v>
      </c>
      <c r="P47" s="34">
        <v>0.01</v>
      </c>
      <c r="Q47" s="34"/>
    </row>
    <row r="48" spans="1:17">
      <c r="A48" s="195" t="s">
        <v>54</v>
      </c>
      <c r="B48" s="191"/>
      <c r="C48" s="191"/>
      <c r="D48" s="191"/>
      <c r="E48" s="191"/>
      <c r="F48" s="191"/>
      <c r="G48" s="191"/>
      <c r="H48" s="191"/>
      <c r="I48" s="191"/>
      <c r="J48" s="191"/>
      <c r="K48" s="191"/>
      <c r="L48" s="191"/>
      <c r="M48" s="191"/>
      <c r="N48" s="191"/>
      <c r="O48" s="191"/>
      <c r="P48" s="191"/>
      <c r="Q48" s="191"/>
    </row>
    <row r="49" spans="1:17" ht="36">
      <c r="A49" s="23">
        <v>24</v>
      </c>
      <c r="B49" s="30" t="s">
        <v>578</v>
      </c>
      <c r="C49" s="173" t="s">
        <v>577</v>
      </c>
      <c r="D49" s="31" t="s">
        <v>126</v>
      </c>
      <c r="E49" s="35">
        <v>4.4999999999999998E-2</v>
      </c>
      <c r="F49" s="33">
        <v>8610.7900000000009</v>
      </c>
      <c r="G49" s="33">
        <v>860.55</v>
      </c>
      <c r="H49" s="33">
        <v>36.81</v>
      </c>
      <c r="I49" s="33">
        <v>1.0900000000000001</v>
      </c>
      <c r="J49" s="54">
        <v>387</v>
      </c>
      <c r="K49" s="34">
        <v>39</v>
      </c>
      <c r="L49" s="34">
        <v>2</v>
      </c>
      <c r="M49" s="34"/>
      <c r="N49" s="34">
        <v>61.6</v>
      </c>
      <c r="O49" s="34">
        <v>2.77</v>
      </c>
      <c r="P49" s="34">
        <v>0.06</v>
      </c>
      <c r="Q49" s="34"/>
    </row>
    <row r="50" spans="1:17" ht="36">
      <c r="A50" s="23">
        <v>25</v>
      </c>
      <c r="B50" s="30" t="s">
        <v>53</v>
      </c>
      <c r="C50" s="173" t="s">
        <v>52</v>
      </c>
      <c r="D50" s="31" t="s">
        <v>126</v>
      </c>
      <c r="E50" s="35">
        <v>0.03</v>
      </c>
      <c r="F50" s="33">
        <v>5197.9799999999996</v>
      </c>
      <c r="G50" s="33">
        <v>897.43</v>
      </c>
      <c r="H50" s="33">
        <v>15.84</v>
      </c>
      <c r="I50" s="33">
        <v>0.36</v>
      </c>
      <c r="J50" s="54">
        <v>156</v>
      </c>
      <c r="K50" s="34">
        <v>27</v>
      </c>
      <c r="L50" s="34"/>
      <c r="M50" s="34"/>
      <c r="N50" s="34">
        <v>64.239999999999995</v>
      </c>
      <c r="O50" s="34">
        <v>1.93</v>
      </c>
      <c r="P50" s="34">
        <v>0.02</v>
      </c>
      <c r="Q50" s="34"/>
    </row>
    <row r="51" spans="1:17" ht="24">
      <c r="A51" s="23">
        <v>26</v>
      </c>
      <c r="B51" s="30" t="s">
        <v>51</v>
      </c>
      <c r="C51" s="173" t="s">
        <v>50</v>
      </c>
      <c r="D51" s="31" t="s">
        <v>212</v>
      </c>
      <c r="E51" s="32">
        <v>1.3</v>
      </c>
      <c r="F51" s="33">
        <v>17.02</v>
      </c>
      <c r="G51" s="34"/>
      <c r="H51" s="34"/>
      <c r="I51" s="34"/>
      <c r="J51" s="54">
        <v>22</v>
      </c>
      <c r="K51" s="34"/>
      <c r="L51" s="34"/>
      <c r="M51" s="34"/>
      <c r="N51" s="34"/>
      <c r="O51" s="34"/>
      <c r="P51" s="34"/>
      <c r="Q51" s="34"/>
    </row>
    <row r="52" spans="1:17" ht="36">
      <c r="A52" s="23">
        <v>27</v>
      </c>
      <c r="B52" s="30" t="s">
        <v>576</v>
      </c>
      <c r="C52" s="173" t="s">
        <v>575</v>
      </c>
      <c r="D52" s="31" t="s">
        <v>57</v>
      </c>
      <c r="E52" s="32">
        <v>1</v>
      </c>
      <c r="F52" s="33">
        <v>199.38</v>
      </c>
      <c r="G52" s="33">
        <v>107.37</v>
      </c>
      <c r="H52" s="33">
        <v>1.0900000000000001</v>
      </c>
      <c r="I52" s="34"/>
      <c r="J52" s="54">
        <v>199</v>
      </c>
      <c r="K52" s="34">
        <v>107</v>
      </c>
      <c r="L52" s="34">
        <v>1</v>
      </c>
      <c r="M52" s="34"/>
      <c r="N52" s="34">
        <v>8.94</v>
      </c>
      <c r="O52" s="34">
        <v>8.94</v>
      </c>
      <c r="P52" s="34"/>
      <c r="Q52" s="34"/>
    </row>
    <row r="53" spans="1:17">
      <c r="A53" s="195" t="s">
        <v>574</v>
      </c>
      <c r="B53" s="191"/>
      <c r="C53" s="191"/>
      <c r="D53" s="191"/>
      <c r="E53" s="191"/>
      <c r="F53" s="191"/>
      <c r="G53" s="191"/>
      <c r="H53" s="191"/>
      <c r="I53" s="191"/>
      <c r="J53" s="191"/>
      <c r="K53" s="191"/>
      <c r="L53" s="191"/>
      <c r="M53" s="191"/>
      <c r="N53" s="191"/>
      <c r="O53" s="191"/>
      <c r="P53" s="191"/>
      <c r="Q53" s="191"/>
    </row>
    <row r="54" spans="1:17">
      <c r="A54" s="207" t="s">
        <v>573</v>
      </c>
      <c r="B54" s="208"/>
      <c r="C54" s="208"/>
      <c r="D54" s="208"/>
      <c r="E54" s="208"/>
      <c r="F54" s="208"/>
      <c r="G54" s="208"/>
      <c r="H54" s="208"/>
      <c r="I54" s="208"/>
      <c r="J54" s="208"/>
      <c r="K54" s="208"/>
      <c r="L54" s="208"/>
      <c r="M54" s="208"/>
      <c r="N54" s="208"/>
      <c r="O54" s="208"/>
      <c r="P54" s="208"/>
      <c r="Q54" s="208"/>
    </row>
    <row r="55" spans="1:17" ht="24">
      <c r="A55" s="23">
        <v>28</v>
      </c>
      <c r="B55" s="30" t="s">
        <v>49</v>
      </c>
      <c r="C55" s="173" t="s">
        <v>48</v>
      </c>
      <c r="D55" s="31" t="s">
        <v>47</v>
      </c>
      <c r="E55" s="35">
        <v>0.1</v>
      </c>
      <c r="F55" s="33">
        <v>407.19</v>
      </c>
      <c r="G55" s="33">
        <v>293.36</v>
      </c>
      <c r="H55" s="33">
        <v>29.83</v>
      </c>
      <c r="I55" s="33">
        <v>2.0299999999999998</v>
      </c>
      <c r="J55" s="54">
        <v>41</v>
      </c>
      <c r="K55" s="34">
        <v>29</v>
      </c>
      <c r="L55" s="34">
        <v>3</v>
      </c>
      <c r="M55" s="34"/>
      <c r="N55" s="34">
        <v>21.65</v>
      </c>
      <c r="O55" s="34">
        <v>2.17</v>
      </c>
      <c r="P55" s="34">
        <v>0.13</v>
      </c>
      <c r="Q55" s="34">
        <v>0.01</v>
      </c>
    </row>
    <row r="56" spans="1:17" ht="24">
      <c r="A56" s="23">
        <v>29</v>
      </c>
      <c r="B56" s="30" t="s">
        <v>90</v>
      </c>
      <c r="C56" s="173" t="s">
        <v>572</v>
      </c>
      <c r="D56" s="31" t="s">
        <v>214</v>
      </c>
      <c r="E56" s="32">
        <v>1</v>
      </c>
      <c r="F56" s="33">
        <v>541.03</v>
      </c>
      <c r="G56" s="34"/>
      <c r="H56" s="34"/>
      <c r="I56" s="34"/>
      <c r="J56" s="54">
        <v>541</v>
      </c>
      <c r="K56" s="34"/>
      <c r="L56" s="34"/>
      <c r="M56" s="34"/>
      <c r="N56" s="34"/>
      <c r="O56" s="34"/>
      <c r="P56" s="34"/>
      <c r="Q56" s="34"/>
    </row>
    <row r="57" spans="1:17" ht="36">
      <c r="A57" s="23">
        <v>30</v>
      </c>
      <c r="B57" s="30" t="s">
        <v>90</v>
      </c>
      <c r="C57" s="173" t="s">
        <v>571</v>
      </c>
      <c r="D57" s="31" t="s">
        <v>124</v>
      </c>
      <c r="E57" s="32">
        <v>1</v>
      </c>
      <c r="F57" s="33">
        <v>855.08</v>
      </c>
      <c r="G57" s="34"/>
      <c r="H57" s="34"/>
      <c r="I57" s="34"/>
      <c r="J57" s="54">
        <v>855</v>
      </c>
      <c r="K57" s="34"/>
      <c r="L57" s="34"/>
      <c r="M57" s="34"/>
      <c r="N57" s="34"/>
      <c r="O57" s="34"/>
      <c r="P57" s="34"/>
      <c r="Q57" s="34"/>
    </row>
    <row r="58" spans="1:17" ht="24">
      <c r="A58" s="23">
        <v>31</v>
      </c>
      <c r="B58" s="30" t="s">
        <v>123</v>
      </c>
      <c r="C58" s="173" t="s">
        <v>570</v>
      </c>
      <c r="D58" s="31" t="s">
        <v>119</v>
      </c>
      <c r="E58" s="32">
        <v>1</v>
      </c>
      <c r="F58" s="33">
        <v>14.04</v>
      </c>
      <c r="G58" s="34"/>
      <c r="H58" s="34"/>
      <c r="I58" s="34"/>
      <c r="J58" s="54">
        <v>14</v>
      </c>
      <c r="K58" s="34"/>
      <c r="L58" s="34"/>
      <c r="M58" s="34"/>
      <c r="N58" s="34"/>
      <c r="O58" s="34"/>
      <c r="P58" s="34"/>
      <c r="Q58" s="34"/>
    </row>
    <row r="59" spans="1:17" ht="24">
      <c r="A59" s="23">
        <v>32</v>
      </c>
      <c r="B59" s="30" t="s">
        <v>560</v>
      </c>
      <c r="C59" s="173" t="s">
        <v>559</v>
      </c>
      <c r="D59" s="31" t="s">
        <v>47</v>
      </c>
      <c r="E59" s="35">
        <v>0.1</v>
      </c>
      <c r="F59" s="33">
        <v>648.15</v>
      </c>
      <c r="G59" s="33">
        <v>330.18</v>
      </c>
      <c r="H59" s="33">
        <v>56.04</v>
      </c>
      <c r="I59" s="33">
        <v>5</v>
      </c>
      <c r="J59" s="54">
        <v>65</v>
      </c>
      <c r="K59" s="34">
        <v>33</v>
      </c>
      <c r="L59" s="34">
        <v>6</v>
      </c>
      <c r="M59" s="34">
        <v>1</v>
      </c>
      <c r="N59" s="34">
        <v>24.64</v>
      </c>
      <c r="O59" s="34">
        <v>2.46</v>
      </c>
      <c r="P59" s="34">
        <v>0.32</v>
      </c>
      <c r="Q59" s="34">
        <v>0.03</v>
      </c>
    </row>
    <row r="60" spans="1:17" ht="24">
      <c r="A60" s="23">
        <v>33</v>
      </c>
      <c r="B60" s="30" t="s">
        <v>123</v>
      </c>
      <c r="C60" s="173" t="s">
        <v>569</v>
      </c>
      <c r="D60" s="31" t="s">
        <v>214</v>
      </c>
      <c r="E60" s="32">
        <v>1</v>
      </c>
      <c r="F60" s="33">
        <v>732.41</v>
      </c>
      <c r="G60" s="34"/>
      <c r="H60" s="34"/>
      <c r="I60" s="34"/>
      <c r="J60" s="54">
        <v>732</v>
      </c>
      <c r="K60" s="34"/>
      <c r="L60" s="34"/>
      <c r="M60" s="34"/>
      <c r="N60" s="34"/>
      <c r="O60" s="34"/>
      <c r="P60" s="34"/>
      <c r="Q60" s="34"/>
    </row>
    <row r="61" spans="1:17" ht="24">
      <c r="A61" s="23">
        <v>34</v>
      </c>
      <c r="B61" s="30" t="s">
        <v>568</v>
      </c>
      <c r="C61" s="173" t="s">
        <v>567</v>
      </c>
      <c r="D61" s="31" t="s">
        <v>125</v>
      </c>
      <c r="E61" s="35">
        <v>0.1</v>
      </c>
      <c r="F61" s="33">
        <v>7614.93</v>
      </c>
      <c r="G61" s="33">
        <v>336.04</v>
      </c>
      <c r="H61" s="33">
        <v>12.06</v>
      </c>
      <c r="I61" s="34"/>
      <c r="J61" s="54">
        <v>761</v>
      </c>
      <c r="K61" s="34">
        <v>34</v>
      </c>
      <c r="L61" s="34">
        <v>1</v>
      </c>
      <c r="M61" s="34"/>
      <c r="N61" s="34">
        <v>24.8</v>
      </c>
      <c r="O61" s="34">
        <v>2.48</v>
      </c>
      <c r="P61" s="34"/>
      <c r="Q61" s="34"/>
    </row>
    <row r="62" spans="1:17" ht="24">
      <c r="A62" s="23">
        <v>35</v>
      </c>
      <c r="B62" s="30" t="s">
        <v>556</v>
      </c>
      <c r="C62" s="173" t="s">
        <v>555</v>
      </c>
      <c r="D62" s="31" t="s">
        <v>47</v>
      </c>
      <c r="E62" s="32">
        <v>0.1</v>
      </c>
      <c r="F62" s="33">
        <v>1021.68</v>
      </c>
      <c r="G62" s="33">
        <v>828.72</v>
      </c>
      <c r="H62" s="33">
        <v>102.26</v>
      </c>
      <c r="I62" s="33">
        <v>10.41</v>
      </c>
      <c r="J62" s="54">
        <v>102</v>
      </c>
      <c r="K62" s="34">
        <v>83</v>
      </c>
      <c r="L62" s="34">
        <v>10</v>
      </c>
      <c r="M62" s="34">
        <v>1</v>
      </c>
      <c r="N62" s="34">
        <v>61.16</v>
      </c>
      <c r="O62" s="34">
        <v>6.12</v>
      </c>
      <c r="P62" s="34">
        <v>0.61</v>
      </c>
      <c r="Q62" s="34">
        <v>0.06</v>
      </c>
    </row>
    <row r="63" spans="1:17" ht="24">
      <c r="A63" s="23">
        <v>36</v>
      </c>
      <c r="B63" s="30" t="s">
        <v>90</v>
      </c>
      <c r="C63" s="173" t="s">
        <v>566</v>
      </c>
      <c r="D63" s="31" t="s">
        <v>214</v>
      </c>
      <c r="E63" s="32">
        <v>1</v>
      </c>
      <c r="F63" s="33">
        <v>1777.01</v>
      </c>
      <c r="G63" s="34"/>
      <c r="H63" s="34"/>
      <c r="I63" s="34"/>
      <c r="J63" s="54">
        <v>1777</v>
      </c>
      <c r="K63" s="34"/>
      <c r="L63" s="34"/>
      <c r="M63" s="34"/>
      <c r="N63" s="34"/>
      <c r="O63" s="34"/>
      <c r="P63" s="34"/>
      <c r="Q63" s="34"/>
    </row>
    <row r="64" spans="1:17">
      <c r="A64" s="207" t="s">
        <v>565</v>
      </c>
      <c r="B64" s="208"/>
      <c r="C64" s="208"/>
      <c r="D64" s="208"/>
      <c r="E64" s="208"/>
      <c r="F64" s="208"/>
      <c r="G64" s="208"/>
      <c r="H64" s="208"/>
      <c r="I64" s="208"/>
      <c r="J64" s="208"/>
      <c r="K64" s="208"/>
      <c r="L64" s="208"/>
      <c r="M64" s="208"/>
      <c r="N64" s="208"/>
      <c r="O64" s="208"/>
      <c r="P64" s="208"/>
      <c r="Q64" s="208"/>
    </row>
    <row r="65" spans="1:17" ht="24">
      <c r="A65" s="23">
        <v>37</v>
      </c>
      <c r="B65" s="30" t="s">
        <v>49</v>
      </c>
      <c r="C65" s="173" t="s">
        <v>48</v>
      </c>
      <c r="D65" s="31" t="s">
        <v>47</v>
      </c>
      <c r="E65" s="32">
        <v>0.1</v>
      </c>
      <c r="F65" s="33">
        <v>407.19</v>
      </c>
      <c r="G65" s="33">
        <v>293.36</v>
      </c>
      <c r="H65" s="33">
        <v>29.83</v>
      </c>
      <c r="I65" s="33">
        <v>2.0299999999999998</v>
      </c>
      <c r="J65" s="54">
        <v>41</v>
      </c>
      <c r="K65" s="34">
        <v>29</v>
      </c>
      <c r="L65" s="34">
        <v>3</v>
      </c>
      <c r="M65" s="34"/>
      <c r="N65" s="34">
        <v>21.65</v>
      </c>
      <c r="O65" s="34">
        <v>2.17</v>
      </c>
      <c r="P65" s="34">
        <v>0.13</v>
      </c>
      <c r="Q65" s="34">
        <v>0.01</v>
      </c>
    </row>
    <row r="66" spans="1:17" ht="96">
      <c r="A66" s="23">
        <v>38</v>
      </c>
      <c r="B66" s="30" t="s">
        <v>564</v>
      </c>
      <c r="C66" s="173" t="s">
        <v>563</v>
      </c>
      <c r="D66" s="31" t="s">
        <v>214</v>
      </c>
      <c r="E66" s="32">
        <v>1</v>
      </c>
      <c r="F66" s="33">
        <v>280.12</v>
      </c>
      <c r="G66" s="34"/>
      <c r="H66" s="34"/>
      <c r="I66" s="34"/>
      <c r="J66" s="54">
        <v>280</v>
      </c>
      <c r="K66" s="34"/>
      <c r="L66" s="34"/>
      <c r="M66" s="34"/>
      <c r="N66" s="34"/>
      <c r="O66" s="34"/>
      <c r="P66" s="34"/>
      <c r="Q66" s="34"/>
    </row>
    <row r="67" spans="1:17">
      <c r="A67" s="23">
        <v>39</v>
      </c>
      <c r="B67" s="30" t="s">
        <v>46</v>
      </c>
      <c r="C67" s="173" t="s">
        <v>45</v>
      </c>
      <c r="D67" s="31" t="s">
        <v>125</v>
      </c>
      <c r="E67" s="32">
        <v>0.1</v>
      </c>
      <c r="F67" s="33">
        <v>112.27</v>
      </c>
      <c r="G67" s="33">
        <v>94.85</v>
      </c>
      <c r="H67" s="33">
        <v>0.28999999999999998</v>
      </c>
      <c r="I67" s="34"/>
      <c r="J67" s="54">
        <v>11</v>
      </c>
      <c r="K67" s="34">
        <v>9</v>
      </c>
      <c r="L67" s="34"/>
      <c r="M67" s="34"/>
      <c r="N67" s="34">
        <v>7</v>
      </c>
      <c r="O67" s="34">
        <v>0.7</v>
      </c>
      <c r="P67" s="34"/>
      <c r="Q67" s="34"/>
    </row>
    <row r="68" spans="1:17" ht="60">
      <c r="A68" s="23">
        <v>40</v>
      </c>
      <c r="B68" s="30" t="s">
        <v>562</v>
      </c>
      <c r="C68" s="173" t="s">
        <v>561</v>
      </c>
      <c r="D68" s="31" t="s">
        <v>214</v>
      </c>
      <c r="E68" s="32">
        <v>1</v>
      </c>
      <c r="F68" s="33">
        <v>249.9</v>
      </c>
      <c r="G68" s="34"/>
      <c r="H68" s="34"/>
      <c r="I68" s="34"/>
      <c r="J68" s="54">
        <v>250</v>
      </c>
      <c r="K68" s="34"/>
      <c r="L68" s="34"/>
      <c r="M68" s="34"/>
      <c r="N68" s="34"/>
      <c r="O68" s="34"/>
      <c r="P68" s="34"/>
      <c r="Q68" s="34"/>
    </row>
    <row r="69" spans="1:17" ht="24">
      <c r="A69" s="23">
        <v>41</v>
      </c>
      <c r="B69" s="30" t="s">
        <v>560</v>
      </c>
      <c r="C69" s="173" t="s">
        <v>559</v>
      </c>
      <c r="D69" s="31" t="s">
        <v>47</v>
      </c>
      <c r="E69" s="35">
        <v>0.1</v>
      </c>
      <c r="F69" s="33">
        <v>5639.05</v>
      </c>
      <c r="G69" s="33">
        <v>330.18</v>
      </c>
      <c r="H69" s="33">
        <v>56.04</v>
      </c>
      <c r="I69" s="33">
        <v>5</v>
      </c>
      <c r="J69" s="54">
        <v>564</v>
      </c>
      <c r="K69" s="34">
        <v>33</v>
      </c>
      <c r="L69" s="34">
        <v>6</v>
      </c>
      <c r="M69" s="34">
        <v>1</v>
      </c>
      <c r="N69" s="34">
        <v>24.64</v>
      </c>
      <c r="O69" s="34">
        <v>2.46</v>
      </c>
      <c r="P69" s="34">
        <v>0.32</v>
      </c>
      <c r="Q69" s="34">
        <v>0.03</v>
      </c>
    </row>
    <row r="70" spans="1:17" ht="24">
      <c r="A70" s="23">
        <v>42</v>
      </c>
      <c r="B70" s="30" t="s">
        <v>558</v>
      </c>
      <c r="C70" s="173" t="s">
        <v>557</v>
      </c>
      <c r="D70" s="31" t="s">
        <v>125</v>
      </c>
      <c r="E70" s="35">
        <v>0.1</v>
      </c>
      <c r="F70" s="33">
        <v>2771.21</v>
      </c>
      <c r="G70" s="33">
        <v>82.66</v>
      </c>
      <c r="H70" s="33">
        <v>11.49</v>
      </c>
      <c r="I70" s="34"/>
      <c r="J70" s="54">
        <v>277</v>
      </c>
      <c r="K70" s="34">
        <v>8</v>
      </c>
      <c r="L70" s="34">
        <v>1</v>
      </c>
      <c r="M70" s="34"/>
      <c r="N70" s="34">
        <v>6.1</v>
      </c>
      <c r="O70" s="34">
        <v>0.61</v>
      </c>
      <c r="P70" s="34"/>
      <c r="Q70" s="34"/>
    </row>
    <row r="71" spans="1:17" ht="24">
      <c r="A71" s="23">
        <v>43</v>
      </c>
      <c r="B71" s="30" t="s">
        <v>556</v>
      </c>
      <c r="C71" s="173" t="s">
        <v>555</v>
      </c>
      <c r="D71" s="31" t="s">
        <v>47</v>
      </c>
      <c r="E71" s="35">
        <v>0.1</v>
      </c>
      <c r="F71" s="33">
        <v>1021.68</v>
      </c>
      <c r="G71" s="33">
        <v>828.72</v>
      </c>
      <c r="H71" s="33">
        <v>102.26</v>
      </c>
      <c r="I71" s="33">
        <v>10.41</v>
      </c>
      <c r="J71" s="54">
        <v>102</v>
      </c>
      <c r="K71" s="34">
        <v>83</v>
      </c>
      <c r="L71" s="34">
        <v>10</v>
      </c>
      <c r="M71" s="34">
        <v>1</v>
      </c>
      <c r="N71" s="34">
        <v>61.16</v>
      </c>
      <c r="O71" s="34">
        <v>6.12</v>
      </c>
      <c r="P71" s="34">
        <v>0.61</v>
      </c>
      <c r="Q71" s="34">
        <v>0.06</v>
      </c>
    </row>
    <row r="72" spans="1:17" ht="36">
      <c r="A72" s="23">
        <v>44</v>
      </c>
      <c r="B72" s="30" t="s">
        <v>90</v>
      </c>
      <c r="C72" s="173" t="s">
        <v>554</v>
      </c>
      <c r="D72" s="31" t="s">
        <v>214</v>
      </c>
      <c r="E72" s="32">
        <v>1</v>
      </c>
      <c r="F72" s="33">
        <v>951.47</v>
      </c>
      <c r="G72" s="34"/>
      <c r="H72" s="34"/>
      <c r="I72" s="34"/>
      <c r="J72" s="54">
        <v>951</v>
      </c>
      <c r="K72" s="34"/>
      <c r="L72" s="34"/>
      <c r="M72" s="34"/>
      <c r="N72" s="34"/>
      <c r="O72" s="34"/>
      <c r="P72" s="34"/>
      <c r="Q72" s="34"/>
    </row>
    <row r="73" spans="1:17">
      <c r="A73" s="194" t="s">
        <v>128</v>
      </c>
      <c r="B73" s="191"/>
      <c r="C73" s="191"/>
      <c r="D73" s="191"/>
      <c r="E73" s="191"/>
      <c r="F73" s="191"/>
      <c r="G73" s="191"/>
      <c r="H73" s="191"/>
      <c r="I73" s="191"/>
      <c r="J73" s="55">
        <v>14038</v>
      </c>
      <c r="K73" s="33">
        <v>1334</v>
      </c>
      <c r="L73" s="33">
        <v>105</v>
      </c>
      <c r="M73" s="33">
        <v>4</v>
      </c>
      <c r="N73" s="34"/>
      <c r="O73" s="33">
        <v>99.83</v>
      </c>
      <c r="P73" s="34"/>
      <c r="Q73" s="33">
        <v>0.26</v>
      </c>
    </row>
    <row r="74" spans="1:17">
      <c r="A74" s="194" t="s">
        <v>129</v>
      </c>
      <c r="B74" s="191"/>
      <c r="C74" s="191"/>
      <c r="D74" s="191"/>
      <c r="E74" s="191"/>
      <c r="F74" s="191"/>
      <c r="G74" s="191"/>
      <c r="H74" s="191"/>
      <c r="I74" s="191"/>
      <c r="J74" s="55">
        <v>14608</v>
      </c>
      <c r="K74" s="33">
        <v>1852</v>
      </c>
      <c r="L74" s="33">
        <v>157</v>
      </c>
      <c r="M74" s="33">
        <v>6</v>
      </c>
      <c r="N74" s="34"/>
      <c r="O74" s="33">
        <v>132.47</v>
      </c>
      <c r="P74" s="34"/>
      <c r="Q74" s="33">
        <v>0.36</v>
      </c>
    </row>
    <row r="75" spans="1:17">
      <c r="A75" s="194" t="s">
        <v>130</v>
      </c>
      <c r="B75" s="191"/>
      <c r="C75" s="191"/>
      <c r="D75" s="191"/>
      <c r="E75" s="191"/>
      <c r="F75" s="191"/>
      <c r="G75" s="191"/>
      <c r="H75" s="191"/>
      <c r="I75" s="191"/>
      <c r="J75" s="54"/>
      <c r="K75" s="34"/>
      <c r="L75" s="34"/>
      <c r="M75" s="34"/>
      <c r="N75" s="34"/>
      <c r="O75" s="34"/>
      <c r="P75" s="34"/>
      <c r="Q75" s="34"/>
    </row>
    <row r="76" spans="1:17" ht="15" customHeight="1">
      <c r="A76" s="194" t="s">
        <v>553</v>
      </c>
      <c r="B76" s="191"/>
      <c r="C76" s="191"/>
      <c r="D76" s="191"/>
      <c r="E76" s="191"/>
      <c r="F76" s="191"/>
      <c r="G76" s="191"/>
      <c r="H76" s="191"/>
      <c r="I76" s="191"/>
      <c r="J76" s="55">
        <v>57</v>
      </c>
      <c r="K76" s="33">
        <v>57</v>
      </c>
      <c r="L76" s="34"/>
      <c r="M76" s="34"/>
      <c r="N76" s="34"/>
      <c r="O76" s="34"/>
      <c r="P76" s="34"/>
      <c r="Q76" s="34"/>
    </row>
    <row r="77" spans="1:17" ht="24" customHeight="1">
      <c r="A77" s="194" t="s">
        <v>552</v>
      </c>
      <c r="B77" s="191"/>
      <c r="C77" s="191"/>
      <c r="D77" s="191"/>
      <c r="E77" s="191"/>
      <c r="F77" s="191"/>
      <c r="G77" s="191"/>
      <c r="H77" s="191"/>
      <c r="I77" s="191"/>
      <c r="J77" s="55">
        <v>208</v>
      </c>
      <c r="K77" s="33">
        <v>182</v>
      </c>
      <c r="L77" s="33">
        <v>26</v>
      </c>
      <c r="M77" s="33">
        <v>1</v>
      </c>
      <c r="N77" s="34"/>
      <c r="O77" s="33">
        <v>12.882</v>
      </c>
      <c r="P77" s="34"/>
      <c r="Q77" s="33">
        <v>5.2499999999999998E-2</v>
      </c>
    </row>
    <row r="78" spans="1:17" ht="25.9" customHeight="1">
      <c r="A78" s="194" t="s">
        <v>551</v>
      </c>
      <c r="B78" s="191"/>
      <c r="C78" s="191"/>
      <c r="D78" s="191"/>
      <c r="E78" s="191"/>
      <c r="F78" s="191"/>
      <c r="G78" s="191"/>
      <c r="H78" s="191"/>
      <c r="I78" s="191"/>
      <c r="J78" s="55">
        <v>305</v>
      </c>
      <c r="K78" s="33">
        <v>279</v>
      </c>
      <c r="L78" s="33">
        <v>26</v>
      </c>
      <c r="M78" s="33">
        <v>1</v>
      </c>
      <c r="N78" s="34"/>
      <c r="O78" s="33">
        <v>19.751999999999999</v>
      </c>
      <c r="P78" s="34"/>
      <c r="Q78" s="33">
        <v>5.1999999999999998E-2</v>
      </c>
    </row>
    <row r="79" spans="1:17">
      <c r="A79" s="194" t="s">
        <v>131</v>
      </c>
      <c r="B79" s="191"/>
      <c r="C79" s="191"/>
      <c r="D79" s="191"/>
      <c r="E79" s="191"/>
      <c r="F79" s="191"/>
      <c r="G79" s="191"/>
      <c r="H79" s="191"/>
      <c r="I79" s="191"/>
      <c r="J79" s="55">
        <v>2291</v>
      </c>
      <c r="K79" s="34"/>
      <c r="L79" s="34"/>
      <c r="M79" s="34"/>
      <c r="N79" s="34"/>
      <c r="O79" s="34"/>
      <c r="P79" s="34"/>
      <c r="Q79" s="34"/>
    </row>
    <row r="80" spans="1:17">
      <c r="A80" s="194" t="s">
        <v>132</v>
      </c>
      <c r="B80" s="191"/>
      <c r="C80" s="191"/>
      <c r="D80" s="191"/>
      <c r="E80" s="191"/>
      <c r="F80" s="191"/>
      <c r="G80" s="191"/>
      <c r="H80" s="191"/>
      <c r="I80" s="191"/>
      <c r="J80" s="55">
        <v>1482</v>
      </c>
      <c r="K80" s="34"/>
      <c r="L80" s="34"/>
      <c r="M80" s="34"/>
      <c r="N80" s="34"/>
      <c r="O80" s="34"/>
      <c r="P80" s="34"/>
      <c r="Q80" s="34"/>
    </row>
    <row r="81" spans="1:18">
      <c r="A81" s="190" t="s">
        <v>133</v>
      </c>
      <c r="B81" s="191"/>
      <c r="C81" s="191"/>
      <c r="D81" s="191"/>
      <c r="E81" s="191"/>
      <c r="F81" s="191"/>
      <c r="G81" s="191"/>
      <c r="H81" s="191"/>
      <c r="I81" s="191"/>
      <c r="J81" s="54"/>
      <c r="K81" s="34"/>
      <c r="L81" s="34"/>
      <c r="M81" s="34"/>
      <c r="N81" s="34"/>
      <c r="O81" s="34"/>
      <c r="P81" s="34"/>
      <c r="Q81" s="34"/>
    </row>
    <row r="82" spans="1:18">
      <c r="A82" s="194" t="s">
        <v>136</v>
      </c>
      <c r="B82" s="191"/>
      <c r="C82" s="191"/>
      <c r="D82" s="191"/>
      <c r="E82" s="191"/>
      <c r="F82" s="191"/>
      <c r="G82" s="191"/>
      <c r="H82" s="191"/>
      <c r="I82" s="191"/>
      <c r="J82" s="55">
        <v>18381</v>
      </c>
      <c r="K82" s="34"/>
      <c r="L82" s="34"/>
      <c r="M82" s="34"/>
      <c r="N82" s="34"/>
      <c r="O82" s="33">
        <v>132.47</v>
      </c>
      <c r="P82" s="34"/>
      <c r="Q82" s="33">
        <v>0.36</v>
      </c>
    </row>
    <row r="83" spans="1:18">
      <c r="A83" s="194" t="s">
        <v>137</v>
      </c>
      <c r="B83" s="191"/>
      <c r="C83" s="191"/>
      <c r="D83" s="191"/>
      <c r="E83" s="191"/>
      <c r="F83" s="191"/>
      <c r="G83" s="191"/>
      <c r="H83" s="191"/>
      <c r="I83" s="191"/>
      <c r="J83" s="54"/>
      <c r="K83" s="34"/>
      <c r="L83" s="34"/>
      <c r="M83" s="34"/>
      <c r="N83" s="34"/>
      <c r="O83" s="34"/>
      <c r="P83" s="34"/>
      <c r="Q83" s="34"/>
    </row>
    <row r="84" spans="1:18">
      <c r="A84" s="194" t="s">
        <v>138</v>
      </c>
      <c r="B84" s="191"/>
      <c r="C84" s="191"/>
      <c r="D84" s="191"/>
      <c r="E84" s="191"/>
      <c r="F84" s="191"/>
      <c r="G84" s="191"/>
      <c r="H84" s="191"/>
      <c r="I84" s="191"/>
      <c r="J84" s="55">
        <v>12599</v>
      </c>
      <c r="K84" s="34"/>
      <c r="L84" s="34"/>
      <c r="M84" s="34"/>
      <c r="N84" s="34"/>
      <c r="O84" s="34"/>
      <c r="P84" s="34"/>
      <c r="Q84" s="34"/>
    </row>
    <row r="85" spans="1:18">
      <c r="A85" s="194" t="s">
        <v>139</v>
      </c>
      <c r="B85" s="191"/>
      <c r="C85" s="191"/>
      <c r="D85" s="191"/>
      <c r="E85" s="191"/>
      <c r="F85" s="191"/>
      <c r="G85" s="191"/>
      <c r="H85" s="191"/>
      <c r="I85" s="191"/>
      <c r="J85" s="55">
        <v>157</v>
      </c>
      <c r="K85" s="34"/>
      <c r="L85" s="34"/>
      <c r="M85" s="34"/>
      <c r="N85" s="34"/>
      <c r="O85" s="34"/>
      <c r="P85" s="34"/>
      <c r="Q85" s="34"/>
    </row>
    <row r="86" spans="1:18">
      <c r="A86" s="194" t="s">
        <v>140</v>
      </c>
      <c r="B86" s="191"/>
      <c r="C86" s="191"/>
      <c r="D86" s="191"/>
      <c r="E86" s="191"/>
      <c r="F86" s="191"/>
      <c r="G86" s="191"/>
      <c r="H86" s="191"/>
      <c r="I86" s="191"/>
      <c r="J86" s="55">
        <v>1858</v>
      </c>
      <c r="K86" s="34"/>
      <c r="L86" s="34"/>
      <c r="M86" s="34"/>
      <c r="N86" s="34"/>
      <c r="O86" s="34"/>
      <c r="P86" s="34"/>
      <c r="Q86" s="34"/>
    </row>
    <row r="87" spans="1:18">
      <c r="A87" s="194" t="s">
        <v>141</v>
      </c>
      <c r="B87" s="191"/>
      <c r="C87" s="191"/>
      <c r="D87" s="191"/>
      <c r="E87" s="191"/>
      <c r="F87" s="191"/>
      <c r="G87" s="191"/>
      <c r="H87" s="191"/>
      <c r="I87" s="191"/>
      <c r="J87" s="55">
        <v>2291</v>
      </c>
      <c r="K87" s="34"/>
      <c r="L87" s="34"/>
      <c r="M87" s="34"/>
      <c r="N87" s="34"/>
      <c r="O87" s="34"/>
      <c r="P87" s="34"/>
      <c r="Q87" s="34"/>
    </row>
    <row r="88" spans="1:18">
      <c r="A88" s="194" t="s">
        <v>142</v>
      </c>
      <c r="B88" s="191"/>
      <c r="C88" s="191"/>
      <c r="D88" s="191"/>
      <c r="E88" s="191"/>
      <c r="F88" s="191"/>
      <c r="G88" s="191"/>
      <c r="H88" s="191"/>
      <c r="I88" s="191"/>
      <c r="J88" s="55">
        <v>1482</v>
      </c>
      <c r="K88" s="34"/>
      <c r="L88" s="34"/>
      <c r="M88" s="34"/>
      <c r="N88" s="34"/>
      <c r="O88" s="34"/>
      <c r="P88" s="34"/>
      <c r="Q88" s="34"/>
    </row>
    <row r="89" spans="1:18">
      <c r="A89" s="190" t="s">
        <v>143</v>
      </c>
      <c r="B89" s="191"/>
      <c r="C89" s="191"/>
      <c r="D89" s="191"/>
      <c r="E89" s="191"/>
      <c r="F89" s="191"/>
      <c r="G89" s="191"/>
      <c r="H89" s="191"/>
      <c r="I89" s="191"/>
      <c r="J89" s="56">
        <v>18381</v>
      </c>
      <c r="K89" s="34"/>
      <c r="L89" s="34"/>
      <c r="M89" s="34"/>
      <c r="N89" s="34"/>
      <c r="O89" s="36">
        <v>132.47</v>
      </c>
      <c r="P89" s="34"/>
      <c r="Q89" s="36">
        <v>0.36</v>
      </c>
    </row>
    <row r="90" spans="1:18" ht="10.9" customHeight="1">
      <c r="F90" s="27"/>
      <c r="G90" s="27"/>
      <c r="H90" s="27"/>
      <c r="I90" s="27"/>
      <c r="J90" s="57"/>
      <c r="K90" s="27"/>
      <c r="L90" s="27"/>
      <c r="M90" s="27"/>
      <c r="N90" s="27"/>
      <c r="O90" s="27"/>
      <c r="P90" s="27"/>
      <c r="Q90" s="27"/>
    </row>
    <row r="91" spans="1:18">
      <c r="A91" s="47"/>
      <c r="B91" s="18" t="s">
        <v>546</v>
      </c>
      <c r="C91" s="18"/>
      <c r="D91" s="18"/>
      <c r="E91" s="18"/>
      <c r="F91" s="18"/>
      <c r="G91" s="18"/>
      <c r="H91" s="18"/>
      <c r="I91" s="18" t="s">
        <v>547</v>
      </c>
      <c r="J91" s="53"/>
      <c r="K91" s="18"/>
      <c r="L91" s="18"/>
      <c r="M91" s="18"/>
      <c r="N91" s="48"/>
      <c r="O91" s="48"/>
      <c r="P91" s="48"/>
      <c r="Q91"/>
      <c r="R91" s="9"/>
    </row>
  </sheetData>
  <mergeCells count="43">
    <mergeCell ref="E1:I1"/>
    <mergeCell ref="A86:I86"/>
    <mergeCell ref="A87:I87"/>
    <mergeCell ref="A88:I88"/>
    <mergeCell ref="A78:I78"/>
    <mergeCell ref="A23:Q23"/>
    <mergeCell ref="A33:Q33"/>
    <mergeCell ref="A48:Q48"/>
    <mergeCell ref="A53:Q53"/>
    <mergeCell ref="B19:B21"/>
    <mergeCell ref="F20:F21"/>
    <mergeCell ref="F19:I19"/>
    <mergeCell ref="G20:I20"/>
    <mergeCell ref="E10:J10"/>
    <mergeCell ref="A89:I89"/>
    <mergeCell ref="J14:K14"/>
    <mergeCell ref="J15:K15"/>
    <mergeCell ref="J16:K16"/>
    <mergeCell ref="A82:I82"/>
    <mergeCell ref="A83:I83"/>
    <mergeCell ref="A84:I84"/>
    <mergeCell ref="A85:I85"/>
    <mergeCell ref="A79:I79"/>
    <mergeCell ref="A80:I80"/>
    <mergeCell ref="A54:Q54"/>
    <mergeCell ref="A64:Q64"/>
    <mergeCell ref="A19:A21"/>
    <mergeCell ref="C19:C21"/>
    <mergeCell ref="D19:D21"/>
    <mergeCell ref="E19:E21"/>
    <mergeCell ref="A81:I81"/>
    <mergeCell ref="A73:I73"/>
    <mergeCell ref="A74:I74"/>
    <mergeCell ref="A75:I75"/>
    <mergeCell ref="A76:I76"/>
    <mergeCell ref="A77:I77"/>
    <mergeCell ref="O19:O21"/>
    <mergeCell ref="N19:N21"/>
    <mergeCell ref="Q19:Q21"/>
    <mergeCell ref="J20:J21"/>
    <mergeCell ref="K20:M20"/>
    <mergeCell ref="J19:M19"/>
    <mergeCell ref="P19:P21"/>
  </mergeCells>
  <pageMargins left="0.23622047244094491" right="0" top="0.31496062992125984" bottom="0.39370078740157483" header="0.19685039370078741" footer="0.19685039370078741"/>
  <pageSetup paperSize="9" scale="91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65"/>
  <sheetViews>
    <sheetView showGridLines="0" topLeftCell="A43" zoomScaleNormal="75" zoomScaleSheetLayoutView="75" workbookViewId="0">
      <selection activeCell="D9" sqref="D9"/>
    </sheetView>
  </sheetViews>
  <sheetFormatPr defaultColWidth="9.140625" defaultRowHeight="12.75" outlineLevelRow="2"/>
  <cols>
    <col min="1" max="1" width="3.28515625" style="28" customWidth="1"/>
    <col min="2" max="2" width="14.42578125" style="1" customWidth="1"/>
    <col min="3" max="3" width="34.28515625" style="25" customWidth="1"/>
    <col min="4" max="4" width="10" style="24" customWidth="1"/>
    <col min="5" max="5" width="10.140625" style="26" customWidth="1"/>
    <col min="6" max="6" width="7.7109375" style="7" customWidth="1"/>
    <col min="7" max="9" width="6.7109375" style="7" customWidth="1"/>
    <col min="10" max="10" width="7.7109375" style="59" customWidth="1"/>
    <col min="11" max="15" width="6.7109375" style="7" customWidth="1"/>
    <col min="16" max="16" width="8.7109375" style="7" customWidth="1"/>
    <col min="17" max="17" width="6.7109375" style="7" customWidth="1"/>
    <col min="18" max="16384" width="9.140625" style="8"/>
  </cols>
  <sheetData>
    <row r="1" spans="1:18" outlineLevel="2">
      <c r="A1" s="6" t="s">
        <v>113</v>
      </c>
      <c r="B1" s="9"/>
      <c r="C1" s="2"/>
      <c r="D1" s="64"/>
      <c r="E1" s="189" t="s">
        <v>151</v>
      </c>
      <c r="F1" s="189"/>
      <c r="G1" s="189"/>
      <c r="H1" s="189"/>
      <c r="I1" s="189"/>
      <c r="J1" s="51"/>
      <c r="K1" s="5"/>
      <c r="L1" s="5"/>
      <c r="M1" s="6" t="s">
        <v>114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63" t="s">
        <v>95</v>
      </c>
      <c r="H2" s="5"/>
      <c r="I2" s="5"/>
      <c r="J2" s="51"/>
      <c r="K2" s="5"/>
      <c r="L2" s="5"/>
      <c r="M2" s="10" t="s">
        <v>156</v>
      </c>
      <c r="N2" s="5"/>
      <c r="O2" s="5"/>
      <c r="P2" s="5"/>
      <c r="Q2"/>
      <c r="R2"/>
    </row>
    <row r="3" spans="1:18" outlineLevel="1">
      <c r="A3" s="10"/>
      <c r="B3" s="9"/>
      <c r="C3" s="2"/>
      <c r="D3" s="3"/>
      <c r="E3" s="3"/>
      <c r="F3" s="5"/>
      <c r="G3" s="63"/>
      <c r="H3" s="5"/>
      <c r="I3" s="5"/>
      <c r="J3" s="51"/>
      <c r="K3" s="5"/>
      <c r="L3" s="10"/>
      <c r="M3" s="10" t="s">
        <v>155</v>
      </c>
      <c r="N3" s="5"/>
      <c r="O3" s="5"/>
      <c r="P3" s="5"/>
      <c r="Q3"/>
      <c r="R3"/>
    </row>
    <row r="4" spans="1:18" outlineLevel="1">
      <c r="A4" s="10" t="s">
        <v>117</v>
      </c>
      <c r="B4" s="9"/>
      <c r="C4" s="2"/>
      <c r="D4" s="3"/>
      <c r="E4" s="3"/>
      <c r="F4" s="5"/>
      <c r="G4" s="5"/>
      <c r="H4" s="5"/>
      <c r="I4" s="5"/>
      <c r="J4" s="51"/>
      <c r="K4" s="5"/>
      <c r="L4" s="5"/>
      <c r="M4" s="10" t="s">
        <v>117</v>
      </c>
      <c r="N4" s="5"/>
      <c r="O4" s="5"/>
      <c r="P4" s="5"/>
      <c r="Q4"/>
      <c r="R4"/>
    </row>
    <row r="5" spans="1:18" outlineLevel="1">
      <c r="A5" s="10" t="s">
        <v>548</v>
      </c>
      <c r="B5" s="9"/>
      <c r="C5" s="2"/>
      <c r="D5" s="3"/>
      <c r="E5" s="3"/>
      <c r="F5" s="5"/>
      <c r="G5" s="5"/>
      <c r="H5" s="5"/>
      <c r="I5" s="5"/>
      <c r="J5" s="51"/>
      <c r="K5" s="5"/>
      <c r="L5" s="5"/>
      <c r="M5" s="10" t="s">
        <v>549</v>
      </c>
      <c r="N5" s="5"/>
      <c r="O5" s="5"/>
      <c r="P5" s="5"/>
      <c r="Q5"/>
      <c r="R5"/>
    </row>
    <row r="6" spans="1:18">
      <c r="A6" s="4"/>
      <c r="B6" s="9"/>
      <c r="C6" s="3"/>
      <c r="D6" s="8"/>
      <c r="E6" s="5"/>
      <c r="F6" s="5"/>
      <c r="G6" s="15" t="s">
        <v>660</v>
      </c>
      <c r="H6" s="15"/>
      <c r="I6" s="15"/>
      <c r="J6" s="51"/>
      <c r="K6" s="5"/>
      <c r="L6" s="5"/>
      <c r="M6" s="5"/>
      <c r="N6" s="5"/>
      <c r="O6" s="5"/>
      <c r="P6" s="5"/>
      <c r="Q6" s="8"/>
      <c r="R6"/>
    </row>
    <row r="7" spans="1:18">
      <c r="A7" s="4"/>
      <c r="B7" s="9"/>
      <c r="C7" s="3"/>
      <c r="D7" s="8"/>
      <c r="E7" s="5"/>
      <c r="F7" s="5"/>
      <c r="G7" s="4" t="s">
        <v>96</v>
      </c>
      <c r="H7" s="4"/>
      <c r="I7" s="4"/>
      <c r="J7" s="51"/>
      <c r="K7" s="5"/>
      <c r="L7" s="5"/>
      <c r="M7" s="5"/>
      <c r="N7" s="5"/>
      <c r="O7" s="5"/>
      <c r="P7" s="5"/>
      <c r="Q7" s="8"/>
      <c r="R7"/>
    </row>
    <row r="8" spans="1:18">
      <c r="A8" s="4"/>
      <c r="B8" s="9"/>
      <c r="C8" s="3"/>
      <c r="D8" s="8"/>
      <c r="E8" s="5"/>
      <c r="F8" s="5"/>
      <c r="G8" s="4"/>
      <c r="H8" s="4"/>
      <c r="I8" s="4"/>
      <c r="J8" s="51"/>
      <c r="K8" s="5"/>
      <c r="L8" s="5"/>
      <c r="M8" s="5"/>
      <c r="N8" s="5"/>
      <c r="O8" s="5"/>
      <c r="P8" s="5"/>
      <c r="Q8" s="8"/>
      <c r="R8"/>
    </row>
    <row r="9" spans="1:18">
      <c r="A9" s="4"/>
      <c r="B9" s="9"/>
      <c r="C9" s="16" t="s">
        <v>97</v>
      </c>
      <c r="D9" s="17" t="s">
        <v>659</v>
      </c>
      <c r="E9" s="62"/>
      <c r="F9" s="11"/>
      <c r="G9" s="11"/>
      <c r="H9" s="61"/>
      <c r="I9" s="11"/>
      <c r="J9" s="60"/>
      <c r="K9" s="11"/>
      <c r="L9" s="11"/>
      <c r="M9" s="5"/>
      <c r="N9" s="5"/>
      <c r="O9" s="5"/>
      <c r="P9" s="5"/>
      <c r="Q9" s="5"/>
      <c r="R9"/>
    </row>
    <row r="10" spans="1:18">
      <c r="A10" s="4"/>
      <c r="B10" s="9"/>
      <c r="C10" s="16"/>
      <c r="D10" s="176"/>
      <c r="E10" s="206" t="s">
        <v>623</v>
      </c>
      <c r="F10" s="206"/>
      <c r="G10" s="206"/>
      <c r="H10" s="206"/>
      <c r="I10" s="206"/>
      <c r="J10" s="206"/>
      <c r="K10" s="14"/>
      <c r="L10" s="14"/>
      <c r="M10" s="5"/>
      <c r="N10" s="5"/>
      <c r="O10" s="5"/>
      <c r="P10" s="5"/>
      <c r="Q10" s="5"/>
      <c r="R10"/>
    </row>
    <row r="11" spans="1:18">
      <c r="A11" s="4"/>
      <c r="B11" s="9"/>
      <c r="C11" s="2"/>
      <c r="D11" s="3"/>
      <c r="E11" s="19"/>
      <c r="F11" s="12"/>
      <c r="G11" s="12"/>
      <c r="H11" s="13" t="s">
        <v>98</v>
      </c>
      <c r="I11" s="13"/>
      <c r="J11" s="52"/>
      <c r="K11" s="14"/>
      <c r="L11" s="5"/>
      <c r="M11" s="5"/>
      <c r="N11" s="5"/>
      <c r="O11" s="5"/>
      <c r="P11" s="5"/>
      <c r="Q11" s="5"/>
      <c r="R11"/>
    </row>
    <row r="12" spans="1:18">
      <c r="A12" s="20"/>
      <c r="B12" s="21"/>
      <c r="C12" s="2"/>
      <c r="D12" s="3"/>
      <c r="E12" s="8"/>
      <c r="F12" s="5"/>
      <c r="G12" s="5"/>
      <c r="H12" s="5"/>
      <c r="I12" s="5"/>
      <c r="J12" s="51"/>
      <c r="K12" s="5"/>
      <c r="L12" s="5"/>
      <c r="M12" s="5"/>
      <c r="N12" s="5"/>
      <c r="O12" s="5"/>
      <c r="P12" s="5"/>
      <c r="Q12" s="5"/>
    </row>
    <row r="13" spans="1:18" ht="14.25">
      <c r="A13" s="4"/>
      <c r="B13" s="9"/>
      <c r="C13" s="2"/>
      <c r="D13" s="18" t="s">
        <v>658</v>
      </c>
      <c r="E13" s="4"/>
      <c r="F13" s="5"/>
      <c r="G13" s="5"/>
      <c r="H13" s="5"/>
      <c r="I13" s="18"/>
      <c r="J13" s="53"/>
      <c r="K13" s="5"/>
      <c r="L13" s="5"/>
      <c r="M13" s="5"/>
      <c r="N13" s="45"/>
      <c r="O13" s="42"/>
      <c r="P13" s="42"/>
      <c r="Q13" s="5"/>
      <c r="R13" s="22"/>
    </row>
    <row r="14" spans="1:18">
      <c r="A14" s="4"/>
      <c r="B14" s="9"/>
      <c r="C14" s="2"/>
      <c r="D14" s="18" t="s">
        <v>80</v>
      </c>
      <c r="E14" s="4"/>
      <c r="F14" s="5"/>
      <c r="G14" s="5"/>
      <c r="H14" s="5"/>
      <c r="I14" s="18"/>
      <c r="J14" s="192" t="s">
        <v>657</v>
      </c>
      <c r="K14" s="193"/>
      <c r="L14" s="10" t="s">
        <v>144</v>
      </c>
      <c r="M14" s="5"/>
      <c r="N14" s="40"/>
      <c r="O14" s="42"/>
      <c r="P14" s="46"/>
      <c r="Q14" s="5"/>
    </row>
    <row r="15" spans="1:18">
      <c r="A15" s="4"/>
      <c r="B15" s="9"/>
      <c r="C15" s="2"/>
      <c r="D15" s="18" t="s">
        <v>145</v>
      </c>
      <c r="E15" s="4"/>
      <c r="F15" s="5"/>
      <c r="G15" s="5"/>
      <c r="H15" s="5"/>
      <c r="I15" s="18"/>
      <c r="J15" s="192" t="s">
        <v>656</v>
      </c>
      <c r="K15" s="193"/>
      <c r="L15" s="10" t="s">
        <v>144</v>
      </c>
      <c r="M15" s="5"/>
      <c r="N15" s="40"/>
      <c r="O15" s="42"/>
      <c r="P15" s="46"/>
      <c r="Q15" s="5"/>
    </row>
    <row r="16" spans="1:18" outlineLevel="1">
      <c r="A16" s="4"/>
      <c r="B16" s="9"/>
      <c r="C16" s="2"/>
      <c r="D16" s="18" t="s">
        <v>146</v>
      </c>
      <c r="E16" s="4"/>
      <c r="F16" s="5"/>
      <c r="G16" s="5"/>
      <c r="H16" s="5"/>
      <c r="I16" s="18"/>
      <c r="J16" s="192" t="s">
        <v>655</v>
      </c>
      <c r="K16" s="193"/>
      <c r="L16" s="10" t="s">
        <v>147</v>
      </c>
      <c r="M16" s="5"/>
      <c r="N16" s="40"/>
      <c r="O16" s="42"/>
      <c r="P16" s="46"/>
      <c r="Q16" s="5"/>
    </row>
    <row r="17" spans="1:17">
      <c r="A17" s="4"/>
      <c r="B17" s="9"/>
      <c r="C17" s="2"/>
      <c r="D17" s="44" t="s">
        <v>154</v>
      </c>
      <c r="E17" s="4"/>
      <c r="F17" s="5"/>
      <c r="G17" s="5"/>
      <c r="H17" s="5"/>
      <c r="I17" s="5"/>
      <c r="J17" s="51"/>
      <c r="K17" s="5"/>
      <c r="L17" s="5"/>
      <c r="M17" s="5"/>
      <c r="N17" s="5"/>
      <c r="O17" s="5"/>
      <c r="P17" s="5"/>
      <c r="Q17" s="5"/>
    </row>
    <row r="19" spans="1:17" ht="18" customHeight="1">
      <c r="A19" s="196" t="s">
        <v>99</v>
      </c>
      <c r="B19" s="199" t="s">
        <v>106</v>
      </c>
      <c r="C19" s="196" t="s">
        <v>100</v>
      </c>
      <c r="D19" s="196" t="s">
        <v>101</v>
      </c>
      <c r="E19" s="196" t="s">
        <v>102</v>
      </c>
      <c r="F19" s="196" t="s">
        <v>115</v>
      </c>
      <c r="G19" s="197"/>
      <c r="H19" s="197"/>
      <c r="I19" s="197"/>
      <c r="J19" s="196" t="s">
        <v>116</v>
      </c>
      <c r="K19" s="197"/>
      <c r="L19" s="197"/>
      <c r="M19" s="197"/>
      <c r="N19" s="196" t="s">
        <v>108</v>
      </c>
      <c r="O19" s="196" t="s">
        <v>110</v>
      </c>
      <c r="P19" s="196" t="s">
        <v>109</v>
      </c>
      <c r="Q19" s="196" t="s">
        <v>111</v>
      </c>
    </row>
    <row r="20" spans="1:17" ht="15.75" customHeight="1">
      <c r="A20" s="197"/>
      <c r="B20" s="200"/>
      <c r="C20" s="198"/>
      <c r="D20" s="196"/>
      <c r="E20" s="197"/>
      <c r="F20" s="196" t="s">
        <v>103</v>
      </c>
      <c r="G20" s="196" t="s">
        <v>105</v>
      </c>
      <c r="H20" s="197"/>
      <c r="I20" s="197"/>
      <c r="J20" s="201" t="s">
        <v>103</v>
      </c>
      <c r="K20" s="196" t="s">
        <v>105</v>
      </c>
      <c r="L20" s="197"/>
      <c r="M20" s="197"/>
      <c r="N20" s="196"/>
      <c r="O20" s="196"/>
      <c r="P20" s="196"/>
      <c r="Q20" s="196"/>
    </row>
    <row r="21" spans="1:17" ht="15.75" customHeight="1">
      <c r="A21" s="197"/>
      <c r="B21" s="200"/>
      <c r="C21" s="198"/>
      <c r="D21" s="196"/>
      <c r="E21" s="197"/>
      <c r="F21" s="197"/>
      <c r="G21" s="169" t="s">
        <v>104</v>
      </c>
      <c r="H21" s="169" t="s">
        <v>112</v>
      </c>
      <c r="I21" s="169" t="s">
        <v>107</v>
      </c>
      <c r="J21" s="202"/>
      <c r="K21" s="169" t="s">
        <v>104</v>
      </c>
      <c r="L21" s="169" t="s">
        <v>112</v>
      </c>
      <c r="M21" s="169" t="s">
        <v>107</v>
      </c>
      <c r="N21" s="196"/>
      <c r="O21" s="196"/>
      <c r="P21" s="196"/>
      <c r="Q21" s="196"/>
    </row>
    <row r="22" spans="1:17">
      <c r="A22" s="23">
        <v>1</v>
      </c>
      <c r="B22" s="171">
        <v>2</v>
      </c>
      <c r="C22" s="169">
        <v>3</v>
      </c>
      <c r="D22" s="169">
        <v>4</v>
      </c>
      <c r="E22" s="23">
        <v>5</v>
      </c>
      <c r="F22" s="170">
        <v>6</v>
      </c>
      <c r="G22" s="170">
        <v>7</v>
      </c>
      <c r="H22" s="170">
        <v>8</v>
      </c>
      <c r="I22" s="170">
        <v>9</v>
      </c>
      <c r="J22" s="172">
        <v>10</v>
      </c>
      <c r="K22" s="170">
        <v>11</v>
      </c>
      <c r="L22" s="170">
        <v>12</v>
      </c>
      <c r="M22" s="170">
        <v>13</v>
      </c>
      <c r="N22" s="170">
        <v>14</v>
      </c>
      <c r="O22" s="170">
        <v>15</v>
      </c>
      <c r="P22" s="170">
        <v>16</v>
      </c>
      <c r="Q22" s="170">
        <v>17</v>
      </c>
    </row>
    <row r="23" spans="1:17">
      <c r="A23" s="195" t="s">
        <v>79</v>
      </c>
      <c r="B23" s="191"/>
      <c r="C23" s="191"/>
      <c r="D23" s="191"/>
      <c r="E23" s="191"/>
      <c r="F23" s="191"/>
      <c r="G23" s="191"/>
      <c r="H23" s="191"/>
      <c r="I23" s="191"/>
      <c r="J23" s="191"/>
      <c r="K23" s="191"/>
      <c r="L23" s="191"/>
      <c r="M23" s="191"/>
      <c r="N23" s="191"/>
      <c r="O23" s="191"/>
      <c r="P23" s="191"/>
      <c r="Q23" s="191"/>
    </row>
    <row r="24" spans="1:17">
      <c r="A24" s="23">
        <v>1</v>
      </c>
      <c r="B24" s="30" t="s">
        <v>297</v>
      </c>
      <c r="C24" s="173" t="s">
        <v>296</v>
      </c>
      <c r="D24" s="31" t="s">
        <v>122</v>
      </c>
      <c r="E24" s="32">
        <v>0.09</v>
      </c>
      <c r="F24" s="33">
        <v>1310.17</v>
      </c>
      <c r="G24" s="33">
        <v>1219.9000000000001</v>
      </c>
      <c r="H24" s="33">
        <v>90.27</v>
      </c>
      <c r="I24" s="33">
        <v>34.99</v>
      </c>
      <c r="J24" s="54">
        <v>118</v>
      </c>
      <c r="K24" s="34">
        <v>110</v>
      </c>
      <c r="L24" s="34">
        <v>8</v>
      </c>
      <c r="M24" s="34">
        <v>3</v>
      </c>
      <c r="N24" s="34">
        <v>110</v>
      </c>
      <c r="O24" s="34">
        <v>9.9</v>
      </c>
      <c r="P24" s="34">
        <v>2.2400000000000002</v>
      </c>
      <c r="Q24" s="34">
        <v>0.2</v>
      </c>
    </row>
    <row r="25" spans="1:17">
      <c r="A25" s="23">
        <v>2</v>
      </c>
      <c r="B25" s="30" t="s">
        <v>654</v>
      </c>
      <c r="C25" s="173" t="s">
        <v>653</v>
      </c>
      <c r="D25" s="31" t="s">
        <v>122</v>
      </c>
      <c r="E25" s="32">
        <v>0.02</v>
      </c>
      <c r="F25" s="33">
        <v>589.69000000000005</v>
      </c>
      <c r="G25" s="33">
        <v>589.69000000000005</v>
      </c>
      <c r="H25" s="34"/>
      <c r="I25" s="34"/>
      <c r="J25" s="54">
        <v>12</v>
      </c>
      <c r="K25" s="34">
        <v>12</v>
      </c>
      <c r="L25" s="34"/>
      <c r="M25" s="34"/>
      <c r="N25" s="34">
        <v>49.1</v>
      </c>
      <c r="O25" s="34">
        <v>0.98</v>
      </c>
      <c r="P25" s="34"/>
      <c r="Q25" s="34"/>
    </row>
    <row r="26" spans="1:17" ht="35.450000000000003" customHeight="1">
      <c r="A26" s="23">
        <v>3</v>
      </c>
      <c r="B26" s="30" t="s">
        <v>652</v>
      </c>
      <c r="C26" s="173" t="s">
        <v>651</v>
      </c>
      <c r="D26" s="31" t="s">
        <v>595</v>
      </c>
      <c r="E26" s="35">
        <v>0.35</v>
      </c>
      <c r="F26" s="33">
        <v>453.98</v>
      </c>
      <c r="G26" s="33">
        <v>453.98</v>
      </c>
      <c r="H26" s="34"/>
      <c r="I26" s="34"/>
      <c r="J26" s="54">
        <v>159</v>
      </c>
      <c r="K26" s="34">
        <v>159</v>
      </c>
      <c r="L26" s="34"/>
      <c r="M26" s="34"/>
      <c r="N26" s="34">
        <v>37.799999999999997</v>
      </c>
      <c r="O26" s="34">
        <v>13.23</v>
      </c>
      <c r="P26" s="34"/>
      <c r="Q26" s="34"/>
    </row>
    <row r="27" spans="1:17">
      <c r="A27" s="195" t="s">
        <v>650</v>
      </c>
      <c r="B27" s="191"/>
      <c r="C27" s="191"/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91"/>
    </row>
    <row r="28" spans="1:17" ht="36">
      <c r="A28" s="23">
        <v>4</v>
      </c>
      <c r="B28" s="30" t="s">
        <v>290</v>
      </c>
      <c r="C28" s="173" t="s">
        <v>446</v>
      </c>
      <c r="D28" s="31" t="s">
        <v>649</v>
      </c>
      <c r="E28" s="35">
        <v>8.5169999999999996E-2</v>
      </c>
      <c r="F28" s="33">
        <v>2426.2800000000002</v>
      </c>
      <c r="G28" s="33">
        <v>828.53</v>
      </c>
      <c r="H28" s="33">
        <v>270.14999999999998</v>
      </c>
      <c r="I28" s="33">
        <v>20.22</v>
      </c>
      <c r="J28" s="54">
        <v>207</v>
      </c>
      <c r="K28" s="34">
        <v>71</v>
      </c>
      <c r="L28" s="34">
        <v>23</v>
      </c>
      <c r="M28" s="34">
        <v>2</v>
      </c>
      <c r="N28" s="34">
        <v>65.599999999999994</v>
      </c>
      <c r="O28" s="34">
        <v>5.59</v>
      </c>
      <c r="P28" s="34">
        <v>1.28</v>
      </c>
      <c r="Q28" s="34">
        <v>0.11</v>
      </c>
    </row>
    <row r="29" spans="1:17" ht="24">
      <c r="A29" s="23">
        <v>5</v>
      </c>
      <c r="B29" s="30" t="s">
        <v>648</v>
      </c>
      <c r="C29" s="173" t="s">
        <v>647</v>
      </c>
      <c r="D29" s="31" t="s">
        <v>119</v>
      </c>
      <c r="E29" s="32">
        <v>51</v>
      </c>
      <c r="F29" s="33">
        <v>175.66</v>
      </c>
      <c r="G29" s="34"/>
      <c r="H29" s="34"/>
      <c r="I29" s="34"/>
      <c r="J29" s="54">
        <v>8959</v>
      </c>
      <c r="K29" s="34"/>
      <c r="L29" s="34"/>
      <c r="M29" s="34"/>
      <c r="N29" s="34"/>
      <c r="O29" s="34"/>
      <c r="P29" s="34"/>
      <c r="Q29" s="34"/>
    </row>
    <row r="30" spans="1:17">
      <c r="A30" s="23">
        <v>6</v>
      </c>
      <c r="B30" s="30" t="s">
        <v>646</v>
      </c>
      <c r="C30" s="173" t="s">
        <v>645</v>
      </c>
      <c r="D30" s="31" t="s">
        <v>119</v>
      </c>
      <c r="E30" s="32">
        <v>8</v>
      </c>
      <c r="F30" s="33">
        <v>19.04</v>
      </c>
      <c r="G30" s="34"/>
      <c r="H30" s="34"/>
      <c r="I30" s="34"/>
      <c r="J30" s="54">
        <v>152</v>
      </c>
      <c r="K30" s="34"/>
      <c r="L30" s="34"/>
      <c r="M30" s="34"/>
      <c r="N30" s="34"/>
      <c r="O30" s="34"/>
      <c r="P30" s="34"/>
      <c r="Q30" s="34"/>
    </row>
    <row r="31" spans="1:17" ht="24">
      <c r="A31" s="23">
        <v>7</v>
      </c>
      <c r="B31" s="30" t="s">
        <v>644</v>
      </c>
      <c r="C31" s="173" t="s">
        <v>643</v>
      </c>
      <c r="D31" s="31" t="s">
        <v>642</v>
      </c>
      <c r="E31" s="32">
        <v>8</v>
      </c>
      <c r="F31" s="33">
        <v>2.68</v>
      </c>
      <c r="G31" s="33">
        <v>1.73</v>
      </c>
      <c r="H31" s="34"/>
      <c r="I31" s="34"/>
      <c r="J31" s="54">
        <v>21</v>
      </c>
      <c r="K31" s="34">
        <v>14</v>
      </c>
      <c r="L31" s="34"/>
      <c r="M31" s="34"/>
      <c r="N31" s="34">
        <v>0.12</v>
      </c>
      <c r="O31" s="34">
        <v>0.96</v>
      </c>
      <c r="P31" s="34"/>
      <c r="Q31" s="34"/>
    </row>
    <row r="32" spans="1:17">
      <c r="A32" s="23">
        <v>8</v>
      </c>
      <c r="B32" s="30" t="s">
        <v>641</v>
      </c>
      <c r="C32" s="173" t="s">
        <v>640</v>
      </c>
      <c r="D32" s="31" t="s">
        <v>119</v>
      </c>
      <c r="E32" s="32">
        <v>8</v>
      </c>
      <c r="F32" s="33">
        <v>127.09</v>
      </c>
      <c r="G32" s="34"/>
      <c r="H32" s="34"/>
      <c r="I32" s="34"/>
      <c r="J32" s="54">
        <v>1017</v>
      </c>
      <c r="K32" s="34"/>
      <c r="L32" s="34"/>
      <c r="M32" s="34"/>
      <c r="N32" s="34"/>
      <c r="O32" s="34"/>
      <c r="P32" s="34"/>
      <c r="Q32" s="34"/>
    </row>
    <row r="33" spans="1:17" ht="48">
      <c r="A33" s="23">
        <v>9</v>
      </c>
      <c r="B33" s="30" t="s">
        <v>437</v>
      </c>
      <c r="C33" s="173" t="s">
        <v>436</v>
      </c>
      <c r="D33" s="31" t="s">
        <v>595</v>
      </c>
      <c r="E33" s="35">
        <v>0.17</v>
      </c>
      <c r="F33" s="33">
        <v>3897.38</v>
      </c>
      <c r="G33" s="33">
        <v>446.74</v>
      </c>
      <c r="H33" s="33">
        <v>69.040000000000006</v>
      </c>
      <c r="I33" s="33">
        <v>2.73</v>
      </c>
      <c r="J33" s="54">
        <v>663</v>
      </c>
      <c r="K33" s="34">
        <v>76</v>
      </c>
      <c r="L33" s="34">
        <v>12</v>
      </c>
      <c r="M33" s="34"/>
      <c r="N33" s="34">
        <v>32.97</v>
      </c>
      <c r="O33" s="34">
        <v>5.6</v>
      </c>
      <c r="P33" s="34">
        <v>0.15</v>
      </c>
      <c r="Q33" s="34">
        <v>0.03</v>
      </c>
    </row>
    <row r="34" spans="1:17" ht="48">
      <c r="A34" s="23">
        <v>10</v>
      </c>
      <c r="B34" s="30" t="s">
        <v>435</v>
      </c>
      <c r="C34" s="173" t="s">
        <v>434</v>
      </c>
      <c r="D34" s="31" t="s">
        <v>595</v>
      </c>
      <c r="E34" s="35">
        <v>7.4999999999999997E-2</v>
      </c>
      <c r="F34" s="33">
        <v>4340.3</v>
      </c>
      <c r="G34" s="33">
        <v>446.74</v>
      </c>
      <c r="H34" s="33">
        <v>69.040000000000006</v>
      </c>
      <c r="I34" s="33">
        <v>2.73</v>
      </c>
      <c r="J34" s="54">
        <v>326</v>
      </c>
      <c r="K34" s="34">
        <v>34</v>
      </c>
      <c r="L34" s="34">
        <v>5</v>
      </c>
      <c r="M34" s="34"/>
      <c r="N34" s="34">
        <v>32.97</v>
      </c>
      <c r="O34" s="34">
        <v>2.4700000000000002</v>
      </c>
      <c r="P34" s="34">
        <v>0.15</v>
      </c>
      <c r="Q34" s="34">
        <v>0.01</v>
      </c>
    </row>
    <row r="35" spans="1:17" ht="48">
      <c r="A35" s="23">
        <v>11</v>
      </c>
      <c r="B35" s="30" t="s">
        <v>639</v>
      </c>
      <c r="C35" s="173" t="s">
        <v>638</v>
      </c>
      <c r="D35" s="31" t="s">
        <v>595</v>
      </c>
      <c r="E35" s="35">
        <v>0.12</v>
      </c>
      <c r="F35" s="33">
        <v>5528.68</v>
      </c>
      <c r="G35" s="33">
        <v>446.74</v>
      </c>
      <c r="H35" s="33">
        <v>69.040000000000006</v>
      </c>
      <c r="I35" s="33">
        <v>2.73</v>
      </c>
      <c r="J35" s="54">
        <v>663</v>
      </c>
      <c r="K35" s="34">
        <v>54</v>
      </c>
      <c r="L35" s="34">
        <v>8</v>
      </c>
      <c r="M35" s="34"/>
      <c r="N35" s="34">
        <v>32.97</v>
      </c>
      <c r="O35" s="34">
        <v>3.96</v>
      </c>
      <c r="P35" s="34">
        <v>0.15</v>
      </c>
      <c r="Q35" s="34">
        <v>0.02</v>
      </c>
    </row>
    <row r="36" spans="1:17" ht="24">
      <c r="A36" s="23">
        <v>12</v>
      </c>
      <c r="B36" s="30" t="s">
        <v>51</v>
      </c>
      <c r="C36" s="173" t="s">
        <v>50</v>
      </c>
      <c r="D36" s="31" t="s">
        <v>212</v>
      </c>
      <c r="E36" s="32">
        <v>1.2</v>
      </c>
      <c r="F36" s="33">
        <v>17.02</v>
      </c>
      <c r="G36" s="34"/>
      <c r="H36" s="34"/>
      <c r="I36" s="34"/>
      <c r="J36" s="54">
        <v>20</v>
      </c>
      <c r="K36" s="34"/>
      <c r="L36" s="34"/>
      <c r="M36" s="34"/>
      <c r="N36" s="34"/>
      <c r="O36" s="34"/>
      <c r="P36" s="34"/>
      <c r="Q36" s="34"/>
    </row>
    <row r="37" spans="1:17" ht="36">
      <c r="A37" s="23">
        <v>13</v>
      </c>
      <c r="B37" s="30" t="s">
        <v>637</v>
      </c>
      <c r="C37" s="173" t="s">
        <v>636</v>
      </c>
      <c r="D37" s="31" t="s">
        <v>119</v>
      </c>
      <c r="E37" s="32">
        <v>1</v>
      </c>
      <c r="F37" s="33">
        <v>26.18</v>
      </c>
      <c r="G37" s="34"/>
      <c r="H37" s="34"/>
      <c r="I37" s="34"/>
      <c r="J37" s="54">
        <v>26</v>
      </c>
      <c r="K37" s="34"/>
      <c r="L37" s="34"/>
      <c r="M37" s="34"/>
      <c r="N37" s="34"/>
      <c r="O37" s="34"/>
      <c r="P37" s="34"/>
      <c r="Q37" s="34"/>
    </row>
    <row r="38" spans="1:17" ht="24">
      <c r="A38" s="23">
        <v>14</v>
      </c>
      <c r="B38" s="30" t="s">
        <v>65</v>
      </c>
      <c r="C38" s="173" t="s">
        <v>64</v>
      </c>
      <c r="D38" s="31" t="s">
        <v>119</v>
      </c>
      <c r="E38" s="32">
        <v>2</v>
      </c>
      <c r="F38" s="33">
        <v>25.14</v>
      </c>
      <c r="G38" s="34"/>
      <c r="H38" s="34"/>
      <c r="I38" s="34"/>
      <c r="J38" s="54">
        <v>50</v>
      </c>
      <c r="K38" s="34"/>
      <c r="L38" s="34"/>
      <c r="M38" s="34"/>
      <c r="N38" s="34"/>
      <c r="O38" s="34"/>
      <c r="P38" s="34"/>
      <c r="Q38" s="34"/>
    </row>
    <row r="39" spans="1:17" ht="24">
      <c r="A39" s="23">
        <v>15</v>
      </c>
      <c r="B39" s="30" t="s">
        <v>67</v>
      </c>
      <c r="C39" s="173" t="s">
        <v>66</v>
      </c>
      <c r="D39" s="31" t="s">
        <v>119</v>
      </c>
      <c r="E39" s="32">
        <v>1</v>
      </c>
      <c r="F39" s="33">
        <v>39.32</v>
      </c>
      <c r="G39" s="34"/>
      <c r="H39" s="34"/>
      <c r="I39" s="34"/>
      <c r="J39" s="54">
        <v>39</v>
      </c>
      <c r="K39" s="34"/>
      <c r="L39" s="34"/>
      <c r="M39" s="34"/>
      <c r="N39" s="34"/>
      <c r="O39" s="34"/>
      <c r="P39" s="34"/>
      <c r="Q39" s="34"/>
    </row>
    <row r="40" spans="1:17" ht="24">
      <c r="A40" s="23">
        <v>16</v>
      </c>
      <c r="B40" s="30" t="s">
        <v>635</v>
      </c>
      <c r="C40" s="173" t="s">
        <v>634</v>
      </c>
      <c r="D40" s="31" t="s">
        <v>119</v>
      </c>
      <c r="E40" s="32">
        <v>1</v>
      </c>
      <c r="F40" s="33">
        <v>117.5</v>
      </c>
      <c r="G40" s="34"/>
      <c r="H40" s="34"/>
      <c r="I40" s="34"/>
      <c r="J40" s="54">
        <v>118</v>
      </c>
      <c r="K40" s="34"/>
      <c r="L40" s="34"/>
      <c r="M40" s="34"/>
      <c r="N40" s="34"/>
      <c r="O40" s="34"/>
      <c r="P40" s="34"/>
      <c r="Q40" s="34"/>
    </row>
    <row r="41" spans="1:17" ht="24">
      <c r="A41" s="23">
        <v>17</v>
      </c>
      <c r="B41" s="30" t="s">
        <v>633</v>
      </c>
      <c r="C41" s="173" t="s">
        <v>632</v>
      </c>
      <c r="D41" s="31" t="s">
        <v>118</v>
      </c>
      <c r="E41" s="32">
        <v>2</v>
      </c>
      <c r="F41" s="33">
        <v>171.76</v>
      </c>
      <c r="G41" s="33">
        <v>16.21</v>
      </c>
      <c r="H41" s="33">
        <v>9.06</v>
      </c>
      <c r="I41" s="33">
        <v>0.18</v>
      </c>
      <c r="J41" s="54">
        <v>344</v>
      </c>
      <c r="K41" s="34">
        <v>32</v>
      </c>
      <c r="L41" s="34">
        <v>18</v>
      </c>
      <c r="M41" s="34"/>
      <c r="N41" s="34">
        <v>1.21</v>
      </c>
      <c r="O41" s="34">
        <v>2.42</v>
      </c>
      <c r="P41" s="34">
        <v>0.01</v>
      </c>
      <c r="Q41" s="34">
        <v>0.02</v>
      </c>
    </row>
    <row r="42" spans="1:17" ht="34.15" customHeight="1">
      <c r="A42" s="23">
        <v>18</v>
      </c>
      <c r="B42" s="30" t="s">
        <v>56</v>
      </c>
      <c r="C42" s="173" t="s">
        <v>55</v>
      </c>
      <c r="D42" s="31" t="s">
        <v>595</v>
      </c>
      <c r="E42" s="35">
        <v>0.36499999999999999</v>
      </c>
      <c r="F42" s="33">
        <v>104.4</v>
      </c>
      <c r="G42" s="33">
        <v>82.16</v>
      </c>
      <c r="H42" s="33">
        <v>15.29</v>
      </c>
      <c r="I42" s="34"/>
      <c r="J42" s="54">
        <v>38</v>
      </c>
      <c r="K42" s="34">
        <v>30</v>
      </c>
      <c r="L42" s="34">
        <v>6</v>
      </c>
      <c r="M42" s="34"/>
      <c r="N42" s="34">
        <v>5.01</v>
      </c>
      <c r="O42" s="34">
        <v>1.83</v>
      </c>
      <c r="P42" s="34"/>
      <c r="Q42" s="34"/>
    </row>
    <row r="43" spans="1:17" ht="36">
      <c r="A43" s="23">
        <v>19</v>
      </c>
      <c r="B43" s="30" t="s">
        <v>73</v>
      </c>
      <c r="C43" s="173" t="s">
        <v>579</v>
      </c>
      <c r="D43" s="31" t="s">
        <v>201</v>
      </c>
      <c r="E43" s="35">
        <v>0.05</v>
      </c>
      <c r="F43" s="33">
        <v>1384.09</v>
      </c>
      <c r="G43" s="33">
        <v>886.83</v>
      </c>
      <c r="H43" s="33">
        <v>3.68</v>
      </c>
      <c r="I43" s="33">
        <v>0.16</v>
      </c>
      <c r="J43" s="54">
        <v>69</v>
      </c>
      <c r="K43" s="34">
        <v>44</v>
      </c>
      <c r="L43" s="34"/>
      <c r="M43" s="34"/>
      <c r="N43" s="34">
        <v>71.06</v>
      </c>
      <c r="O43" s="34">
        <v>3.55</v>
      </c>
      <c r="P43" s="34">
        <v>0.01</v>
      </c>
      <c r="Q43" s="34"/>
    </row>
    <row r="44" spans="1:17" ht="36">
      <c r="A44" s="23">
        <v>20</v>
      </c>
      <c r="B44" s="30" t="s">
        <v>269</v>
      </c>
      <c r="C44" s="173" t="s">
        <v>272</v>
      </c>
      <c r="D44" s="31" t="s">
        <v>82</v>
      </c>
      <c r="E44" s="35">
        <v>0.6</v>
      </c>
      <c r="F44" s="33">
        <v>259.25</v>
      </c>
      <c r="G44" s="33">
        <v>49.17</v>
      </c>
      <c r="H44" s="33">
        <v>28.25</v>
      </c>
      <c r="I44" s="34"/>
      <c r="J44" s="54">
        <v>156</v>
      </c>
      <c r="K44" s="34">
        <v>30</v>
      </c>
      <c r="L44" s="34">
        <v>17</v>
      </c>
      <c r="M44" s="34"/>
      <c r="N44" s="34">
        <v>3.52</v>
      </c>
      <c r="O44" s="34">
        <v>2.11</v>
      </c>
      <c r="P44" s="34"/>
      <c r="Q44" s="34"/>
    </row>
    <row r="45" spans="1:17" ht="36">
      <c r="A45" s="23">
        <v>21</v>
      </c>
      <c r="B45" s="30" t="s">
        <v>631</v>
      </c>
      <c r="C45" s="173" t="s">
        <v>630</v>
      </c>
      <c r="D45" s="31" t="s">
        <v>127</v>
      </c>
      <c r="E45" s="32">
        <v>6.6</v>
      </c>
      <c r="F45" s="33">
        <v>33.869999999999997</v>
      </c>
      <c r="G45" s="34"/>
      <c r="H45" s="34"/>
      <c r="I45" s="34"/>
      <c r="J45" s="54">
        <v>224</v>
      </c>
      <c r="K45" s="34"/>
      <c r="L45" s="34"/>
      <c r="M45" s="34"/>
      <c r="N45" s="34"/>
      <c r="O45" s="34"/>
      <c r="P45" s="34"/>
      <c r="Q45" s="34"/>
    </row>
    <row r="46" spans="1:17">
      <c r="A46" s="194" t="s">
        <v>128</v>
      </c>
      <c r="B46" s="191"/>
      <c r="C46" s="191"/>
      <c r="D46" s="191"/>
      <c r="E46" s="191"/>
      <c r="F46" s="191"/>
      <c r="G46" s="191"/>
      <c r="H46" s="191"/>
      <c r="I46" s="191"/>
      <c r="J46" s="55">
        <v>13381</v>
      </c>
      <c r="K46" s="33">
        <v>666</v>
      </c>
      <c r="L46" s="33">
        <v>97</v>
      </c>
      <c r="M46" s="33">
        <v>5</v>
      </c>
      <c r="N46" s="34"/>
      <c r="O46" s="33">
        <v>52.6</v>
      </c>
      <c r="P46" s="34"/>
      <c r="Q46" s="33">
        <v>0.39</v>
      </c>
    </row>
    <row r="47" spans="1:17">
      <c r="A47" s="194" t="s">
        <v>129</v>
      </c>
      <c r="B47" s="191"/>
      <c r="C47" s="191"/>
      <c r="D47" s="191"/>
      <c r="E47" s="191"/>
      <c r="F47" s="191"/>
      <c r="G47" s="191"/>
      <c r="H47" s="191"/>
      <c r="I47" s="191"/>
      <c r="J47" s="55">
        <v>13624</v>
      </c>
      <c r="K47" s="33">
        <v>861</v>
      </c>
      <c r="L47" s="33">
        <v>145</v>
      </c>
      <c r="M47" s="33">
        <v>7</v>
      </c>
      <c r="N47" s="34"/>
      <c r="O47" s="33">
        <v>64.38</v>
      </c>
      <c r="P47" s="34"/>
      <c r="Q47" s="33">
        <v>0.5</v>
      </c>
    </row>
    <row r="48" spans="1:17">
      <c r="A48" s="194" t="s">
        <v>130</v>
      </c>
      <c r="B48" s="191"/>
      <c r="C48" s="191"/>
      <c r="D48" s="191"/>
      <c r="E48" s="191"/>
      <c r="F48" s="191"/>
      <c r="G48" s="191"/>
      <c r="H48" s="191"/>
      <c r="I48" s="191"/>
      <c r="J48" s="54"/>
      <c r="K48" s="34"/>
      <c r="L48" s="34"/>
      <c r="M48" s="34"/>
      <c r="N48" s="34"/>
      <c r="O48" s="34"/>
      <c r="P48" s="34"/>
      <c r="Q48" s="34"/>
    </row>
    <row r="49" spans="1:17">
      <c r="A49" s="194" t="s">
        <v>629</v>
      </c>
      <c r="B49" s="191"/>
      <c r="C49" s="191"/>
      <c r="D49" s="191"/>
      <c r="E49" s="191"/>
      <c r="F49" s="191"/>
      <c r="G49" s="191"/>
      <c r="H49" s="191"/>
      <c r="I49" s="191"/>
      <c r="J49" s="55">
        <v>28</v>
      </c>
      <c r="K49" s="33">
        <v>29</v>
      </c>
      <c r="L49" s="34"/>
      <c r="M49" s="34"/>
      <c r="N49" s="34"/>
      <c r="O49" s="34"/>
      <c r="P49" s="34"/>
      <c r="Q49" s="34"/>
    </row>
    <row r="50" spans="1:17" ht="26.45" customHeight="1">
      <c r="A50" s="194" t="s">
        <v>628</v>
      </c>
      <c r="B50" s="191"/>
      <c r="C50" s="191"/>
      <c r="D50" s="191"/>
      <c r="E50" s="191"/>
      <c r="F50" s="191"/>
      <c r="G50" s="191"/>
      <c r="H50" s="191"/>
      <c r="I50" s="191"/>
      <c r="J50" s="55">
        <v>83</v>
      </c>
      <c r="K50" s="33">
        <v>60</v>
      </c>
      <c r="L50" s="33">
        <v>22</v>
      </c>
      <c r="M50" s="34"/>
      <c r="N50" s="34"/>
      <c r="O50" s="33">
        <v>4.2735000000000003</v>
      </c>
      <c r="P50" s="34"/>
      <c r="Q50" s="33">
        <v>4.7500000000000001E-2</v>
      </c>
    </row>
    <row r="51" spans="1:17" ht="25.9" customHeight="1">
      <c r="A51" s="194" t="s">
        <v>627</v>
      </c>
      <c r="B51" s="191"/>
      <c r="C51" s="191"/>
      <c r="D51" s="191"/>
      <c r="E51" s="191"/>
      <c r="F51" s="191"/>
      <c r="G51" s="191"/>
      <c r="H51" s="191"/>
      <c r="I51" s="191"/>
      <c r="J51" s="55">
        <v>14</v>
      </c>
      <c r="K51" s="33">
        <v>11</v>
      </c>
      <c r="L51" s="33">
        <v>3</v>
      </c>
      <c r="M51" s="34"/>
      <c r="N51" s="34"/>
      <c r="O51" s="33">
        <v>0.78749999999999998</v>
      </c>
      <c r="P51" s="34"/>
      <c r="Q51" s="33">
        <v>7.1999999999999998E-3</v>
      </c>
    </row>
    <row r="52" spans="1:17" ht="15" customHeight="1">
      <c r="A52" s="194" t="s">
        <v>626</v>
      </c>
      <c r="B52" s="191"/>
      <c r="C52" s="191"/>
      <c r="D52" s="191"/>
      <c r="E52" s="191"/>
      <c r="F52" s="191"/>
      <c r="G52" s="191"/>
      <c r="H52" s="191"/>
      <c r="I52" s="191"/>
      <c r="J52" s="55">
        <v>118</v>
      </c>
      <c r="K52" s="33">
        <v>95</v>
      </c>
      <c r="L52" s="33">
        <v>23</v>
      </c>
      <c r="M52" s="33">
        <v>1</v>
      </c>
      <c r="N52" s="34"/>
      <c r="O52" s="33">
        <v>6.71</v>
      </c>
      <c r="P52" s="34"/>
      <c r="Q52" s="33">
        <v>0.05</v>
      </c>
    </row>
    <row r="53" spans="1:17">
      <c r="A53" s="194" t="s">
        <v>131</v>
      </c>
      <c r="B53" s="191"/>
      <c r="C53" s="191"/>
      <c r="D53" s="191"/>
      <c r="E53" s="191"/>
      <c r="F53" s="191"/>
      <c r="G53" s="191"/>
      <c r="H53" s="191"/>
      <c r="I53" s="191"/>
      <c r="J53" s="55">
        <v>924</v>
      </c>
      <c r="K53" s="34"/>
      <c r="L53" s="34"/>
      <c r="M53" s="34"/>
      <c r="N53" s="34"/>
      <c r="O53" s="34"/>
      <c r="P53" s="34"/>
      <c r="Q53" s="34"/>
    </row>
    <row r="54" spans="1:17">
      <c r="A54" s="194" t="s">
        <v>132</v>
      </c>
      <c r="B54" s="191"/>
      <c r="C54" s="191"/>
      <c r="D54" s="191"/>
      <c r="E54" s="191"/>
      <c r="F54" s="191"/>
      <c r="G54" s="191"/>
      <c r="H54" s="191"/>
      <c r="I54" s="191"/>
      <c r="J54" s="55">
        <v>599</v>
      </c>
      <c r="K54" s="34"/>
      <c r="L54" s="34"/>
      <c r="M54" s="34"/>
      <c r="N54" s="34"/>
      <c r="O54" s="34"/>
      <c r="P54" s="34"/>
      <c r="Q54" s="34"/>
    </row>
    <row r="55" spans="1:17">
      <c r="A55" s="190" t="s">
        <v>133</v>
      </c>
      <c r="B55" s="191"/>
      <c r="C55" s="191"/>
      <c r="D55" s="191"/>
      <c r="E55" s="191"/>
      <c r="F55" s="191"/>
      <c r="G55" s="191"/>
      <c r="H55" s="191"/>
      <c r="I55" s="191"/>
      <c r="J55" s="54"/>
      <c r="K55" s="34"/>
      <c r="L55" s="34"/>
      <c r="M55" s="34"/>
      <c r="N55" s="34"/>
      <c r="O55" s="34"/>
      <c r="P55" s="34"/>
      <c r="Q55" s="34"/>
    </row>
    <row r="56" spans="1:17">
      <c r="A56" s="194" t="s">
        <v>136</v>
      </c>
      <c r="B56" s="191"/>
      <c r="C56" s="191"/>
      <c r="D56" s="191"/>
      <c r="E56" s="191"/>
      <c r="F56" s="191"/>
      <c r="G56" s="191"/>
      <c r="H56" s="191"/>
      <c r="I56" s="191"/>
      <c r="J56" s="55">
        <v>15147</v>
      </c>
      <c r="K56" s="34"/>
      <c r="L56" s="34"/>
      <c r="M56" s="34"/>
      <c r="N56" s="34"/>
      <c r="O56" s="33">
        <v>64.38</v>
      </c>
      <c r="P56" s="34"/>
      <c r="Q56" s="33">
        <v>0.5</v>
      </c>
    </row>
    <row r="57" spans="1:17">
      <c r="A57" s="194" t="s">
        <v>137</v>
      </c>
      <c r="B57" s="191"/>
      <c r="C57" s="191"/>
      <c r="D57" s="191"/>
      <c r="E57" s="191"/>
      <c r="F57" s="191"/>
      <c r="G57" s="191"/>
      <c r="H57" s="191"/>
      <c r="I57" s="191"/>
      <c r="J57" s="54"/>
      <c r="K57" s="34"/>
      <c r="L57" s="34"/>
      <c r="M57" s="34"/>
      <c r="N57" s="34"/>
      <c r="O57" s="34"/>
      <c r="P57" s="34"/>
      <c r="Q57" s="34"/>
    </row>
    <row r="58" spans="1:17">
      <c r="A58" s="194" t="s">
        <v>138</v>
      </c>
      <c r="B58" s="191"/>
      <c r="C58" s="191"/>
      <c r="D58" s="191"/>
      <c r="E58" s="191"/>
      <c r="F58" s="191"/>
      <c r="G58" s="191"/>
      <c r="H58" s="191"/>
      <c r="I58" s="191"/>
      <c r="J58" s="55">
        <v>12618</v>
      </c>
      <c r="K58" s="34"/>
      <c r="L58" s="34"/>
      <c r="M58" s="34"/>
      <c r="N58" s="34"/>
      <c r="O58" s="34"/>
      <c r="P58" s="34"/>
      <c r="Q58" s="34"/>
    </row>
    <row r="59" spans="1:17">
      <c r="A59" s="194" t="s">
        <v>139</v>
      </c>
      <c r="B59" s="191"/>
      <c r="C59" s="191"/>
      <c r="D59" s="191"/>
      <c r="E59" s="191"/>
      <c r="F59" s="191"/>
      <c r="G59" s="191"/>
      <c r="H59" s="191"/>
      <c r="I59" s="191"/>
      <c r="J59" s="55">
        <v>145</v>
      </c>
      <c r="K59" s="34"/>
      <c r="L59" s="34"/>
      <c r="M59" s="34"/>
      <c r="N59" s="34"/>
      <c r="O59" s="34"/>
      <c r="P59" s="34"/>
      <c r="Q59" s="34"/>
    </row>
    <row r="60" spans="1:17">
      <c r="A60" s="194" t="s">
        <v>140</v>
      </c>
      <c r="B60" s="191"/>
      <c r="C60" s="191"/>
      <c r="D60" s="191"/>
      <c r="E60" s="191"/>
      <c r="F60" s="191"/>
      <c r="G60" s="191"/>
      <c r="H60" s="191"/>
      <c r="I60" s="191"/>
      <c r="J60" s="55">
        <v>868</v>
      </c>
      <c r="K60" s="34"/>
      <c r="L60" s="34"/>
      <c r="M60" s="34"/>
      <c r="N60" s="34"/>
      <c r="O60" s="34"/>
      <c r="P60" s="34"/>
      <c r="Q60" s="34"/>
    </row>
    <row r="61" spans="1:17">
      <c r="A61" s="194" t="s">
        <v>141</v>
      </c>
      <c r="B61" s="191"/>
      <c r="C61" s="191"/>
      <c r="D61" s="191"/>
      <c r="E61" s="191"/>
      <c r="F61" s="191"/>
      <c r="G61" s="191"/>
      <c r="H61" s="191"/>
      <c r="I61" s="191"/>
      <c r="J61" s="55">
        <v>924</v>
      </c>
      <c r="K61" s="34"/>
      <c r="L61" s="34"/>
      <c r="M61" s="34"/>
      <c r="N61" s="34"/>
      <c r="O61" s="34"/>
      <c r="P61" s="34"/>
      <c r="Q61" s="34"/>
    </row>
    <row r="62" spans="1:17">
      <c r="A62" s="194" t="s">
        <v>142</v>
      </c>
      <c r="B62" s="191"/>
      <c r="C62" s="191"/>
      <c r="D62" s="191"/>
      <c r="E62" s="191"/>
      <c r="F62" s="191"/>
      <c r="G62" s="191"/>
      <c r="H62" s="191"/>
      <c r="I62" s="191"/>
      <c r="J62" s="55">
        <v>599</v>
      </c>
      <c r="K62" s="34"/>
      <c r="L62" s="34"/>
      <c r="M62" s="34"/>
      <c r="N62" s="34"/>
      <c r="O62" s="34"/>
      <c r="P62" s="34"/>
      <c r="Q62" s="34"/>
    </row>
    <row r="63" spans="1:17">
      <c r="A63" s="190" t="s">
        <v>143</v>
      </c>
      <c r="B63" s="191"/>
      <c r="C63" s="191"/>
      <c r="D63" s="191"/>
      <c r="E63" s="191"/>
      <c r="F63" s="191"/>
      <c r="G63" s="191"/>
      <c r="H63" s="191"/>
      <c r="I63" s="191"/>
      <c r="J63" s="56">
        <v>15147</v>
      </c>
      <c r="K63" s="34"/>
      <c r="L63" s="34"/>
      <c r="M63" s="34"/>
      <c r="N63" s="34"/>
      <c r="O63" s="36">
        <v>64.38</v>
      </c>
      <c r="P63" s="34"/>
      <c r="Q63" s="36">
        <v>0.5</v>
      </c>
    </row>
    <row r="64" spans="1:17">
      <c r="F64" s="27"/>
      <c r="G64" s="27"/>
      <c r="H64" s="27"/>
      <c r="I64" s="27"/>
      <c r="J64" s="57"/>
      <c r="K64" s="27"/>
      <c r="L64" s="27"/>
      <c r="M64" s="27"/>
      <c r="N64" s="27"/>
      <c r="O64" s="27"/>
      <c r="P64" s="27"/>
      <c r="Q64" s="27"/>
    </row>
    <row r="65" spans="1:18">
      <c r="A65" s="47"/>
      <c r="B65" s="18" t="s">
        <v>546</v>
      </c>
      <c r="C65" s="18"/>
      <c r="D65" s="18"/>
      <c r="E65" s="18"/>
      <c r="F65" s="18"/>
      <c r="G65" s="18"/>
      <c r="H65" s="18"/>
      <c r="I65" s="18" t="s">
        <v>547</v>
      </c>
      <c r="J65" s="53"/>
      <c r="K65" s="18"/>
      <c r="L65" s="18"/>
      <c r="M65" s="18"/>
      <c r="N65" s="48"/>
      <c r="O65" s="48"/>
      <c r="P65" s="48"/>
      <c r="Q65"/>
      <c r="R65" s="9"/>
    </row>
  </sheetData>
  <mergeCells count="40">
    <mergeCell ref="F20:F21"/>
    <mergeCell ref="F19:I19"/>
    <mergeCell ref="G20:I20"/>
    <mergeCell ref="A23:Q23"/>
    <mergeCell ref="O19:O21"/>
    <mergeCell ref="N19:N21"/>
    <mergeCell ref="Q19:Q21"/>
    <mergeCell ref="J20:J21"/>
    <mergeCell ref="K20:M20"/>
    <mergeCell ref="J19:M19"/>
    <mergeCell ref="P19:P21"/>
    <mergeCell ref="A19:A21"/>
    <mergeCell ref="C19:C21"/>
    <mergeCell ref="D19:D21"/>
    <mergeCell ref="E19:E21"/>
    <mergeCell ref="B19:B21"/>
    <mergeCell ref="A48:I48"/>
    <mergeCell ref="A63:I63"/>
    <mergeCell ref="A56:I56"/>
    <mergeCell ref="A57:I57"/>
    <mergeCell ref="A50:I50"/>
    <mergeCell ref="A51:I51"/>
    <mergeCell ref="A52:I52"/>
    <mergeCell ref="A49:I49"/>
    <mergeCell ref="E1:I1"/>
    <mergeCell ref="A61:I61"/>
    <mergeCell ref="A62:I62"/>
    <mergeCell ref="J14:K14"/>
    <mergeCell ref="J15:K15"/>
    <mergeCell ref="J16:K16"/>
    <mergeCell ref="E10:J10"/>
    <mergeCell ref="A53:I53"/>
    <mergeCell ref="A54:I54"/>
    <mergeCell ref="A55:I55"/>
    <mergeCell ref="A58:I58"/>
    <mergeCell ref="A59:I59"/>
    <mergeCell ref="A60:I60"/>
    <mergeCell ref="A27:Q27"/>
    <mergeCell ref="A46:I46"/>
    <mergeCell ref="A47:I47"/>
  </mergeCells>
  <pageMargins left="0.23622047244094491" right="0" top="0.39370078740157483" bottom="0.39370078740157483" header="0.19685039370078741" footer="0.1968503937007874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59"/>
  <sheetViews>
    <sheetView showGridLines="0" topLeftCell="A43" zoomScaleNormal="75" zoomScaleSheetLayoutView="75" workbookViewId="0">
      <selection activeCell="D9" sqref="D9"/>
    </sheetView>
  </sheetViews>
  <sheetFormatPr defaultColWidth="9.140625" defaultRowHeight="12.75" outlineLevelRow="2"/>
  <cols>
    <col min="1" max="1" width="3.28515625" style="28" customWidth="1"/>
    <col min="2" max="2" width="16.42578125" style="1" customWidth="1"/>
    <col min="3" max="3" width="34.28515625" style="25" customWidth="1"/>
    <col min="4" max="4" width="10.28515625" style="24" customWidth="1"/>
    <col min="5" max="5" width="10.28515625" style="26" customWidth="1"/>
    <col min="6" max="6" width="7.7109375" style="7" customWidth="1"/>
    <col min="7" max="9" width="6.7109375" style="7" customWidth="1"/>
    <col min="10" max="10" width="7.7109375" style="59" customWidth="1"/>
    <col min="11" max="15" width="6.7109375" style="7" customWidth="1"/>
    <col min="16" max="16" width="9" style="7" customWidth="1"/>
    <col min="17" max="17" width="6.7109375" style="7" customWidth="1"/>
    <col min="18" max="16384" width="9.140625" style="8"/>
  </cols>
  <sheetData>
    <row r="1" spans="1:18" outlineLevel="2">
      <c r="A1" s="6" t="s">
        <v>113</v>
      </c>
      <c r="B1" s="9"/>
      <c r="C1" s="2"/>
      <c r="D1" s="64"/>
      <c r="E1" s="189" t="s">
        <v>151</v>
      </c>
      <c r="F1" s="189"/>
      <c r="G1" s="189"/>
      <c r="H1" s="189"/>
      <c r="I1" s="189"/>
      <c r="J1" s="51"/>
      <c r="K1" s="5"/>
      <c r="L1" s="5"/>
      <c r="M1" s="6" t="s">
        <v>114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63" t="s">
        <v>95</v>
      </c>
      <c r="H2" s="5"/>
      <c r="I2" s="5"/>
      <c r="J2" s="51"/>
      <c r="K2" s="5"/>
      <c r="L2" s="5"/>
      <c r="M2" s="10" t="s">
        <v>156</v>
      </c>
      <c r="N2" s="5"/>
      <c r="O2" s="5"/>
      <c r="P2" s="5"/>
      <c r="Q2"/>
      <c r="R2"/>
    </row>
    <row r="3" spans="1:18" outlineLevel="1">
      <c r="A3" s="10"/>
      <c r="B3" s="9"/>
      <c r="C3" s="2"/>
      <c r="D3" s="3"/>
      <c r="E3" s="3"/>
      <c r="F3" s="5"/>
      <c r="G3" s="63"/>
      <c r="H3" s="5"/>
      <c r="I3" s="5"/>
      <c r="J3" s="51"/>
      <c r="K3" s="5"/>
      <c r="L3" s="10"/>
      <c r="M3" s="10" t="s">
        <v>155</v>
      </c>
      <c r="N3" s="5"/>
      <c r="O3" s="5"/>
      <c r="P3" s="5"/>
      <c r="Q3"/>
      <c r="R3"/>
    </row>
    <row r="4" spans="1:18" outlineLevel="1">
      <c r="A4" s="10" t="s">
        <v>117</v>
      </c>
      <c r="B4" s="9"/>
      <c r="C4" s="2"/>
      <c r="D4" s="3"/>
      <c r="E4" s="3"/>
      <c r="F4" s="5"/>
      <c r="G4" s="5"/>
      <c r="H4" s="5"/>
      <c r="I4" s="5"/>
      <c r="J4" s="51"/>
      <c r="K4" s="5"/>
      <c r="L4" s="5"/>
      <c r="M4" s="10" t="s">
        <v>117</v>
      </c>
      <c r="N4" s="5"/>
      <c r="O4" s="5"/>
      <c r="P4" s="5"/>
      <c r="Q4"/>
      <c r="R4"/>
    </row>
    <row r="5" spans="1:18" outlineLevel="1">
      <c r="A5" s="10" t="s">
        <v>548</v>
      </c>
      <c r="B5" s="9"/>
      <c r="C5" s="2"/>
      <c r="D5" s="3"/>
      <c r="E5" s="3"/>
      <c r="F5" s="5"/>
      <c r="G5" s="5"/>
      <c r="H5" s="5"/>
      <c r="I5" s="5"/>
      <c r="J5" s="51"/>
      <c r="K5" s="5"/>
      <c r="L5" s="5"/>
      <c r="M5" s="10" t="s">
        <v>549</v>
      </c>
      <c r="N5" s="5"/>
      <c r="O5" s="5"/>
      <c r="P5" s="5"/>
      <c r="Q5"/>
      <c r="R5"/>
    </row>
    <row r="6" spans="1:18">
      <c r="A6" s="4"/>
      <c r="B6" s="9"/>
      <c r="C6" s="3"/>
      <c r="D6" s="8"/>
      <c r="E6" s="5"/>
      <c r="F6" s="5"/>
      <c r="G6" s="15" t="s">
        <v>697</v>
      </c>
      <c r="H6" s="15"/>
      <c r="I6" s="15"/>
      <c r="J6" s="51"/>
      <c r="K6" s="5"/>
      <c r="L6" s="5"/>
      <c r="M6" s="5"/>
      <c r="N6" s="5"/>
      <c r="O6" s="5"/>
      <c r="P6" s="5"/>
      <c r="Q6" s="8"/>
      <c r="R6"/>
    </row>
    <row r="7" spans="1:18">
      <c r="A7" s="4"/>
      <c r="B7" s="9"/>
      <c r="C7" s="3"/>
      <c r="D7" s="8"/>
      <c r="E7" s="5"/>
      <c r="F7" s="5"/>
      <c r="G7" s="4" t="s">
        <v>96</v>
      </c>
      <c r="H7" s="4"/>
      <c r="I7" s="4"/>
      <c r="J7" s="51"/>
      <c r="K7" s="5"/>
      <c r="L7" s="5"/>
      <c r="M7" s="5"/>
      <c r="N7" s="5"/>
      <c r="O7" s="5"/>
      <c r="P7" s="5"/>
      <c r="Q7" s="8"/>
      <c r="R7"/>
    </row>
    <row r="8" spans="1:18">
      <c r="A8" s="4"/>
      <c r="B8" s="9"/>
      <c r="C8" s="3"/>
      <c r="D8" s="8"/>
      <c r="E8" s="5"/>
      <c r="F8" s="5"/>
      <c r="G8" s="4"/>
      <c r="H8" s="4"/>
      <c r="I8" s="4"/>
      <c r="J8" s="51"/>
      <c r="K8" s="5"/>
      <c r="L8" s="5"/>
      <c r="M8" s="5"/>
      <c r="N8" s="5"/>
      <c r="O8" s="5"/>
      <c r="P8" s="5"/>
      <c r="Q8" s="8"/>
      <c r="R8"/>
    </row>
    <row r="9" spans="1:18">
      <c r="A9" s="4"/>
      <c r="B9" s="9"/>
      <c r="C9" s="16" t="s">
        <v>97</v>
      </c>
      <c r="D9" s="17" t="s">
        <v>696</v>
      </c>
      <c r="E9" s="62"/>
      <c r="F9" s="11"/>
      <c r="G9" s="11"/>
      <c r="H9" s="61"/>
      <c r="I9" s="11"/>
      <c r="J9" s="60"/>
      <c r="K9" s="11"/>
      <c r="L9" s="11"/>
      <c r="M9" s="5"/>
      <c r="N9" s="5"/>
      <c r="O9" s="5"/>
      <c r="P9" s="5"/>
      <c r="Q9" s="5"/>
      <c r="R9"/>
    </row>
    <row r="10" spans="1:18">
      <c r="A10" s="4"/>
      <c r="B10" s="9"/>
      <c r="C10" s="16"/>
      <c r="D10" s="176"/>
      <c r="E10" s="206" t="s">
        <v>623</v>
      </c>
      <c r="F10" s="206"/>
      <c r="G10" s="206"/>
      <c r="H10" s="206"/>
      <c r="I10" s="206"/>
      <c r="J10" s="206"/>
      <c r="K10" s="14"/>
      <c r="L10" s="14"/>
      <c r="M10" s="5"/>
      <c r="N10" s="5"/>
      <c r="O10" s="5"/>
      <c r="P10" s="5"/>
      <c r="Q10" s="5"/>
      <c r="R10"/>
    </row>
    <row r="11" spans="1:18">
      <c r="A11" s="4"/>
      <c r="B11" s="9"/>
      <c r="C11" s="2"/>
      <c r="D11" s="3"/>
      <c r="E11" s="19"/>
      <c r="F11" s="12"/>
      <c r="G11" s="12"/>
      <c r="H11" s="13" t="s">
        <v>98</v>
      </c>
      <c r="I11" s="13"/>
      <c r="J11" s="52"/>
      <c r="K11" s="14"/>
      <c r="L11" s="5"/>
      <c r="M11" s="5"/>
      <c r="N11" s="5"/>
      <c r="O11" s="5"/>
      <c r="P11" s="5"/>
      <c r="Q11" s="5"/>
      <c r="R11"/>
    </row>
    <row r="12" spans="1:18">
      <c r="A12" s="20"/>
      <c r="B12" s="21"/>
      <c r="C12" s="2"/>
      <c r="D12" s="3"/>
      <c r="E12" s="8"/>
      <c r="F12" s="5"/>
      <c r="G12" s="5"/>
      <c r="H12" s="5"/>
      <c r="I12" s="5"/>
      <c r="J12" s="51"/>
      <c r="K12" s="5"/>
      <c r="L12" s="5"/>
      <c r="M12" s="5"/>
      <c r="N12" s="5"/>
      <c r="O12" s="5"/>
      <c r="P12" s="5"/>
      <c r="Q12" s="5"/>
    </row>
    <row r="13" spans="1:18" ht="14.25">
      <c r="A13" s="4"/>
      <c r="B13" s="9"/>
      <c r="C13" s="2"/>
      <c r="D13" s="18" t="s">
        <v>695</v>
      </c>
      <c r="E13" s="4"/>
      <c r="F13" s="5"/>
      <c r="G13" s="5"/>
      <c r="H13" s="5"/>
      <c r="I13" s="18"/>
      <c r="J13" s="53"/>
      <c r="K13" s="5"/>
      <c r="L13" s="5"/>
      <c r="M13" s="5"/>
      <c r="N13" s="45"/>
      <c r="O13" s="42"/>
      <c r="P13" s="42"/>
      <c r="Q13" s="5"/>
      <c r="R13" s="22"/>
    </row>
    <row r="14" spans="1:18">
      <c r="A14" s="4"/>
      <c r="B14" s="9"/>
      <c r="C14" s="2"/>
      <c r="D14" s="18" t="s">
        <v>80</v>
      </c>
      <c r="E14" s="4"/>
      <c r="F14" s="5"/>
      <c r="G14" s="5"/>
      <c r="H14" s="5"/>
      <c r="I14" s="18"/>
      <c r="J14" s="192" t="s">
        <v>694</v>
      </c>
      <c r="K14" s="193"/>
      <c r="L14" s="10" t="s">
        <v>144</v>
      </c>
      <c r="M14" s="5"/>
      <c r="N14" s="40"/>
      <c r="O14" s="42"/>
      <c r="P14" s="46"/>
      <c r="Q14" s="5"/>
    </row>
    <row r="15" spans="1:18">
      <c r="A15" s="4"/>
      <c r="B15" s="9"/>
      <c r="C15" s="2"/>
      <c r="D15" s="18" t="s">
        <v>145</v>
      </c>
      <c r="E15" s="4"/>
      <c r="F15" s="5"/>
      <c r="G15" s="5"/>
      <c r="H15" s="5"/>
      <c r="I15" s="18"/>
      <c r="J15" s="192" t="s">
        <v>693</v>
      </c>
      <c r="K15" s="193"/>
      <c r="L15" s="10" t="s">
        <v>144</v>
      </c>
      <c r="M15" s="5"/>
      <c r="N15" s="40"/>
      <c r="O15" s="42"/>
      <c r="P15" s="46"/>
      <c r="Q15" s="5"/>
    </row>
    <row r="16" spans="1:18" outlineLevel="1">
      <c r="A16" s="4"/>
      <c r="B16" s="9"/>
      <c r="C16" s="2"/>
      <c r="D16" s="18" t="s">
        <v>146</v>
      </c>
      <c r="E16" s="4"/>
      <c r="F16" s="5"/>
      <c r="G16" s="5"/>
      <c r="H16" s="5"/>
      <c r="I16" s="18"/>
      <c r="J16" s="192" t="s">
        <v>692</v>
      </c>
      <c r="K16" s="193"/>
      <c r="L16" s="10" t="s">
        <v>147</v>
      </c>
      <c r="M16" s="5"/>
      <c r="N16" s="40"/>
      <c r="O16" s="42"/>
      <c r="P16" s="46"/>
      <c r="Q16" s="5"/>
    </row>
    <row r="17" spans="1:17">
      <c r="A17" s="4"/>
      <c r="B17" s="9"/>
      <c r="C17" s="2"/>
      <c r="D17" s="44" t="s">
        <v>154</v>
      </c>
      <c r="E17" s="4"/>
      <c r="F17" s="5"/>
      <c r="G17" s="5"/>
      <c r="H17" s="5"/>
      <c r="I17" s="5"/>
      <c r="J17" s="51"/>
      <c r="K17" s="5"/>
      <c r="L17" s="5"/>
      <c r="M17" s="5"/>
      <c r="N17" s="5"/>
      <c r="O17" s="5"/>
      <c r="P17" s="5"/>
      <c r="Q17" s="5"/>
    </row>
    <row r="19" spans="1:17" ht="18" customHeight="1">
      <c r="A19" s="196" t="s">
        <v>99</v>
      </c>
      <c r="B19" s="199" t="s">
        <v>106</v>
      </c>
      <c r="C19" s="196" t="s">
        <v>100</v>
      </c>
      <c r="D19" s="196" t="s">
        <v>101</v>
      </c>
      <c r="E19" s="196" t="s">
        <v>102</v>
      </c>
      <c r="F19" s="196" t="s">
        <v>115</v>
      </c>
      <c r="G19" s="197"/>
      <c r="H19" s="197"/>
      <c r="I19" s="197"/>
      <c r="J19" s="196" t="s">
        <v>116</v>
      </c>
      <c r="K19" s="197"/>
      <c r="L19" s="197"/>
      <c r="M19" s="197"/>
      <c r="N19" s="196" t="s">
        <v>108</v>
      </c>
      <c r="O19" s="196" t="s">
        <v>110</v>
      </c>
      <c r="P19" s="196" t="s">
        <v>109</v>
      </c>
      <c r="Q19" s="196" t="s">
        <v>111</v>
      </c>
    </row>
    <row r="20" spans="1:17" ht="15.75" customHeight="1">
      <c r="A20" s="197"/>
      <c r="B20" s="200"/>
      <c r="C20" s="198"/>
      <c r="D20" s="196"/>
      <c r="E20" s="197"/>
      <c r="F20" s="196" t="s">
        <v>103</v>
      </c>
      <c r="G20" s="196" t="s">
        <v>105</v>
      </c>
      <c r="H20" s="197"/>
      <c r="I20" s="197"/>
      <c r="J20" s="201" t="s">
        <v>103</v>
      </c>
      <c r="K20" s="196" t="s">
        <v>105</v>
      </c>
      <c r="L20" s="197"/>
      <c r="M20" s="197"/>
      <c r="N20" s="196"/>
      <c r="O20" s="196"/>
      <c r="P20" s="196"/>
      <c r="Q20" s="196"/>
    </row>
    <row r="21" spans="1:17" ht="15.75" customHeight="1">
      <c r="A21" s="197"/>
      <c r="B21" s="200"/>
      <c r="C21" s="198"/>
      <c r="D21" s="196"/>
      <c r="E21" s="197"/>
      <c r="F21" s="197"/>
      <c r="G21" s="169" t="s">
        <v>104</v>
      </c>
      <c r="H21" s="169" t="s">
        <v>112</v>
      </c>
      <c r="I21" s="169" t="s">
        <v>107</v>
      </c>
      <c r="J21" s="202"/>
      <c r="K21" s="169" t="s">
        <v>104</v>
      </c>
      <c r="L21" s="169" t="s">
        <v>112</v>
      </c>
      <c r="M21" s="169" t="s">
        <v>107</v>
      </c>
      <c r="N21" s="196"/>
      <c r="O21" s="196"/>
      <c r="P21" s="196"/>
      <c r="Q21" s="196"/>
    </row>
    <row r="22" spans="1:17">
      <c r="A22" s="23">
        <v>1</v>
      </c>
      <c r="B22" s="171">
        <v>2</v>
      </c>
      <c r="C22" s="169">
        <v>3</v>
      </c>
      <c r="D22" s="169">
        <v>4</v>
      </c>
      <c r="E22" s="23">
        <v>5</v>
      </c>
      <c r="F22" s="170">
        <v>6</v>
      </c>
      <c r="G22" s="170">
        <v>7</v>
      </c>
      <c r="H22" s="170">
        <v>8</v>
      </c>
      <c r="I22" s="170">
        <v>9</v>
      </c>
      <c r="J22" s="172">
        <v>10</v>
      </c>
      <c r="K22" s="170">
        <v>11</v>
      </c>
      <c r="L22" s="170">
        <v>12</v>
      </c>
      <c r="M22" s="170">
        <v>13</v>
      </c>
      <c r="N22" s="170">
        <v>14</v>
      </c>
      <c r="O22" s="170">
        <v>15</v>
      </c>
      <c r="P22" s="170">
        <v>16</v>
      </c>
      <c r="Q22" s="170">
        <v>17</v>
      </c>
    </row>
    <row r="23" spans="1:17" ht="19.899999999999999" customHeight="1">
      <c r="A23" s="195" t="s">
        <v>691</v>
      </c>
      <c r="B23" s="191"/>
      <c r="C23" s="191"/>
      <c r="D23" s="191"/>
      <c r="E23" s="191"/>
      <c r="F23" s="191"/>
      <c r="G23" s="191"/>
      <c r="H23" s="191"/>
      <c r="I23" s="191"/>
      <c r="J23" s="191"/>
      <c r="K23" s="191"/>
      <c r="L23" s="191"/>
      <c r="M23" s="191"/>
      <c r="N23" s="191"/>
      <c r="O23" s="191"/>
      <c r="P23" s="191"/>
      <c r="Q23" s="191"/>
    </row>
    <row r="24" spans="1:17" ht="24">
      <c r="A24" s="23">
        <v>1</v>
      </c>
      <c r="B24" s="30" t="s">
        <v>690</v>
      </c>
      <c r="C24" s="173" t="s">
        <v>689</v>
      </c>
      <c r="D24" s="31" t="s">
        <v>688</v>
      </c>
      <c r="E24" s="32">
        <v>1</v>
      </c>
      <c r="F24" s="33">
        <v>100.35</v>
      </c>
      <c r="G24" s="33">
        <v>78.55</v>
      </c>
      <c r="H24" s="33">
        <v>6.66</v>
      </c>
      <c r="I24" s="33">
        <v>0.18</v>
      </c>
      <c r="J24" s="54">
        <v>100</v>
      </c>
      <c r="K24" s="34">
        <v>79</v>
      </c>
      <c r="L24" s="34">
        <v>7</v>
      </c>
      <c r="M24" s="34"/>
      <c r="N24" s="34">
        <v>6.54</v>
      </c>
      <c r="O24" s="34">
        <v>6.54</v>
      </c>
      <c r="P24" s="34">
        <v>0.01</v>
      </c>
      <c r="Q24" s="34">
        <v>0.01</v>
      </c>
    </row>
    <row r="25" spans="1:17" ht="24">
      <c r="A25" s="23">
        <v>2</v>
      </c>
      <c r="B25" s="30" t="s">
        <v>123</v>
      </c>
      <c r="C25" s="173" t="s">
        <v>687</v>
      </c>
      <c r="D25" s="31" t="s">
        <v>683</v>
      </c>
      <c r="E25" s="32">
        <v>1</v>
      </c>
      <c r="F25" s="33">
        <v>952.67</v>
      </c>
      <c r="G25" s="34"/>
      <c r="H25" s="34"/>
      <c r="I25" s="34"/>
      <c r="J25" s="54">
        <v>953</v>
      </c>
      <c r="K25" s="34"/>
      <c r="L25" s="34"/>
      <c r="M25" s="34"/>
      <c r="N25" s="34"/>
      <c r="O25" s="34"/>
      <c r="P25" s="34"/>
      <c r="Q25" s="34"/>
    </row>
    <row r="26" spans="1:17" ht="24">
      <c r="A26" s="23">
        <v>3</v>
      </c>
      <c r="B26" s="30" t="s">
        <v>123</v>
      </c>
      <c r="C26" s="173" t="s">
        <v>686</v>
      </c>
      <c r="D26" s="31" t="s">
        <v>683</v>
      </c>
      <c r="E26" s="32">
        <v>1</v>
      </c>
      <c r="F26" s="33">
        <v>19.440000000000001</v>
      </c>
      <c r="G26" s="34"/>
      <c r="H26" s="34"/>
      <c r="I26" s="34"/>
      <c r="J26" s="54">
        <v>19</v>
      </c>
      <c r="K26" s="34"/>
      <c r="L26" s="34"/>
      <c r="M26" s="34"/>
      <c r="N26" s="34"/>
      <c r="O26" s="34"/>
      <c r="P26" s="34"/>
      <c r="Q26" s="34"/>
    </row>
    <row r="27" spans="1:17" ht="24">
      <c r="A27" s="23">
        <v>4</v>
      </c>
      <c r="B27" s="30" t="s">
        <v>123</v>
      </c>
      <c r="C27" s="173" t="s">
        <v>685</v>
      </c>
      <c r="D27" s="31" t="s">
        <v>683</v>
      </c>
      <c r="E27" s="32">
        <v>1</v>
      </c>
      <c r="F27" s="33">
        <v>226.83</v>
      </c>
      <c r="G27" s="34"/>
      <c r="H27" s="34"/>
      <c r="I27" s="34"/>
      <c r="J27" s="54">
        <v>227</v>
      </c>
      <c r="K27" s="34"/>
      <c r="L27" s="34"/>
      <c r="M27" s="34"/>
      <c r="N27" s="34"/>
      <c r="O27" s="34"/>
      <c r="P27" s="34"/>
      <c r="Q27" s="34"/>
    </row>
    <row r="28" spans="1:17" ht="24">
      <c r="A28" s="23">
        <v>5</v>
      </c>
      <c r="B28" s="30" t="s">
        <v>123</v>
      </c>
      <c r="C28" s="173" t="s">
        <v>684</v>
      </c>
      <c r="D28" s="31" t="s">
        <v>683</v>
      </c>
      <c r="E28" s="32">
        <v>1</v>
      </c>
      <c r="F28" s="33">
        <v>810.1</v>
      </c>
      <c r="G28" s="34"/>
      <c r="H28" s="34"/>
      <c r="I28" s="34"/>
      <c r="J28" s="54">
        <v>810</v>
      </c>
      <c r="K28" s="34"/>
      <c r="L28" s="34"/>
      <c r="M28" s="34"/>
      <c r="N28" s="34"/>
      <c r="O28" s="34"/>
      <c r="P28" s="34"/>
      <c r="Q28" s="34"/>
    </row>
    <row r="29" spans="1:17" ht="24">
      <c r="A29" s="23">
        <v>6</v>
      </c>
      <c r="B29" s="30" t="s">
        <v>682</v>
      </c>
      <c r="C29" s="173" t="s">
        <v>681</v>
      </c>
      <c r="D29" s="31" t="s">
        <v>580</v>
      </c>
      <c r="E29" s="32">
        <v>2</v>
      </c>
      <c r="F29" s="33">
        <v>20.76</v>
      </c>
      <c r="G29" s="33">
        <v>14.78</v>
      </c>
      <c r="H29" s="33">
        <v>2.94</v>
      </c>
      <c r="I29" s="34"/>
      <c r="J29" s="54">
        <v>42</v>
      </c>
      <c r="K29" s="34">
        <v>30</v>
      </c>
      <c r="L29" s="34">
        <v>6</v>
      </c>
      <c r="M29" s="34"/>
      <c r="N29" s="34">
        <v>1.17</v>
      </c>
      <c r="O29" s="34">
        <v>2.34</v>
      </c>
      <c r="P29" s="34"/>
      <c r="Q29" s="34"/>
    </row>
    <row r="30" spans="1:17" ht="24">
      <c r="A30" s="23">
        <v>7</v>
      </c>
      <c r="B30" s="30" t="s">
        <v>123</v>
      </c>
      <c r="C30" s="173" t="s">
        <v>680</v>
      </c>
      <c r="D30" s="31" t="s">
        <v>124</v>
      </c>
      <c r="E30" s="32">
        <v>2</v>
      </c>
      <c r="F30" s="33">
        <v>75.25</v>
      </c>
      <c r="G30" s="34"/>
      <c r="H30" s="34"/>
      <c r="I30" s="34"/>
      <c r="J30" s="54">
        <v>151</v>
      </c>
      <c r="K30" s="34"/>
      <c r="L30" s="34"/>
      <c r="M30" s="34"/>
      <c r="N30" s="34"/>
      <c r="O30" s="34"/>
      <c r="P30" s="34"/>
      <c r="Q30" s="34"/>
    </row>
    <row r="31" spans="1:17" ht="48">
      <c r="A31" s="23">
        <v>8</v>
      </c>
      <c r="B31" s="30" t="s">
        <v>678</v>
      </c>
      <c r="C31" s="173" t="s">
        <v>679</v>
      </c>
      <c r="D31" s="31" t="s">
        <v>218</v>
      </c>
      <c r="E31" s="35">
        <v>1.9E-2</v>
      </c>
      <c r="F31" s="33">
        <v>2810.67</v>
      </c>
      <c r="G31" s="33">
        <v>2068.04</v>
      </c>
      <c r="H31" s="33">
        <v>170.31</v>
      </c>
      <c r="I31" s="33">
        <v>9.4600000000000009</v>
      </c>
      <c r="J31" s="54">
        <v>53</v>
      </c>
      <c r="K31" s="34">
        <v>39</v>
      </c>
      <c r="L31" s="34">
        <v>3</v>
      </c>
      <c r="M31" s="34"/>
      <c r="N31" s="34">
        <v>167.86</v>
      </c>
      <c r="O31" s="34">
        <v>3.19</v>
      </c>
      <c r="P31" s="34">
        <v>0.52</v>
      </c>
      <c r="Q31" s="34">
        <v>0.01</v>
      </c>
    </row>
    <row r="32" spans="1:17" ht="36">
      <c r="A32" s="23">
        <v>9</v>
      </c>
      <c r="B32" s="30" t="s">
        <v>678</v>
      </c>
      <c r="C32" s="173" t="s">
        <v>677</v>
      </c>
      <c r="D32" s="31" t="s">
        <v>218</v>
      </c>
      <c r="E32" s="35">
        <v>3.5000000000000001E-3</v>
      </c>
      <c r="F32" s="33">
        <v>2810.67</v>
      </c>
      <c r="G32" s="33">
        <v>2068.04</v>
      </c>
      <c r="H32" s="33">
        <v>170.31</v>
      </c>
      <c r="I32" s="33">
        <v>9.4600000000000009</v>
      </c>
      <c r="J32" s="54">
        <v>10</v>
      </c>
      <c r="K32" s="34">
        <v>7</v>
      </c>
      <c r="L32" s="34">
        <v>1</v>
      </c>
      <c r="M32" s="34"/>
      <c r="N32" s="34">
        <v>167.86</v>
      </c>
      <c r="O32" s="34">
        <v>0.59</v>
      </c>
      <c r="P32" s="34">
        <v>0.52</v>
      </c>
      <c r="Q32" s="34"/>
    </row>
    <row r="33" spans="1:17" ht="36">
      <c r="A33" s="23">
        <v>10</v>
      </c>
      <c r="B33" s="30" t="s">
        <v>676</v>
      </c>
      <c r="C33" s="173" t="s">
        <v>675</v>
      </c>
      <c r="D33" s="31" t="s">
        <v>193</v>
      </c>
      <c r="E33" s="35">
        <v>2.25</v>
      </c>
      <c r="F33" s="33">
        <v>347.48</v>
      </c>
      <c r="G33" s="34"/>
      <c r="H33" s="34"/>
      <c r="I33" s="34"/>
      <c r="J33" s="54">
        <v>782</v>
      </c>
      <c r="K33" s="34"/>
      <c r="L33" s="34"/>
      <c r="M33" s="34"/>
      <c r="N33" s="34"/>
      <c r="O33" s="34"/>
      <c r="P33" s="34"/>
      <c r="Q33" s="34"/>
    </row>
    <row r="34" spans="1:17" ht="48">
      <c r="A34" s="23">
        <v>11</v>
      </c>
      <c r="B34" s="30" t="s">
        <v>674</v>
      </c>
      <c r="C34" s="173" t="s">
        <v>673</v>
      </c>
      <c r="D34" s="31" t="s">
        <v>201</v>
      </c>
      <c r="E34" s="35">
        <v>8.0000000000000002E-3</v>
      </c>
      <c r="F34" s="33">
        <v>2601.5300000000002</v>
      </c>
      <c r="G34" s="33">
        <v>1893.46</v>
      </c>
      <c r="H34" s="33">
        <v>136.19999999999999</v>
      </c>
      <c r="I34" s="33">
        <v>7.46</v>
      </c>
      <c r="J34" s="54">
        <v>21</v>
      </c>
      <c r="K34" s="34">
        <v>15</v>
      </c>
      <c r="L34" s="34">
        <v>1</v>
      </c>
      <c r="M34" s="34"/>
      <c r="N34" s="34">
        <v>153.69</v>
      </c>
      <c r="O34" s="34">
        <v>1.23</v>
      </c>
      <c r="P34" s="34">
        <v>0.41</v>
      </c>
      <c r="Q34" s="34"/>
    </row>
    <row r="35" spans="1:17" ht="36">
      <c r="A35" s="23">
        <v>12</v>
      </c>
      <c r="B35" s="30" t="s">
        <v>672</v>
      </c>
      <c r="C35" s="173" t="s">
        <v>671</v>
      </c>
      <c r="D35" s="31" t="s">
        <v>193</v>
      </c>
      <c r="E35" s="32">
        <v>0.8</v>
      </c>
      <c r="F35" s="33">
        <v>249.07</v>
      </c>
      <c r="G35" s="34"/>
      <c r="H35" s="34"/>
      <c r="I35" s="34"/>
      <c r="J35" s="54">
        <v>199</v>
      </c>
      <c r="K35" s="34"/>
      <c r="L35" s="34"/>
      <c r="M35" s="34"/>
      <c r="N35" s="34"/>
      <c r="O35" s="34"/>
      <c r="P35" s="34"/>
      <c r="Q35" s="34"/>
    </row>
    <row r="36" spans="1:17" ht="24">
      <c r="A36" s="23">
        <v>13</v>
      </c>
      <c r="B36" s="30" t="s">
        <v>670</v>
      </c>
      <c r="C36" s="173" t="s">
        <v>669</v>
      </c>
      <c r="D36" s="31" t="s">
        <v>212</v>
      </c>
      <c r="E36" s="32">
        <v>0.8</v>
      </c>
      <c r="F36" s="33">
        <v>12.91</v>
      </c>
      <c r="G36" s="34"/>
      <c r="H36" s="34"/>
      <c r="I36" s="34"/>
      <c r="J36" s="54">
        <v>10</v>
      </c>
      <c r="K36" s="34"/>
      <c r="L36" s="34"/>
      <c r="M36" s="34"/>
      <c r="N36" s="34"/>
      <c r="O36" s="34"/>
      <c r="P36" s="34"/>
      <c r="Q36" s="34"/>
    </row>
    <row r="37" spans="1:17">
      <c r="A37" s="23">
        <v>14</v>
      </c>
      <c r="B37" s="30" t="s">
        <v>668</v>
      </c>
      <c r="C37" s="173" t="s">
        <v>667</v>
      </c>
      <c r="D37" s="31" t="s">
        <v>194</v>
      </c>
      <c r="E37" s="35">
        <v>9.3000000000000005E-4</v>
      </c>
      <c r="F37" s="33">
        <v>12914.61</v>
      </c>
      <c r="G37" s="34"/>
      <c r="H37" s="34"/>
      <c r="I37" s="34"/>
      <c r="J37" s="54">
        <v>12</v>
      </c>
      <c r="K37" s="34"/>
      <c r="L37" s="34"/>
      <c r="M37" s="34"/>
      <c r="N37" s="34"/>
      <c r="O37" s="34"/>
      <c r="P37" s="34"/>
      <c r="Q37" s="34"/>
    </row>
    <row r="38" spans="1:17" ht="36">
      <c r="A38" s="23">
        <v>15</v>
      </c>
      <c r="B38" s="30" t="s">
        <v>666</v>
      </c>
      <c r="C38" s="173" t="s">
        <v>665</v>
      </c>
      <c r="D38" s="31" t="s">
        <v>119</v>
      </c>
      <c r="E38" s="32">
        <v>2</v>
      </c>
      <c r="F38" s="33">
        <v>80.930000000000007</v>
      </c>
      <c r="G38" s="34"/>
      <c r="H38" s="34"/>
      <c r="I38" s="34"/>
      <c r="J38" s="54">
        <v>162</v>
      </c>
      <c r="K38" s="34"/>
      <c r="L38" s="34"/>
      <c r="M38" s="34"/>
      <c r="N38" s="34"/>
      <c r="O38" s="34"/>
      <c r="P38" s="34"/>
      <c r="Q38" s="34"/>
    </row>
    <row r="39" spans="1:17">
      <c r="A39" s="194" t="s">
        <v>128</v>
      </c>
      <c r="B39" s="191"/>
      <c r="C39" s="191"/>
      <c r="D39" s="191"/>
      <c r="E39" s="191"/>
      <c r="F39" s="191"/>
      <c r="G39" s="191"/>
      <c r="H39" s="191"/>
      <c r="I39" s="191"/>
      <c r="J39" s="55">
        <v>3551</v>
      </c>
      <c r="K39" s="33">
        <v>170</v>
      </c>
      <c r="L39" s="33">
        <v>18</v>
      </c>
      <c r="M39" s="34"/>
      <c r="N39" s="34"/>
      <c r="O39" s="33">
        <v>13.89</v>
      </c>
      <c r="P39" s="34"/>
      <c r="Q39" s="33">
        <v>0.02</v>
      </c>
    </row>
    <row r="40" spans="1:17">
      <c r="A40" s="194" t="s">
        <v>129</v>
      </c>
      <c r="B40" s="191"/>
      <c r="C40" s="191"/>
      <c r="D40" s="191"/>
      <c r="E40" s="191"/>
      <c r="F40" s="191"/>
      <c r="G40" s="191"/>
      <c r="H40" s="191"/>
      <c r="I40" s="191"/>
      <c r="J40" s="55">
        <v>3649</v>
      </c>
      <c r="K40" s="33">
        <v>257</v>
      </c>
      <c r="L40" s="33">
        <v>29</v>
      </c>
      <c r="M40" s="34"/>
      <c r="N40" s="34"/>
      <c r="O40" s="33">
        <v>20.12</v>
      </c>
      <c r="P40" s="34"/>
      <c r="Q40" s="33">
        <v>0.04</v>
      </c>
    </row>
    <row r="41" spans="1:17">
      <c r="A41" s="194" t="s">
        <v>130</v>
      </c>
      <c r="B41" s="191"/>
      <c r="C41" s="191"/>
      <c r="D41" s="191"/>
      <c r="E41" s="191"/>
      <c r="F41" s="191"/>
      <c r="G41" s="191"/>
      <c r="H41" s="191"/>
      <c r="I41" s="191"/>
      <c r="J41" s="54"/>
      <c r="K41" s="34"/>
      <c r="L41" s="34"/>
      <c r="M41" s="34"/>
      <c r="N41" s="34"/>
      <c r="O41" s="34"/>
      <c r="P41" s="34"/>
      <c r="Q41" s="34"/>
    </row>
    <row r="42" spans="1:17">
      <c r="A42" s="194" t="s">
        <v>664</v>
      </c>
      <c r="B42" s="191"/>
      <c r="C42" s="191"/>
      <c r="D42" s="191"/>
      <c r="E42" s="191"/>
      <c r="F42" s="191"/>
      <c r="G42" s="191"/>
      <c r="H42" s="191"/>
      <c r="I42" s="191"/>
      <c r="J42" s="55">
        <v>7</v>
      </c>
      <c r="K42" s="33">
        <v>7</v>
      </c>
      <c r="L42" s="34"/>
      <c r="M42" s="34"/>
      <c r="N42" s="34"/>
      <c r="O42" s="34"/>
      <c r="P42" s="34"/>
      <c r="Q42" s="34"/>
    </row>
    <row r="43" spans="1:17" ht="24" customHeight="1">
      <c r="A43" s="194" t="s">
        <v>663</v>
      </c>
      <c r="B43" s="191"/>
      <c r="C43" s="191"/>
      <c r="D43" s="191"/>
      <c r="E43" s="191"/>
      <c r="F43" s="191"/>
      <c r="G43" s="191"/>
      <c r="H43" s="191"/>
      <c r="I43" s="191"/>
      <c r="J43" s="55">
        <v>32</v>
      </c>
      <c r="K43" s="33">
        <v>27</v>
      </c>
      <c r="L43" s="33">
        <v>4</v>
      </c>
      <c r="M43" s="34"/>
      <c r="N43" s="34"/>
      <c r="O43" s="33">
        <v>2.0834999999999999</v>
      </c>
      <c r="P43" s="34"/>
      <c r="Q43" s="33">
        <v>5.0000000000000001E-3</v>
      </c>
    </row>
    <row r="44" spans="1:17" ht="25.15" customHeight="1">
      <c r="A44" s="194" t="s">
        <v>662</v>
      </c>
      <c r="B44" s="191"/>
      <c r="C44" s="191"/>
      <c r="D44" s="191"/>
      <c r="E44" s="191"/>
      <c r="F44" s="191"/>
      <c r="G44" s="191"/>
      <c r="H44" s="191"/>
      <c r="I44" s="191"/>
      <c r="J44" s="55">
        <v>11</v>
      </c>
      <c r="K44" s="33">
        <v>10</v>
      </c>
      <c r="L44" s="33">
        <v>1</v>
      </c>
      <c r="M44" s="34"/>
      <c r="N44" s="34"/>
      <c r="O44" s="33">
        <v>0.79849999999999999</v>
      </c>
      <c r="P44" s="34"/>
      <c r="Q44" s="33">
        <v>1.5E-3</v>
      </c>
    </row>
    <row r="45" spans="1:17" ht="15" customHeight="1">
      <c r="A45" s="194" t="s">
        <v>661</v>
      </c>
      <c r="B45" s="191"/>
      <c r="C45" s="191"/>
      <c r="D45" s="191"/>
      <c r="E45" s="191"/>
      <c r="F45" s="191"/>
      <c r="G45" s="191"/>
      <c r="H45" s="191"/>
      <c r="I45" s="191"/>
      <c r="J45" s="55">
        <v>48</v>
      </c>
      <c r="K45" s="33">
        <v>43</v>
      </c>
      <c r="L45" s="33">
        <v>5</v>
      </c>
      <c r="M45" s="34"/>
      <c r="N45" s="34"/>
      <c r="O45" s="33">
        <v>3.3540000000000001</v>
      </c>
      <c r="P45" s="34"/>
      <c r="Q45" s="33">
        <v>6.0000000000000001E-3</v>
      </c>
    </row>
    <row r="46" spans="1:17">
      <c r="A46" s="194" t="s">
        <v>131</v>
      </c>
      <c r="B46" s="191"/>
      <c r="C46" s="191"/>
      <c r="D46" s="191"/>
      <c r="E46" s="191"/>
      <c r="F46" s="191"/>
      <c r="G46" s="191"/>
      <c r="H46" s="191"/>
      <c r="I46" s="191"/>
      <c r="J46" s="55">
        <v>329</v>
      </c>
      <c r="K46" s="34"/>
      <c r="L46" s="34"/>
      <c r="M46" s="34"/>
      <c r="N46" s="34"/>
      <c r="O46" s="34"/>
      <c r="P46" s="34"/>
      <c r="Q46" s="34"/>
    </row>
    <row r="47" spans="1:17">
      <c r="A47" s="194" t="s">
        <v>132</v>
      </c>
      <c r="B47" s="191"/>
      <c r="C47" s="191"/>
      <c r="D47" s="191"/>
      <c r="E47" s="191"/>
      <c r="F47" s="191"/>
      <c r="G47" s="191"/>
      <c r="H47" s="191"/>
      <c r="I47" s="191"/>
      <c r="J47" s="55">
        <v>213</v>
      </c>
      <c r="K47" s="34"/>
      <c r="L47" s="34"/>
      <c r="M47" s="34"/>
      <c r="N47" s="34"/>
      <c r="O47" s="34"/>
      <c r="P47" s="34"/>
      <c r="Q47" s="34"/>
    </row>
    <row r="48" spans="1:17">
      <c r="A48" s="190" t="s">
        <v>133</v>
      </c>
      <c r="B48" s="191"/>
      <c r="C48" s="191"/>
      <c r="D48" s="191"/>
      <c r="E48" s="191"/>
      <c r="F48" s="191"/>
      <c r="G48" s="191"/>
      <c r="H48" s="191"/>
      <c r="I48" s="191"/>
      <c r="J48" s="54"/>
      <c r="K48" s="34"/>
      <c r="L48" s="34"/>
      <c r="M48" s="34"/>
      <c r="N48" s="34"/>
      <c r="O48" s="34"/>
      <c r="P48" s="34"/>
      <c r="Q48" s="34"/>
    </row>
    <row r="49" spans="1:18">
      <c r="A49" s="194" t="s">
        <v>136</v>
      </c>
      <c r="B49" s="191"/>
      <c r="C49" s="191"/>
      <c r="D49" s="191"/>
      <c r="E49" s="191"/>
      <c r="F49" s="191"/>
      <c r="G49" s="191"/>
      <c r="H49" s="191"/>
      <c r="I49" s="191"/>
      <c r="J49" s="55">
        <v>4191</v>
      </c>
      <c r="K49" s="34"/>
      <c r="L49" s="34"/>
      <c r="M49" s="34"/>
      <c r="N49" s="34"/>
      <c r="O49" s="33">
        <v>20.12</v>
      </c>
      <c r="P49" s="34"/>
      <c r="Q49" s="33">
        <v>0.04</v>
      </c>
    </row>
    <row r="50" spans="1:18">
      <c r="A50" s="194" t="s">
        <v>137</v>
      </c>
      <c r="B50" s="191"/>
      <c r="C50" s="191"/>
      <c r="D50" s="191"/>
      <c r="E50" s="191"/>
      <c r="F50" s="191"/>
      <c r="G50" s="191"/>
      <c r="H50" s="191"/>
      <c r="I50" s="191"/>
      <c r="J50" s="54"/>
      <c r="K50" s="34"/>
      <c r="L50" s="34"/>
      <c r="M50" s="34"/>
      <c r="N50" s="34"/>
      <c r="O50" s="34"/>
      <c r="P50" s="34"/>
      <c r="Q50" s="34"/>
    </row>
    <row r="51" spans="1:18">
      <c r="A51" s="194" t="s">
        <v>138</v>
      </c>
      <c r="B51" s="191"/>
      <c r="C51" s="191"/>
      <c r="D51" s="191"/>
      <c r="E51" s="191"/>
      <c r="F51" s="191"/>
      <c r="G51" s="191"/>
      <c r="H51" s="191"/>
      <c r="I51" s="191"/>
      <c r="J51" s="55">
        <v>3363</v>
      </c>
      <c r="K51" s="34"/>
      <c r="L51" s="34"/>
      <c r="M51" s="34"/>
      <c r="N51" s="34"/>
      <c r="O51" s="34"/>
      <c r="P51" s="34"/>
      <c r="Q51" s="34"/>
    </row>
    <row r="52" spans="1:18">
      <c r="A52" s="194" t="s">
        <v>139</v>
      </c>
      <c r="B52" s="191"/>
      <c r="C52" s="191"/>
      <c r="D52" s="191"/>
      <c r="E52" s="191"/>
      <c r="F52" s="191"/>
      <c r="G52" s="191"/>
      <c r="H52" s="191"/>
      <c r="I52" s="191"/>
      <c r="J52" s="55">
        <v>29</v>
      </c>
      <c r="K52" s="34"/>
      <c r="L52" s="34"/>
      <c r="M52" s="34"/>
      <c r="N52" s="34"/>
      <c r="O52" s="34"/>
      <c r="P52" s="34"/>
      <c r="Q52" s="34"/>
    </row>
    <row r="53" spans="1:18">
      <c r="A53" s="194" t="s">
        <v>140</v>
      </c>
      <c r="B53" s="191"/>
      <c r="C53" s="191"/>
      <c r="D53" s="191"/>
      <c r="E53" s="191"/>
      <c r="F53" s="191"/>
      <c r="G53" s="191"/>
      <c r="H53" s="191"/>
      <c r="I53" s="191"/>
      <c r="J53" s="55">
        <v>257</v>
      </c>
      <c r="K53" s="34"/>
      <c r="L53" s="34"/>
      <c r="M53" s="34"/>
      <c r="N53" s="34"/>
      <c r="O53" s="34"/>
      <c r="P53" s="34"/>
      <c r="Q53" s="34"/>
    </row>
    <row r="54" spans="1:18">
      <c r="A54" s="194" t="s">
        <v>141</v>
      </c>
      <c r="B54" s="191"/>
      <c r="C54" s="191"/>
      <c r="D54" s="191"/>
      <c r="E54" s="191"/>
      <c r="F54" s="191"/>
      <c r="G54" s="191"/>
      <c r="H54" s="191"/>
      <c r="I54" s="191"/>
      <c r="J54" s="55">
        <v>329</v>
      </c>
      <c r="K54" s="34"/>
      <c r="L54" s="34"/>
      <c r="M54" s="34"/>
      <c r="N54" s="34"/>
      <c r="O54" s="34"/>
      <c r="P54" s="34"/>
      <c r="Q54" s="34"/>
    </row>
    <row r="55" spans="1:18">
      <c r="A55" s="194" t="s">
        <v>142</v>
      </c>
      <c r="B55" s="191"/>
      <c r="C55" s="191"/>
      <c r="D55" s="191"/>
      <c r="E55" s="191"/>
      <c r="F55" s="191"/>
      <c r="G55" s="191"/>
      <c r="H55" s="191"/>
      <c r="I55" s="191"/>
      <c r="J55" s="55">
        <v>213</v>
      </c>
      <c r="K55" s="34"/>
      <c r="L55" s="34"/>
      <c r="M55" s="34"/>
      <c r="N55" s="34"/>
      <c r="O55" s="34"/>
      <c r="P55" s="34"/>
      <c r="Q55" s="34"/>
    </row>
    <row r="56" spans="1:18">
      <c r="A56" s="190" t="s">
        <v>143</v>
      </c>
      <c r="B56" s="191"/>
      <c r="C56" s="191"/>
      <c r="D56" s="191"/>
      <c r="E56" s="191"/>
      <c r="F56" s="191"/>
      <c r="G56" s="191"/>
      <c r="H56" s="191"/>
      <c r="I56" s="191"/>
      <c r="J56" s="56">
        <v>4191</v>
      </c>
      <c r="K56" s="34"/>
      <c r="L56" s="34"/>
      <c r="M56" s="34"/>
      <c r="N56" s="34"/>
      <c r="O56" s="36">
        <v>20.12</v>
      </c>
      <c r="P56" s="34"/>
      <c r="Q56" s="36">
        <v>0.04</v>
      </c>
    </row>
    <row r="57" spans="1:18">
      <c r="F57" s="27"/>
      <c r="G57" s="27"/>
      <c r="H57" s="27"/>
      <c r="I57" s="27"/>
      <c r="J57" s="57"/>
      <c r="K57" s="27"/>
      <c r="L57" s="27"/>
      <c r="M57" s="27"/>
      <c r="N57" s="27"/>
      <c r="O57" s="27"/>
      <c r="P57" s="27"/>
      <c r="Q57" s="27"/>
    </row>
    <row r="59" spans="1:18">
      <c r="A59" s="47"/>
      <c r="B59" s="18" t="s">
        <v>546</v>
      </c>
      <c r="C59" s="18"/>
      <c r="D59" s="18"/>
      <c r="E59" s="18"/>
      <c r="F59" s="18"/>
      <c r="G59" s="18"/>
      <c r="H59" s="18"/>
      <c r="I59" s="18" t="s">
        <v>547</v>
      </c>
      <c r="J59" s="53"/>
      <c r="K59" s="18"/>
      <c r="L59" s="18"/>
      <c r="M59" s="18"/>
      <c r="N59" s="48"/>
      <c r="O59" s="48"/>
      <c r="P59" s="48"/>
      <c r="Q59"/>
      <c r="R59" s="9"/>
    </row>
  </sheetData>
  <mergeCells count="39">
    <mergeCell ref="E10:J10"/>
    <mergeCell ref="E1:I1"/>
    <mergeCell ref="A54:I54"/>
    <mergeCell ref="A55:I55"/>
    <mergeCell ref="A56:I56"/>
    <mergeCell ref="J14:K14"/>
    <mergeCell ref="J15:K15"/>
    <mergeCell ref="J16:K16"/>
    <mergeCell ref="A49:I49"/>
    <mergeCell ref="A50:I50"/>
    <mergeCell ref="A52:I52"/>
    <mergeCell ref="A53:I53"/>
    <mergeCell ref="A44:I44"/>
    <mergeCell ref="A45:I45"/>
    <mergeCell ref="A46:I46"/>
    <mergeCell ref="A47:I47"/>
    <mergeCell ref="A48:I48"/>
    <mergeCell ref="A40:I40"/>
    <mergeCell ref="A41:I41"/>
    <mergeCell ref="A42:I42"/>
    <mergeCell ref="A43:I43"/>
    <mergeCell ref="A51:I51"/>
    <mergeCell ref="F20:F21"/>
    <mergeCell ref="F19:I19"/>
    <mergeCell ref="G20:I20"/>
    <mergeCell ref="A23:Q23"/>
    <mergeCell ref="A39:I39"/>
    <mergeCell ref="A19:A21"/>
    <mergeCell ref="C19:C21"/>
    <mergeCell ref="D19:D21"/>
    <mergeCell ref="E19:E21"/>
    <mergeCell ref="B19:B21"/>
    <mergeCell ref="O19:O21"/>
    <mergeCell ref="N19:N21"/>
    <mergeCell ref="Q19:Q21"/>
    <mergeCell ref="J20:J21"/>
    <mergeCell ref="K20:M20"/>
    <mergeCell ref="J19:M19"/>
    <mergeCell ref="P19:P21"/>
  </mergeCells>
  <pageMargins left="0.23622047244094491" right="0" top="0.39370078740157483" bottom="0.39370078740157483" header="0.19685039370078741" footer="0.19685039370078741"/>
  <pageSetup paperSize="9" scale="91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11"/>
  <sheetViews>
    <sheetView showGridLines="0" topLeftCell="A174" zoomScaleNormal="75" zoomScaleSheetLayoutView="75" workbookViewId="0">
      <selection activeCell="D8" sqref="D8"/>
    </sheetView>
  </sheetViews>
  <sheetFormatPr defaultRowHeight="12.75" outlineLevelRow="2"/>
  <cols>
    <col min="1" max="1" width="4.28515625" style="28" customWidth="1"/>
    <col min="2" max="2" width="10.7109375" style="1" customWidth="1"/>
    <col min="3" max="3" width="34.28515625" style="25" customWidth="1"/>
    <col min="4" max="4" width="8.140625" style="24" customWidth="1"/>
    <col min="5" max="5" width="16.42578125" style="26" customWidth="1"/>
    <col min="6" max="6" width="7.7109375" style="7" customWidth="1"/>
    <col min="7" max="9" width="6.7109375" style="7" customWidth="1"/>
    <col min="10" max="10" width="7.7109375" style="59" customWidth="1"/>
    <col min="11" max="17" width="6.7109375" style="7" customWidth="1"/>
    <col min="18" max="16384" width="9.140625" style="8"/>
  </cols>
  <sheetData>
    <row r="1" spans="1:18" outlineLevel="2">
      <c r="A1" s="6" t="s">
        <v>113</v>
      </c>
      <c r="B1" s="9"/>
      <c r="C1" s="2"/>
      <c r="D1" s="3"/>
      <c r="E1" s="189" t="s">
        <v>151</v>
      </c>
      <c r="F1" s="189"/>
      <c r="G1" s="189"/>
      <c r="H1" s="189"/>
      <c r="I1" s="189"/>
      <c r="J1" s="51"/>
      <c r="K1" s="5"/>
      <c r="L1" s="5"/>
      <c r="M1" s="6" t="s">
        <v>114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13" t="s">
        <v>95</v>
      </c>
      <c r="H2" s="5"/>
      <c r="I2" s="5"/>
      <c r="J2" s="51"/>
      <c r="K2" s="5"/>
      <c r="L2" s="5"/>
      <c r="M2" s="10" t="s">
        <v>3</v>
      </c>
      <c r="N2" s="5"/>
      <c r="O2" s="5"/>
      <c r="P2" s="5"/>
      <c r="Q2"/>
      <c r="R2"/>
    </row>
    <row r="3" spans="1:18" outlineLevel="1">
      <c r="A3" s="10" t="s">
        <v>117</v>
      </c>
      <c r="B3" s="9"/>
      <c r="C3" s="2"/>
      <c r="D3" s="3"/>
      <c r="E3" s="3"/>
      <c r="F3" s="5"/>
      <c r="G3" s="5"/>
      <c r="H3" s="5"/>
      <c r="I3" s="5"/>
      <c r="J3" s="51"/>
      <c r="K3" s="5"/>
      <c r="L3" s="5"/>
      <c r="M3" s="10"/>
      <c r="N3" s="5" t="s">
        <v>2</v>
      </c>
      <c r="O3" s="5"/>
      <c r="P3" s="5"/>
      <c r="Q3"/>
      <c r="R3"/>
    </row>
    <row r="4" spans="1:18" outlineLevel="1">
      <c r="A4" s="10" t="s">
        <v>548</v>
      </c>
      <c r="B4" s="9"/>
      <c r="C4" s="2"/>
      <c r="D4" s="3"/>
      <c r="E4" s="3"/>
      <c r="F4" s="5"/>
      <c r="G4" s="5"/>
      <c r="H4" s="5"/>
      <c r="I4" s="5"/>
      <c r="J4" s="51"/>
      <c r="K4" s="5"/>
      <c r="L4" s="5"/>
      <c r="M4" s="8" t="s">
        <v>1</v>
      </c>
      <c r="N4" s="5"/>
      <c r="O4" s="5"/>
      <c r="P4" s="5"/>
      <c r="Q4"/>
      <c r="R4"/>
    </row>
    <row r="5" spans="1:18" outlineLevel="1">
      <c r="A5" s="4"/>
      <c r="B5" s="9"/>
      <c r="C5" s="3"/>
      <c r="D5" s="8"/>
      <c r="E5" s="5"/>
      <c r="F5" s="5"/>
      <c r="G5" s="15" t="s">
        <v>851</v>
      </c>
      <c r="H5" s="15"/>
      <c r="I5" s="15"/>
      <c r="J5" s="51"/>
      <c r="K5" s="5"/>
      <c r="L5" s="5"/>
      <c r="M5" s="10" t="s">
        <v>549</v>
      </c>
      <c r="N5" s="5"/>
      <c r="O5" s="5"/>
      <c r="P5" s="5"/>
      <c r="Q5" s="8"/>
      <c r="R5"/>
    </row>
    <row r="6" spans="1:18">
      <c r="A6" s="4"/>
      <c r="B6" s="9"/>
      <c r="C6" s="3"/>
      <c r="D6" s="8"/>
      <c r="E6" s="5"/>
      <c r="F6" s="5"/>
      <c r="G6" s="4" t="s">
        <v>96</v>
      </c>
      <c r="H6" s="4"/>
      <c r="I6" s="4"/>
      <c r="J6" s="51"/>
      <c r="K6" s="5"/>
      <c r="L6" s="5"/>
      <c r="M6" s="5"/>
      <c r="N6" s="5"/>
      <c r="O6" s="5"/>
      <c r="P6" s="5"/>
      <c r="Q6" s="8"/>
      <c r="R6"/>
    </row>
    <row r="7" spans="1:18">
      <c r="A7" s="4"/>
      <c r="B7" s="9"/>
      <c r="C7" s="3"/>
      <c r="D7" s="8"/>
      <c r="E7" s="5"/>
      <c r="F7" s="5"/>
      <c r="G7" s="4"/>
      <c r="H7" s="4"/>
      <c r="I7" s="4"/>
      <c r="J7" s="51"/>
      <c r="K7" s="5"/>
      <c r="L7" s="5"/>
      <c r="M7" s="5"/>
      <c r="N7" s="5"/>
      <c r="O7" s="5"/>
      <c r="P7" s="5"/>
      <c r="Q7" s="8"/>
      <c r="R7"/>
    </row>
    <row r="8" spans="1:18">
      <c r="A8" s="4"/>
      <c r="B8" s="9"/>
      <c r="C8" s="16" t="s">
        <v>97</v>
      </c>
      <c r="D8" s="17" t="s">
        <v>426</v>
      </c>
      <c r="E8" s="62"/>
      <c r="F8" s="11"/>
      <c r="G8" s="11"/>
      <c r="H8" s="61"/>
      <c r="I8" s="11"/>
      <c r="J8" s="60"/>
      <c r="K8" s="11"/>
      <c r="L8" s="11"/>
      <c r="M8" s="5"/>
      <c r="N8" s="5"/>
      <c r="O8" s="5"/>
      <c r="P8" s="5"/>
      <c r="Q8" s="5"/>
      <c r="R8"/>
    </row>
    <row r="9" spans="1:18">
      <c r="A9" s="4"/>
      <c r="B9" s="9"/>
      <c r="C9" s="2"/>
      <c r="D9" s="3"/>
      <c r="E9" s="19" t="s">
        <v>850</v>
      </c>
      <c r="F9" s="12"/>
      <c r="G9" s="12"/>
      <c r="H9" s="13"/>
      <c r="I9" s="13"/>
      <c r="J9" s="52"/>
      <c r="K9" s="14"/>
      <c r="L9" s="5"/>
      <c r="M9" s="5"/>
      <c r="N9" s="5"/>
      <c r="O9" s="5"/>
      <c r="P9" s="5"/>
      <c r="Q9" s="5"/>
      <c r="R9"/>
    </row>
    <row r="10" spans="1:18">
      <c r="A10" s="20"/>
      <c r="B10" s="21"/>
      <c r="C10" s="2"/>
      <c r="D10" s="3"/>
      <c r="E10" s="8"/>
      <c r="F10" s="5"/>
      <c r="G10" s="5"/>
      <c r="H10" s="5"/>
      <c r="I10" s="5"/>
      <c r="J10" s="51"/>
      <c r="K10" s="5"/>
      <c r="L10" s="5"/>
      <c r="M10" s="5"/>
      <c r="N10" s="5"/>
      <c r="O10" s="5"/>
      <c r="P10" s="5"/>
      <c r="Q10" s="5"/>
      <c r="R10"/>
    </row>
    <row r="11" spans="1:18">
      <c r="A11" s="4"/>
      <c r="B11" s="9"/>
      <c r="C11" s="2"/>
      <c r="D11" s="3"/>
      <c r="E11" s="8"/>
      <c r="F11" s="5"/>
      <c r="G11" s="5"/>
      <c r="H11" s="5"/>
      <c r="I11" s="5"/>
      <c r="J11" s="51"/>
      <c r="K11" s="5"/>
      <c r="L11" s="5"/>
      <c r="M11" s="5"/>
      <c r="N11" s="5"/>
      <c r="O11" s="5"/>
      <c r="P11" s="5"/>
      <c r="Q11" s="5"/>
    </row>
    <row r="12" spans="1:18" ht="14.25">
      <c r="A12" s="4"/>
      <c r="B12" s="9"/>
      <c r="C12" s="2"/>
      <c r="D12" s="18" t="s">
        <v>849</v>
      </c>
      <c r="E12" s="4"/>
      <c r="F12" s="5"/>
      <c r="G12" s="5"/>
      <c r="H12" s="5"/>
      <c r="I12" s="18"/>
      <c r="J12" s="53"/>
      <c r="K12" s="5"/>
      <c r="L12" s="5"/>
      <c r="M12" s="5"/>
      <c r="N12" s="5"/>
      <c r="O12" s="5"/>
      <c r="P12" s="5"/>
      <c r="Q12" s="5"/>
      <c r="R12" s="22"/>
    </row>
    <row r="13" spans="1:18">
      <c r="A13" s="4"/>
      <c r="B13" s="9"/>
      <c r="C13" s="2"/>
      <c r="D13" s="18" t="s">
        <v>80</v>
      </c>
      <c r="E13" s="4"/>
      <c r="F13" s="5"/>
      <c r="G13" s="5"/>
      <c r="H13" s="5"/>
      <c r="I13" s="18"/>
      <c r="J13" s="192" t="s">
        <v>848</v>
      </c>
      <c r="K13" s="193"/>
      <c r="L13" s="10" t="s">
        <v>144</v>
      </c>
      <c r="M13" s="5"/>
      <c r="N13" s="5"/>
      <c r="O13" s="5"/>
      <c r="P13" s="5"/>
      <c r="Q13" s="5"/>
    </row>
    <row r="14" spans="1:18">
      <c r="A14" s="4"/>
      <c r="B14" s="9"/>
      <c r="C14" s="2"/>
      <c r="D14" s="18" t="s">
        <v>145</v>
      </c>
      <c r="E14" s="4"/>
      <c r="F14" s="5"/>
      <c r="G14" s="5"/>
      <c r="H14" s="5"/>
      <c r="I14" s="18"/>
      <c r="J14" s="192" t="s">
        <v>847</v>
      </c>
      <c r="K14" s="193"/>
      <c r="L14" s="10" t="s">
        <v>144</v>
      </c>
      <c r="M14" s="5"/>
      <c r="N14" s="5"/>
      <c r="O14" s="5"/>
      <c r="P14" s="5"/>
      <c r="Q14" s="5"/>
    </row>
    <row r="15" spans="1:18" outlineLevel="1">
      <c r="A15" s="4"/>
      <c r="B15" s="9"/>
      <c r="C15" s="2"/>
      <c r="D15" s="18" t="s">
        <v>146</v>
      </c>
      <c r="E15" s="4"/>
      <c r="F15" s="5"/>
      <c r="G15" s="5"/>
      <c r="H15" s="5"/>
      <c r="I15" s="18"/>
      <c r="J15" s="192" t="s">
        <v>846</v>
      </c>
      <c r="K15" s="193"/>
      <c r="L15" s="10" t="s">
        <v>147</v>
      </c>
      <c r="M15" s="5"/>
      <c r="N15" s="5"/>
      <c r="O15" s="5"/>
      <c r="P15" s="5"/>
      <c r="Q15" s="5"/>
    </row>
    <row r="16" spans="1:18">
      <c r="A16" s="37"/>
      <c r="B16" s="38"/>
      <c r="C16" s="29"/>
      <c r="D16" s="18" t="s">
        <v>420</v>
      </c>
      <c r="E16" s="18"/>
      <c r="F16" s="18"/>
      <c r="G16" s="18"/>
      <c r="H16" s="18"/>
      <c r="I16" s="18"/>
      <c r="J16" s="53"/>
      <c r="K16" s="18" t="s">
        <v>845</v>
      </c>
      <c r="L16" s="18"/>
      <c r="M16" s="39"/>
      <c r="N16" s="40"/>
      <c r="O16" s="41"/>
      <c r="P16" s="46"/>
      <c r="Q16" s="5"/>
      <c r="R16"/>
    </row>
    <row r="17" spans="1:18">
      <c r="A17" s="37"/>
      <c r="B17" s="38"/>
      <c r="C17" s="29"/>
      <c r="D17" s="44" t="s">
        <v>154</v>
      </c>
      <c r="E17" s="18"/>
      <c r="F17" s="18"/>
      <c r="G17" s="18"/>
      <c r="H17" s="18"/>
      <c r="I17" s="18"/>
      <c r="J17" s="53"/>
      <c r="K17" s="18"/>
      <c r="L17" s="18"/>
      <c r="M17" s="39"/>
      <c r="N17" s="40"/>
      <c r="O17" s="42"/>
      <c r="P17" s="42"/>
      <c r="Q17" s="5"/>
      <c r="R17"/>
    </row>
    <row r="19" spans="1:18" ht="18" customHeight="1">
      <c r="A19" s="196" t="s">
        <v>99</v>
      </c>
      <c r="B19" s="199" t="s">
        <v>106</v>
      </c>
      <c r="C19" s="196" t="s">
        <v>100</v>
      </c>
      <c r="D19" s="196" t="s">
        <v>101</v>
      </c>
      <c r="E19" s="196" t="s">
        <v>102</v>
      </c>
      <c r="F19" s="196" t="s">
        <v>115</v>
      </c>
      <c r="G19" s="197"/>
      <c r="H19" s="197"/>
      <c r="I19" s="197"/>
      <c r="J19" s="196" t="s">
        <v>116</v>
      </c>
      <c r="K19" s="197"/>
      <c r="L19" s="197"/>
      <c r="M19" s="197"/>
      <c r="N19" s="196" t="s">
        <v>108</v>
      </c>
      <c r="O19" s="196" t="s">
        <v>110</v>
      </c>
      <c r="P19" s="196" t="s">
        <v>109</v>
      </c>
      <c r="Q19" s="196" t="s">
        <v>111</v>
      </c>
    </row>
    <row r="20" spans="1:18" ht="15.75" customHeight="1">
      <c r="A20" s="197"/>
      <c r="B20" s="200"/>
      <c r="C20" s="198"/>
      <c r="D20" s="196"/>
      <c r="E20" s="197"/>
      <c r="F20" s="196" t="s">
        <v>103</v>
      </c>
      <c r="G20" s="196" t="s">
        <v>105</v>
      </c>
      <c r="H20" s="197"/>
      <c r="I20" s="197"/>
      <c r="J20" s="201" t="s">
        <v>103</v>
      </c>
      <c r="K20" s="196" t="s">
        <v>105</v>
      </c>
      <c r="L20" s="197"/>
      <c r="M20" s="197"/>
      <c r="N20" s="196"/>
      <c r="O20" s="196"/>
      <c r="P20" s="196"/>
      <c r="Q20" s="196"/>
    </row>
    <row r="21" spans="1:18" ht="15.75" customHeight="1">
      <c r="A21" s="197"/>
      <c r="B21" s="200"/>
      <c r="C21" s="198"/>
      <c r="D21" s="196"/>
      <c r="E21" s="197"/>
      <c r="F21" s="197"/>
      <c r="G21" s="169" t="s">
        <v>104</v>
      </c>
      <c r="H21" s="169" t="s">
        <v>112</v>
      </c>
      <c r="I21" s="169" t="s">
        <v>107</v>
      </c>
      <c r="J21" s="202"/>
      <c r="K21" s="169" t="s">
        <v>104</v>
      </c>
      <c r="L21" s="169" t="s">
        <v>112</v>
      </c>
      <c r="M21" s="169" t="s">
        <v>107</v>
      </c>
      <c r="N21" s="196"/>
      <c r="O21" s="196"/>
      <c r="P21" s="196"/>
      <c r="Q21" s="196"/>
    </row>
    <row r="22" spans="1:18">
      <c r="A22" s="23">
        <v>1</v>
      </c>
      <c r="B22" s="171">
        <v>2</v>
      </c>
      <c r="C22" s="169">
        <v>3</v>
      </c>
      <c r="D22" s="169">
        <v>4</v>
      </c>
      <c r="E22" s="23">
        <v>5</v>
      </c>
      <c r="F22" s="170">
        <v>6</v>
      </c>
      <c r="G22" s="170">
        <v>7</v>
      </c>
      <c r="H22" s="170">
        <v>8</v>
      </c>
      <c r="I22" s="170">
        <v>9</v>
      </c>
      <c r="J22" s="172">
        <v>10</v>
      </c>
      <c r="K22" s="170">
        <v>11</v>
      </c>
      <c r="L22" s="170">
        <v>12</v>
      </c>
      <c r="M22" s="170">
        <v>13</v>
      </c>
      <c r="N22" s="170">
        <v>14</v>
      </c>
      <c r="O22" s="170">
        <v>15</v>
      </c>
      <c r="P22" s="170">
        <v>16</v>
      </c>
      <c r="Q22" s="170">
        <v>17</v>
      </c>
    </row>
    <row r="23" spans="1:18" ht="19.149999999999999" customHeight="1">
      <c r="A23" s="195" t="s">
        <v>79</v>
      </c>
      <c r="B23" s="191"/>
      <c r="C23" s="191"/>
      <c r="D23" s="191"/>
      <c r="E23" s="191"/>
      <c r="F23" s="191"/>
      <c r="G23" s="191"/>
      <c r="H23" s="191"/>
      <c r="I23" s="191"/>
      <c r="J23" s="191"/>
      <c r="K23" s="191"/>
      <c r="L23" s="191"/>
      <c r="M23" s="191"/>
      <c r="N23" s="191"/>
      <c r="O23" s="191"/>
      <c r="P23" s="191"/>
      <c r="Q23" s="191"/>
    </row>
    <row r="24" spans="1:18" ht="24">
      <c r="A24" s="23">
        <v>1</v>
      </c>
      <c r="B24" s="30" t="s">
        <v>78</v>
      </c>
      <c r="C24" s="173" t="s">
        <v>265</v>
      </c>
      <c r="D24" s="31" t="s">
        <v>218</v>
      </c>
      <c r="E24" s="35">
        <v>0.12</v>
      </c>
      <c r="F24" s="33">
        <v>1496.49</v>
      </c>
      <c r="G24" s="33">
        <v>1184.57</v>
      </c>
      <c r="H24" s="33">
        <v>311.92</v>
      </c>
      <c r="I24" s="33">
        <v>120.9</v>
      </c>
      <c r="J24" s="54">
        <v>180</v>
      </c>
      <c r="K24" s="34">
        <v>143</v>
      </c>
      <c r="L24" s="34">
        <v>37</v>
      </c>
      <c r="M24" s="34">
        <v>15</v>
      </c>
      <c r="N24" s="34">
        <v>103.91</v>
      </c>
      <c r="O24" s="34">
        <v>12.47</v>
      </c>
      <c r="P24" s="34">
        <v>7.74</v>
      </c>
      <c r="Q24" s="34">
        <v>0.93</v>
      </c>
    </row>
    <row r="25" spans="1:18">
      <c r="A25" s="23">
        <v>2</v>
      </c>
      <c r="B25" s="30" t="s">
        <v>844</v>
      </c>
      <c r="C25" s="173" t="s">
        <v>843</v>
      </c>
      <c r="D25" s="31" t="s">
        <v>201</v>
      </c>
      <c r="E25" s="35">
        <v>0.46100000000000002</v>
      </c>
      <c r="F25" s="33">
        <v>2694.87</v>
      </c>
      <c r="G25" s="33">
        <v>1695.81</v>
      </c>
      <c r="H25" s="33">
        <v>999.06</v>
      </c>
      <c r="I25" s="33">
        <v>91.06</v>
      </c>
      <c r="J25" s="54">
        <v>1242</v>
      </c>
      <c r="K25" s="34">
        <v>782</v>
      </c>
      <c r="L25" s="34">
        <v>460</v>
      </c>
      <c r="M25" s="34">
        <v>42</v>
      </c>
      <c r="N25" s="34">
        <v>141.19999999999999</v>
      </c>
      <c r="O25" s="34">
        <v>65.09</v>
      </c>
      <c r="P25" s="34">
        <v>6.72</v>
      </c>
      <c r="Q25" s="34">
        <v>3.1</v>
      </c>
    </row>
    <row r="26" spans="1:18" ht="36">
      <c r="A26" s="23">
        <v>3</v>
      </c>
      <c r="B26" s="30" t="s">
        <v>842</v>
      </c>
      <c r="C26" s="173" t="s">
        <v>841</v>
      </c>
      <c r="D26" s="31" t="s">
        <v>218</v>
      </c>
      <c r="E26" s="35">
        <v>8.4000000000000005E-2</v>
      </c>
      <c r="F26" s="33">
        <v>2461.2800000000002</v>
      </c>
      <c r="G26" s="33">
        <v>2149.36</v>
      </c>
      <c r="H26" s="33">
        <v>311.92</v>
      </c>
      <c r="I26" s="33">
        <v>120.9</v>
      </c>
      <c r="J26" s="54">
        <v>207</v>
      </c>
      <c r="K26" s="34">
        <v>181</v>
      </c>
      <c r="L26" s="34">
        <v>26</v>
      </c>
      <c r="M26" s="34">
        <v>10</v>
      </c>
      <c r="N26" s="34">
        <v>188.54</v>
      </c>
      <c r="O26" s="34">
        <v>15.84</v>
      </c>
      <c r="P26" s="34">
        <v>7.74</v>
      </c>
      <c r="Q26" s="34">
        <v>0.65</v>
      </c>
    </row>
    <row r="27" spans="1:18" ht="24">
      <c r="A27" s="23">
        <v>4</v>
      </c>
      <c r="B27" s="30" t="s">
        <v>840</v>
      </c>
      <c r="C27" s="173" t="s">
        <v>839</v>
      </c>
      <c r="D27" s="31" t="s">
        <v>218</v>
      </c>
      <c r="E27" s="35">
        <v>0.14699999999999999</v>
      </c>
      <c r="F27" s="33">
        <v>1081.9100000000001</v>
      </c>
      <c r="G27" s="33">
        <v>823.99</v>
      </c>
      <c r="H27" s="33">
        <v>257.92</v>
      </c>
      <c r="I27" s="33">
        <v>27.68</v>
      </c>
      <c r="J27" s="54">
        <v>159</v>
      </c>
      <c r="K27" s="34">
        <v>121</v>
      </c>
      <c r="L27" s="34">
        <v>38</v>
      </c>
      <c r="M27" s="34">
        <v>4</v>
      </c>
      <c r="N27" s="34">
        <v>74.3</v>
      </c>
      <c r="O27" s="34">
        <v>10.92</v>
      </c>
      <c r="P27" s="34">
        <v>1.99</v>
      </c>
      <c r="Q27" s="34">
        <v>0.28999999999999998</v>
      </c>
    </row>
    <row r="28" spans="1:18" ht="24">
      <c r="A28" s="23">
        <v>5</v>
      </c>
      <c r="B28" s="30" t="s">
        <v>268</v>
      </c>
      <c r="C28" s="173" t="s">
        <v>267</v>
      </c>
      <c r="D28" s="31" t="s">
        <v>218</v>
      </c>
      <c r="E28" s="35">
        <v>4.5999999999999999E-2</v>
      </c>
      <c r="F28" s="33">
        <v>897.17</v>
      </c>
      <c r="G28" s="33">
        <v>839.14</v>
      </c>
      <c r="H28" s="33">
        <v>58.03</v>
      </c>
      <c r="I28" s="33">
        <v>22.49</v>
      </c>
      <c r="J28" s="54">
        <v>41</v>
      </c>
      <c r="K28" s="34">
        <v>39</v>
      </c>
      <c r="L28" s="34">
        <v>2</v>
      </c>
      <c r="M28" s="34">
        <v>1</v>
      </c>
      <c r="N28" s="34">
        <v>69.87</v>
      </c>
      <c r="O28" s="34">
        <v>3.21</v>
      </c>
      <c r="P28" s="34">
        <v>1.44</v>
      </c>
      <c r="Q28" s="34">
        <v>7.0000000000000007E-2</v>
      </c>
    </row>
    <row r="29" spans="1:18">
      <c r="A29" s="23">
        <v>6</v>
      </c>
      <c r="B29" s="30" t="s">
        <v>838</v>
      </c>
      <c r="C29" s="173" t="s">
        <v>837</v>
      </c>
      <c r="D29" s="31" t="s">
        <v>218</v>
      </c>
      <c r="E29" s="35">
        <v>4.5999999999999999E-2</v>
      </c>
      <c r="F29" s="33">
        <v>4262.51</v>
      </c>
      <c r="G29" s="33">
        <v>1335.51</v>
      </c>
      <c r="H29" s="33">
        <v>2927</v>
      </c>
      <c r="I29" s="33">
        <v>288.33</v>
      </c>
      <c r="J29" s="54">
        <v>196</v>
      </c>
      <c r="K29" s="34">
        <v>61</v>
      </c>
      <c r="L29" s="34">
        <v>135</v>
      </c>
      <c r="M29" s="34">
        <v>13</v>
      </c>
      <c r="N29" s="34">
        <v>111.2</v>
      </c>
      <c r="O29" s="34">
        <v>5.12</v>
      </c>
      <c r="P29" s="34">
        <v>21</v>
      </c>
      <c r="Q29" s="34">
        <v>0.97</v>
      </c>
    </row>
    <row r="30" spans="1:18" ht="26.25" customHeight="1">
      <c r="A30" s="23">
        <v>7</v>
      </c>
      <c r="B30" s="30" t="s">
        <v>414</v>
      </c>
      <c r="C30" s="173" t="s">
        <v>413</v>
      </c>
      <c r="D30" s="31" t="s">
        <v>209</v>
      </c>
      <c r="E30" s="35">
        <v>0.86699999999999999</v>
      </c>
      <c r="F30" s="33">
        <v>41.43</v>
      </c>
      <c r="G30" s="33">
        <v>41.43</v>
      </c>
      <c r="H30" s="34"/>
      <c r="I30" s="34"/>
      <c r="J30" s="54">
        <v>36</v>
      </c>
      <c r="K30" s="34">
        <v>36</v>
      </c>
      <c r="L30" s="34"/>
      <c r="M30" s="34"/>
      <c r="N30" s="34">
        <v>3.77</v>
      </c>
      <c r="O30" s="34">
        <v>3.27</v>
      </c>
      <c r="P30" s="34"/>
      <c r="Q30" s="34"/>
    </row>
    <row r="31" spans="1:18" ht="24">
      <c r="A31" s="23">
        <v>8</v>
      </c>
      <c r="B31" s="30" t="s">
        <v>416</v>
      </c>
      <c r="C31" s="173" t="s">
        <v>415</v>
      </c>
      <c r="D31" s="31" t="s">
        <v>218</v>
      </c>
      <c r="E31" s="35">
        <v>0.88700000000000001</v>
      </c>
      <c r="F31" s="33">
        <v>130.41999999999999</v>
      </c>
      <c r="G31" s="33">
        <v>125.18</v>
      </c>
      <c r="H31" s="33">
        <v>5.24</v>
      </c>
      <c r="I31" s="33">
        <v>2.0299999999999998</v>
      </c>
      <c r="J31" s="54">
        <v>116</v>
      </c>
      <c r="K31" s="34">
        <v>111</v>
      </c>
      <c r="L31" s="34">
        <v>5</v>
      </c>
      <c r="M31" s="34">
        <v>2</v>
      </c>
      <c r="N31" s="34">
        <v>11.39</v>
      </c>
      <c r="O31" s="34">
        <v>10.1</v>
      </c>
      <c r="P31" s="34">
        <v>0.13</v>
      </c>
      <c r="Q31" s="34">
        <v>0.12</v>
      </c>
    </row>
    <row r="32" spans="1:18" ht="67.5" customHeight="1">
      <c r="A32" s="23">
        <v>9</v>
      </c>
      <c r="B32" s="30" t="s">
        <v>836</v>
      </c>
      <c r="C32" s="173" t="s">
        <v>835</v>
      </c>
      <c r="D32" s="31" t="s">
        <v>218</v>
      </c>
      <c r="E32" s="35">
        <v>0.19800000000000001</v>
      </c>
      <c r="F32" s="33">
        <v>5283.06</v>
      </c>
      <c r="G32" s="33">
        <v>413.16</v>
      </c>
      <c r="H32" s="33">
        <v>23.27</v>
      </c>
      <c r="I32" s="33">
        <v>2.25</v>
      </c>
      <c r="J32" s="54">
        <v>1046</v>
      </c>
      <c r="K32" s="34">
        <v>82</v>
      </c>
      <c r="L32" s="34">
        <v>5</v>
      </c>
      <c r="M32" s="34"/>
      <c r="N32" s="34">
        <v>33.54</v>
      </c>
      <c r="O32" s="34">
        <v>6.64</v>
      </c>
      <c r="P32" s="34">
        <v>0.14000000000000001</v>
      </c>
      <c r="Q32" s="34">
        <v>0.03</v>
      </c>
    </row>
    <row r="33" spans="1:17" ht="24">
      <c r="A33" s="23">
        <v>10</v>
      </c>
      <c r="B33" s="30" t="s">
        <v>834</v>
      </c>
      <c r="C33" s="173" t="s">
        <v>833</v>
      </c>
      <c r="D33" s="31" t="s">
        <v>122</v>
      </c>
      <c r="E33" s="35">
        <v>0.03</v>
      </c>
      <c r="F33" s="33">
        <v>3359.59</v>
      </c>
      <c r="G33" s="33">
        <v>689.7</v>
      </c>
      <c r="H33" s="33">
        <v>2669.89</v>
      </c>
      <c r="I33" s="33">
        <v>247.26</v>
      </c>
      <c r="J33" s="54">
        <v>101</v>
      </c>
      <c r="K33" s="34">
        <v>21</v>
      </c>
      <c r="L33" s="34">
        <v>80</v>
      </c>
      <c r="M33" s="34">
        <v>7</v>
      </c>
      <c r="N33" s="34">
        <v>53.3</v>
      </c>
      <c r="O33" s="34">
        <v>1.6</v>
      </c>
      <c r="P33" s="34">
        <v>15.83</v>
      </c>
      <c r="Q33" s="34">
        <v>0.47</v>
      </c>
    </row>
    <row r="34" spans="1:17" ht="24">
      <c r="A34" s="23">
        <v>11</v>
      </c>
      <c r="B34" s="30" t="s">
        <v>832</v>
      </c>
      <c r="C34" s="173" t="s">
        <v>831</v>
      </c>
      <c r="D34" s="31" t="s">
        <v>218</v>
      </c>
      <c r="E34" s="35">
        <v>0.02</v>
      </c>
      <c r="F34" s="33">
        <v>405.97</v>
      </c>
      <c r="G34" s="33">
        <v>405.97</v>
      </c>
      <c r="H34" s="34"/>
      <c r="I34" s="34"/>
      <c r="J34" s="54">
        <v>8</v>
      </c>
      <c r="K34" s="34">
        <v>8</v>
      </c>
      <c r="L34" s="34"/>
      <c r="M34" s="34"/>
      <c r="N34" s="34">
        <v>36.28</v>
      </c>
      <c r="O34" s="34">
        <v>0.73</v>
      </c>
      <c r="P34" s="34"/>
      <c r="Q34" s="34"/>
    </row>
    <row r="35" spans="1:17" ht="75">
      <c r="A35" s="23">
        <v>12</v>
      </c>
      <c r="B35" s="30" t="s">
        <v>77</v>
      </c>
      <c r="C35" s="173" t="s">
        <v>264</v>
      </c>
      <c r="D35" s="31" t="s">
        <v>194</v>
      </c>
      <c r="E35" s="35">
        <v>13.76</v>
      </c>
      <c r="F35" s="33">
        <v>2.77</v>
      </c>
      <c r="G35" s="33">
        <v>2.77</v>
      </c>
      <c r="H35" s="34"/>
      <c r="I35" s="34"/>
      <c r="J35" s="54">
        <v>38</v>
      </c>
      <c r="K35" s="34">
        <v>38</v>
      </c>
      <c r="L35" s="34"/>
      <c r="M35" s="34"/>
      <c r="N35" s="34"/>
      <c r="O35" s="34"/>
      <c r="P35" s="34"/>
      <c r="Q35" s="34"/>
    </row>
    <row r="36" spans="1:17" ht="96.75">
      <c r="A36" s="23">
        <v>13</v>
      </c>
      <c r="B36" s="30" t="s">
        <v>76</v>
      </c>
      <c r="C36" s="173" t="s">
        <v>830</v>
      </c>
      <c r="D36" s="31" t="s">
        <v>194</v>
      </c>
      <c r="E36" s="32">
        <v>13.76</v>
      </c>
      <c r="F36" s="33">
        <v>52.85</v>
      </c>
      <c r="G36" s="34"/>
      <c r="H36" s="33">
        <v>52.85</v>
      </c>
      <c r="I36" s="34"/>
      <c r="J36" s="54">
        <v>727</v>
      </c>
      <c r="K36" s="34"/>
      <c r="L36" s="34">
        <v>727</v>
      </c>
      <c r="M36" s="34"/>
      <c r="N36" s="34"/>
      <c r="O36" s="34"/>
      <c r="P36" s="34"/>
      <c r="Q36" s="34"/>
    </row>
    <row r="37" spans="1:17" ht="19.149999999999999" customHeight="1">
      <c r="A37" s="195" t="s">
        <v>829</v>
      </c>
      <c r="B37" s="191"/>
      <c r="C37" s="191"/>
      <c r="D37" s="191"/>
      <c r="E37" s="191"/>
      <c r="F37" s="191"/>
      <c r="G37" s="191"/>
      <c r="H37" s="191"/>
      <c r="I37" s="191"/>
      <c r="J37" s="191"/>
      <c r="K37" s="191"/>
      <c r="L37" s="191"/>
      <c r="M37" s="191"/>
      <c r="N37" s="191"/>
      <c r="O37" s="191"/>
      <c r="P37" s="191"/>
      <c r="Q37" s="191"/>
    </row>
    <row r="38" spans="1:17" ht="19.149999999999999" customHeight="1">
      <c r="A38" s="194" t="s">
        <v>828</v>
      </c>
      <c r="B38" s="191"/>
      <c r="C38" s="191"/>
      <c r="D38" s="191"/>
      <c r="E38" s="191"/>
      <c r="F38" s="191"/>
      <c r="G38" s="191"/>
      <c r="H38" s="191"/>
      <c r="I38" s="191"/>
      <c r="J38" s="191"/>
      <c r="K38" s="191"/>
      <c r="L38" s="191"/>
      <c r="M38" s="191"/>
      <c r="N38" s="191"/>
      <c r="O38" s="191"/>
      <c r="P38" s="191"/>
      <c r="Q38" s="191"/>
    </row>
    <row r="39" spans="1:17" ht="60">
      <c r="A39" s="23">
        <v>14</v>
      </c>
      <c r="B39" s="30" t="s">
        <v>827</v>
      </c>
      <c r="C39" s="173" t="s">
        <v>826</v>
      </c>
      <c r="D39" s="31" t="s">
        <v>805</v>
      </c>
      <c r="E39" s="35">
        <v>0.93</v>
      </c>
      <c r="F39" s="33">
        <v>2491.85</v>
      </c>
      <c r="G39" s="33">
        <v>1035.18</v>
      </c>
      <c r="H39" s="33">
        <v>46.17</v>
      </c>
      <c r="I39" s="34"/>
      <c r="J39" s="54">
        <v>2317</v>
      </c>
      <c r="K39" s="34">
        <v>963</v>
      </c>
      <c r="L39" s="34">
        <v>43</v>
      </c>
      <c r="M39" s="34"/>
      <c r="N39" s="34">
        <v>81</v>
      </c>
      <c r="O39" s="34">
        <v>75.33</v>
      </c>
      <c r="P39" s="34"/>
      <c r="Q39" s="34"/>
    </row>
    <row r="40" spans="1:17" ht="24">
      <c r="A40" s="23">
        <v>15</v>
      </c>
      <c r="B40" s="30" t="s">
        <v>384</v>
      </c>
      <c r="C40" s="173" t="s">
        <v>383</v>
      </c>
      <c r="D40" s="31" t="s">
        <v>193</v>
      </c>
      <c r="E40" s="32">
        <v>186</v>
      </c>
      <c r="F40" s="33">
        <v>35.15</v>
      </c>
      <c r="G40" s="34"/>
      <c r="H40" s="34"/>
      <c r="I40" s="34"/>
      <c r="J40" s="54">
        <v>6538</v>
      </c>
      <c r="K40" s="34"/>
      <c r="L40" s="34"/>
      <c r="M40" s="34"/>
      <c r="N40" s="34"/>
      <c r="O40" s="34"/>
      <c r="P40" s="34"/>
      <c r="Q40" s="34"/>
    </row>
    <row r="41" spans="1:17" ht="24">
      <c r="A41" s="23">
        <v>16</v>
      </c>
      <c r="B41" s="30" t="s">
        <v>804</v>
      </c>
      <c r="C41" s="173" t="s">
        <v>803</v>
      </c>
      <c r="D41" s="31" t="s">
        <v>127</v>
      </c>
      <c r="E41" s="32">
        <v>186</v>
      </c>
      <c r="F41" s="33">
        <v>9.1999999999999993</v>
      </c>
      <c r="G41" s="34"/>
      <c r="H41" s="34"/>
      <c r="I41" s="34"/>
      <c r="J41" s="54">
        <v>1711</v>
      </c>
      <c r="K41" s="34"/>
      <c r="L41" s="34"/>
      <c r="M41" s="34"/>
      <c r="N41" s="34"/>
      <c r="O41" s="34"/>
      <c r="P41" s="34"/>
      <c r="Q41" s="34"/>
    </row>
    <row r="42" spans="1:17" ht="24">
      <c r="A42" s="23">
        <v>17</v>
      </c>
      <c r="B42" s="30" t="s">
        <v>408</v>
      </c>
      <c r="C42" s="173" t="s">
        <v>407</v>
      </c>
      <c r="D42" s="31" t="s">
        <v>127</v>
      </c>
      <c r="E42" s="32">
        <v>65.099999999999994</v>
      </c>
      <c r="F42" s="33">
        <v>5</v>
      </c>
      <c r="G42" s="34"/>
      <c r="H42" s="34"/>
      <c r="I42" s="34"/>
      <c r="J42" s="54">
        <v>326</v>
      </c>
      <c r="K42" s="34"/>
      <c r="L42" s="34"/>
      <c r="M42" s="34"/>
      <c r="N42" s="34"/>
      <c r="O42" s="34"/>
      <c r="P42" s="34"/>
      <c r="Q42" s="34"/>
    </row>
    <row r="43" spans="1:17" ht="24">
      <c r="A43" s="23">
        <v>18</v>
      </c>
      <c r="B43" s="30" t="s">
        <v>399</v>
      </c>
      <c r="C43" s="173" t="s">
        <v>398</v>
      </c>
      <c r="D43" s="31" t="s">
        <v>119</v>
      </c>
      <c r="E43" s="32">
        <v>139</v>
      </c>
      <c r="F43" s="33">
        <v>0.04</v>
      </c>
      <c r="G43" s="34"/>
      <c r="H43" s="34"/>
      <c r="I43" s="34"/>
      <c r="J43" s="54">
        <v>6</v>
      </c>
      <c r="K43" s="34"/>
      <c r="L43" s="34"/>
      <c r="M43" s="34"/>
      <c r="N43" s="34"/>
      <c r="O43" s="34"/>
      <c r="P43" s="34"/>
      <c r="Q43" s="34"/>
    </row>
    <row r="44" spans="1:17" ht="24">
      <c r="A44" s="23">
        <v>19</v>
      </c>
      <c r="B44" s="30" t="s">
        <v>397</v>
      </c>
      <c r="C44" s="173" t="s">
        <v>396</v>
      </c>
      <c r="D44" s="31" t="s">
        <v>119</v>
      </c>
      <c r="E44" s="32">
        <v>651</v>
      </c>
      <c r="F44" s="33">
        <v>0.08</v>
      </c>
      <c r="G44" s="34"/>
      <c r="H44" s="34"/>
      <c r="I44" s="34"/>
      <c r="J44" s="54">
        <v>52</v>
      </c>
      <c r="K44" s="34"/>
      <c r="L44" s="34"/>
      <c r="M44" s="34"/>
      <c r="N44" s="34"/>
      <c r="O44" s="34"/>
      <c r="P44" s="34"/>
      <c r="Q44" s="34"/>
    </row>
    <row r="45" spans="1:17" ht="24">
      <c r="A45" s="23">
        <v>20</v>
      </c>
      <c r="B45" s="30" t="s">
        <v>819</v>
      </c>
      <c r="C45" s="173" t="s">
        <v>818</v>
      </c>
      <c r="D45" s="31" t="s">
        <v>119</v>
      </c>
      <c r="E45" s="32">
        <v>1395</v>
      </c>
      <c r="F45" s="33">
        <v>0.11</v>
      </c>
      <c r="G45" s="34"/>
      <c r="H45" s="34"/>
      <c r="I45" s="34"/>
      <c r="J45" s="54">
        <v>153</v>
      </c>
      <c r="K45" s="34"/>
      <c r="L45" s="34"/>
      <c r="M45" s="34"/>
      <c r="N45" s="34"/>
      <c r="O45" s="34"/>
      <c r="P45" s="34"/>
      <c r="Q45" s="34"/>
    </row>
    <row r="46" spans="1:17" ht="24">
      <c r="A46" s="23">
        <v>21</v>
      </c>
      <c r="B46" s="30" t="s">
        <v>354</v>
      </c>
      <c r="C46" s="173" t="s">
        <v>802</v>
      </c>
      <c r="D46" s="31" t="s">
        <v>212</v>
      </c>
      <c r="E46" s="32">
        <v>70</v>
      </c>
      <c r="F46" s="33">
        <v>4.5999999999999996</v>
      </c>
      <c r="G46" s="34"/>
      <c r="H46" s="34"/>
      <c r="I46" s="34"/>
      <c r="J46" s="54">
        <v>322</v>
      </c>
      <c r="K46" s="34"/>
      <c r="L46" s="34"/>
      <c r="M46" s="34"/>
      <c r="N46" s="34"/>
      <c r="O46" s="34"/>
      <c r="P46" s="34"/>
      <c r="Q46" s="34"/>
    </row>
    <row r="47" spans="1:17" ht="19.149999999999999" customHeight="1">
      <c r="A47" s="194" t="s">
        <v>825</v>
      </c>
      <c r="B47" s="191"/>
      <c r="C47" s="191"/>
      <c r="D47" s="191"/>
      <c r="E47" s="191"/>
      <c r="F47" s="191"/>
      <c r="G47" s="191"/>
      <c r="H47" s="191"/>
      <c r="I47" s="191"/>
      <c r="J47" s="191"/>
      <c r="K47" s="191"/>
      <c r="L47" s="191"/>
      <c r="M47" s="191"/>
      <c r="N47" s="191"/>
      <c r="O47" s="191"/>
      <c r="P47" s="191"/>
      <c r="Q47" s="191"/>
    </row>
    <row r="48" spans="1:17" ht="62.25" customHeight="1">
      <c r="A48" s="23">
        <v>22</v>
      </c>
      <c r="B48" s="30" t="s">
        <v>824</v>
      </c>
      <c r="C48" s="173" t="s">
        <v>823</v>
      </c>
      <c r="D48" s="31" t="s">
        <v>822</v>
      </c>
      <c r="E48" s="35">
        <v>0.38769999999999999</v>
      </c>
      <c r="F48" s="33">
        <v>8259.86</v>
      </c>
      <c r="G48" s="33">
        <v>1738.08</v>
      </c>
      <c r="H48" s="33">
        <v>30.3</v>
      </c>
      <c r="I48" s="34"/>
      <c r="J48" s="54">
        <v>3202</v>
      </c>
      <c r="K48" s="34">
        <v>674</v>
      </c>
      <c r="L48" s="34">
        <v>12</v>
      </c>
      <c r="M48" s="34"/>
      <c r="N48" s="34">
        <v>136</v>
      </c>
      <c r="O48" s="34">
        <v>52.73</v>
      </c>
      <c r="P48" s="34"/>
      <c r="Q48" s="34"/>
    </row>
    <row r="49" spans="1:17" ht="24">
      <c r="A49" s="23">
        <v>23</v>
      </c>
      <c r="B49" s="30" t="s">
        <v>384</v>
      </c>
      <c r="C49" s="173" t="s">
        <v>383</v>
      </c>
      <c r="D49" s="31" t="s">
        <v>193</v>
      </c>
      <c r="E49" s="32">
        <v>144.30000000000001</v>
      </c>
      <c r="F49" s="33">
        <v>35.15</v>
      </c>
      <c r="G49" s="34"/>
      <c r="H49" s="34"/>
      <c r="I49" s="34"/>
      <c r="J49" s="54">
        <v>5072</v>
      </c>
      <c r="K49" s="34"/>
      <c r="L49" s="34"/>
      <c r="M49" s="34"/>
      <c r="N49" s="34"/>
      <c r="O49" s="34"/>
      <c r="P49" s="34"/>
      <c r="Q49" s="34"/>
    </row>
    <row r="50" spans="1:17" ht="24">
      <c r="A50" s="23">
        <v>24</v>
      </c>
      <c r="B50" s="30" t="s">
        <v>821</v>
      </c>
      <c r="C50" s="173" t="s">
        <v>820</v>
      </c>
      <c r="D50" s="31" t="s">
        <v>193</v>
      </c>
      <c r="E50" s="32">
        <v>10.8</v>
      </c>
      <c r="F50" s="33">
        <v>45.02</v>
      </c>
      <c r="G50" s="34"/>
      <c r="H50" s="34"/>
      <c r="I50" s="34"/>
      <c r="J50" s="54">
        <v>486</v>
      </c>
      <c r="K50" s="34"/>
      <c r="L50" s="34"/>
      <c r="M50" s="34"/>
      <c r="N50" s="34"/>
      <c r="O50" s="34"/>
      <c r="P50" s="34"/>
      <c r="Q50" s="34"/>
    </row>
    <row r="51" spans="1:17" ht="24">
      <c r="A51" s="23">
        <v>25</v>
      </c>
      <c r="B51" s="30" t="s">
        <v>819</v>
      </c>
      <c r="C51" s="173" t="s">
        <v>818</v>
      </c>
      <c r="D51" s="31" t="s">
        <v>119</v>
      </c>
      <c r="E51" s="32">
        <v>1163</v>
      </c>
      <c r="F51" s="33">
        <v>0.11</v>
      </c>
      <c r="G51" s="34"/>
      <c r="H51" s="34"/>
      <c r="I51" s="34"/>
      <c r="J51" s="54">
        <v>128</v>
      </c>
      <c r="K51" s="34"/>
      <c r="L51" s="34"/>
      <c r="M51" s="34"/>
      <c r="N51" s="34"/>
      <c r="O51" s="34"/>
      <c r="P51" s="34"/>
      <c r="Q51" s="34"/>
    </row>
    <row r="52" spans="1:17" ht="26.25" customHeight="1">
      <c r="A52" s="23">
        <v>26</v>
      </c>
      <c r="B52" s="30" t="s">
        <v>817</v>
      </c>
      <c r="C52" s="173" t="s">
        <v>816</v>
      </c>
      <c r="D52" s="31" t="s">
        <v>120</v>
      </c>
      <c r="E52" s="35">
        <v>2.6</v>
      </c>
      <c r="F52" s="33">
        <v>530.88</v>
      </c>
      <c r="G52" s="34"/>
      <c r="H52" s="34"/>
      <c r="I52" s="34"/>
      <c r="J52" s="54">
        <v>1380</v>
      </c>
      <c r="K52" s="34"/>
      <c r="L52" s="34"/>
      <c r="M52" s="34"/>
      <c r="N52" s="34"/>
      <c r="O52" s="34"/>
      <c r="P52" s="34"/>
      <c r="Q52" s="34"/>
    </row>
    <row r="53" spans="1:17" ht="19.149999999999999" customHeight="1">
      <c r="A53" s="194" t="s">
        <v>815</v>
      </c>
      <c r="B53" s="191"/>
      <c r="C53" s="191"/>
      <c r="D53" s="191"/>
      <c r="E53" s="191"/>
      <c r="F53" s="191"/>
      <c r="G53" s="191"/>
      <c r="H53" s="191"/>
      <c r="I53" s="191"/>
      <c r="J53" s="191"/>
      <c r="K53" s="191"/>
      <c r="L53" s="191"/>
      <c r="M53" s="191"/>
      <c r="N53" s="191"/>
      <c r="O53" s="191"/>
      <c r="P53" s="191"/>
      <c r="Q53" s="191"/>
    </row>
    <row r="54" spans="1:17" ht="48">
      <c r="A54" s="23">
        <v>27</v>
      </c>
      <c r="B54" s="30" t="s">
        <v>208</v>
      </c>
      <c r="C54" s="173" t="s">
        <v>207</v>
      </c>
      <c r="D54" s="31" t="s">
        <v>206</v>
      </c>
      <c r="E54" s="35">
        <v>0.1694</v>
      </c>
      <c r="F54" s="33">
        <v>6925.99</v>
      </c>
      <c r="G54" s="33">
        <v>1239.6600000000001</v>
      </c>
      <c r="H54" s="33">
        <v>34.51</v>
      </c>
      <c r="I54" s="34"/>
      <c r="J54" s="54">
        <v>1173</v>
      </c>
      <c r="K54" s="34">
        <v>210</v>
      </c>
      <c r="L54" s="34">
        <v>6</v>
      </c>
      <c r="M54" s="34"/>
      <c r="N54" s="34">
        <v>97</v>
      </c>
      <c r="O54" s="34">
        <v>16.43</v>
      </c>
      <c r="P54" s="34"/>
      <c r="Q54" s="34"/>
    </row>
    <row r="55" spans="1:17" ht="24">
      <c r="A55" s="23">
        <v>28</v>
      </c>
      <c r="B55" s="30" t="s">
        <v>386</v>
      </c>
      <c r="C55" s="173" t="s">
        <v>385</v>
      </c>
      <c r="D55" s="31" t="s">
        <v>193</v>
      </c>
      <c r="E55" s="32">
        <v>18.8</v>
      </c>
      <c r="F55" s="33">
        <v>31.58</v>
      </c>
      <c r="G55" s="34"/>
      <c r="H55" s="34"/>
      <c r="I55" s="34"/>
      <c r="J55" s="54">
        <v>594</v>
      </c>
      <c r="K55" s="34"/>
      <c r="L55" s="34"/>
      <c r="M55" s="34"/>
      <c r="N55" s="34"/>
      <c r="O55" s="34"/>
      <c r="P55" s="34"/>
      <c r="Q55" s="34"/>
    </row>
    <row r="56" spans="1:17" ht="24">
      <c r="A56" s="23">
        <v>29</v>
      </c>
      <c r="B56" s="30" t="s">
        <v>399</v>
      </c>
      <c r="C56" s="173" t="s">
        <v>398</v>
      </c>
      <c r="D56" s="31" t="s">
        <v>119</v>
      </c>
      <c r="E56" s="32">
        <v>24</v>
      </c>
      <c r="F56" s="33">
        <v>0.04</v>
      </c>
      <c r="G56" s="34"/>
      <c r="H56" s="34"/>
      <c r="I56" s="34"/>
      <c r="J56" s="54">
        <v>1</v>
      </c>
      <c r="K56" s="34"/>
      <c r="L56" s="34"/>
      <c r="M56" s="34"/>
      <c r="N56" s="34"/>
      <c r="O56" s="34"/>
      <c r="P56" s="34"/>
      <c r="Q56" s="34"/>
    </row>
    <row r="57" spans="1:17" ht="24">
      <c r="A57" s="23">
        <v>30</v>
      </c>
      <c r="B57" s="30" t="s">
        <v>397</v>
      </c>
      <c r="C57" s="173" t="s">
        <v>396</v>
      </c>
      <c r="D57" s="31" t="s">
        <v>119</v>
      </c>
      <c r="E57" s="32">
        <v>390</v>
      </c>
      <c r="F57" s="33">
        <v>0.08</v>
      </c>
      <c r="G57" s="34"/>
      <c r="H57" s="34"/>
      <c r="I57" s="34"/>
      <c r="J57" s="54">
        <v>31</v>
      </c>
      <c r="K57" s="34"/>
      <c r="L57" s="34"/>
      <c r="M57" s="34"/>
      <c r="N57" s="34"/>
      <c r="O57" s="34"/>
      <c r="P57" s="34"/>
      <c r="Q57" s="34"/>
    </row>
    <row r="58" spans="1:17" ht="24">
      <c r="A58" s="23">
        <v>31</v>
      </c>
      <c r="B58" s="30" t="s">
        <v>408</v>
      </c>
      <c r="C58" s="173" t="s">
        <v>407</v>
      </c>
      <c r="D58" s="31" t="s">
        <v>127</v>
      </c>
      <c r="E58" s="32">
        <v>27.5</v>
      </c>
      <c r="F58" s="33">
        <v>5</v>
      </c>
      <c r="G58" s="34"/>
      <c r="H58" s="34"/>
      <c r="I58" s="34"/>
      <c r="J58" s="54">
        <v>138</v>
      </c>
      <c r="K58" s="34"/>
      <c r="L58" s="34"/>
      <c r="M58" s="34"/>
      <c r="N58" s="34"/>
      <c r="O58" s="34"/>
      <c r="P58" s="34"/>
      <c r="Q58" s="34"/>
    </row>
    <row r="59" spans="1:17" ht="19.149999999999999" customHeight="1">
      <c r="A59" s="194" t="s">
        <v>814</v>
      </c>
      <c r="B59" s="191"/>
      <c r="C59" s="191"/>
      <c r="D59" s="191"/>
      <c r="E59" s="191"/>
      <c r="F59" s="191"/>
      <c r="G59" s="191"/>
      <c r="H59" s="191"/>
      <c r="I59" s="191"/>
      <c r="J59" s="191"/>
      <c r="K59" s="191"/>
      <c r="L59" s="191"/>
      <c r="M59" s="191"/>
      <c r="N59" s="191"/>
      <c r="O59" s="191"/>
      <c r="P59" s="191"/>
      <c r="Q59" s="191"/>
    </row>
    <row r="60" spans="1:17" ht="48">
      <c r="A60" s="23">
        <v>32</v>
      </c>
      <c r="B60" s="30" t="s">
        <v>813</v>
      </c>
      <c r="C60" s="173" t="s">
        <v>812</v>
      </c>
      <c r="D60" s="31" t="s">
        <v>811</v>
      </c>
      <c r="E60" s="35">
        <v>5.3999999999999999E-2</v>
      </c>
      <c r="F60" s="33">
        <v>2784.65</v>
      </c>
      <c r="G60" s="33">
        <v>1252.44</v>
      </c>
      <c r="H60" s="33">
        <v>51.19</v>
      </c>
      <c r="I60" s="34"/>
      <c r="J60" s="54">
        <v>150</v>
      </c>
      <c r="K60" s="34">
        <v>68</v>
      </c>
      <c r="L60" s="34">
        <v>3</v>
      </c>
      <c r="M60" s="34"/>
      <c r="N60" s="34">
        <v>98</v>
      </c>
      <c r="O60" s="34">
        <v>5.29</v>
      </c>
      <c r="P60" s="34"/>
      <c r="Q60" s="34"/>
    </row>
    <row r="61" spans="1:17" ht="24">
      <c r="A61" s="23">
        <v>33</v>
      </c>
      <c r="B61" s="30" t="s">
        <v>386</v>
      </c>
      <c r="C61" s="173" t="s">
        <v>385</v>
      </c>
      <c r="D61" s="31" t="s">
        <v>193</v>
      </c>
      <c r="E61" s="35">
        <v>8.4</v>
      </c>
      <c r="F61" s="33">
        <v>31.58</v>
      </c>
      <c r="G61" s="34"/>
      <c r="H61" s="34"/>
      <c r="I61" s="34"/>
      <c r="J61" s="54">
        <v>265</v>
      </c>
      <c r="K61" s="34"/>
      <c r="L61" s="34"/>
      <c r="M61" s="34"/>
      <c r="N61" s="34"/>
      <c r="O61" s="34"/>
      <c r="P61" s="34"/>
      <c r="Q61" s="34"/>
    </row>
    <row r="62" spans="1:17" ht="24">
      <c r="A62" s="23">
        <v>34</v>
      </c>
      <c r="B62" s="30" t="s">
        <v>401</v>
      </c>
      <c r="C62" s="173" t="s">
        <v>400</v>
      </c>
      <c r="D62" s="31" t="s">
        <v>127</v>
      </c>
      <c r="E62" s="35">
        <v>24</v>
      </c>
      <c r="F62" s="33">
        <v>13.78</v>
      </c>
      <c r="G62" s="34"/>
      <c r="H62" s="34"/>
      <c r="I62" s="34"/>
      <c r="J62" s="54">
        <v>331</v>
      </c>
      <c r="K62" s="34"/>
      <c r="L62" s="34"/>
      <c r="M62" s="34"/>
      <c r="N62" s="34"/>
      <c r="O62" s="34"/>
      <c r="P62" s="34"/>
      <c r="Q62" s="34"/>
    </row>
    <row r="63" spans="1:17" ht="24">
      <c r="A63" s="23">
        <v>35</v>
      </c>
      <c r="B63" s="30" t="s">
        <v>403</v>
      </c>
      <c r="C63" s="173" t="s">
        <v>402</v>
      </c>
      <c r="D63" s="31" t="s">
        <v>127</v>
      </c>
      <c r="E63" s="35">
        <v>9</v>
      </c>
      <c r="F63" s="33">
        <v>15.85</v>
      </c>
      <c r="G63" s="34"/>
      <c r="H63" s="34"/>
      <c r="I63" s="34"/>
      <c r="J63" s="54">
        <v>143</v>
      </c>
      <c r="K63" s="34"/>
      <c r="L63" s="34"/>
      <c r="M63" s="34"/>
      <c r="N63" s="34"/>
      <c r="O63" s="34"/>
      <c r="P63" s="34"/>
      <c r="Q63" s="34"/>
    </row>
    <row r="64" spans="1:17" ht="24">
      <c r="A64" s="23">
        <v>36</v>
      </c>
      <c r="B64" s="30" t="s">
        <v>408</v>
      </c>
      <c r="C64" s="173" t="s">
        <v>407</v>
      </c>
      <c r="D64" s="31" t="s">
        <v>127</v>
      </c>
      <c r="E64" s="35">
        <v>24</v>
      </c>
      <c r="F64" s="33">
        <v>5</v>
      </c>
      <c r="G64" s="34"/>
      <c r="H64" s="34"/>
      <c r="I64" s="34"/>
      <c r="J64" s="54">
        <v>120</v>
      </c>
      <c r="K64" s="34"/>
      <c r="L64" s="34"/>
      <c r="M64" s="34"/>
      <c r="N64" s="34"/>
      <c r="O64" s="34"/>
      <c r="P64" s="34"/>
      <c r="Q64" s="34"/>
    </row>
    <row r="65" spans="1:17" ht="24">
      <c r="A65" s="23">
        <v>37</v>
      </c>
      <c r="B65" s="30" t="s">
        <v>804</v>
      </c>
      <c r="C65" s="173" t="s">
        <v>803</v>
      </c>
      <c r="D65" s="31" t="s">
        <v>127</v>
      </c>
      <c r="E65" s="35">
        <v>2.4</v>
      </c>
      <c r="F65" s="33">
        <v>9.1999999999999993</v>
      </c>
      <c r="G65" s="34"/>
      <c r="H65" s="34"/>
      <c r="I65" s="34"/>
      <c r="J65" s="54">
        <v>22</v>
      </c>
      <c r="K65" s="34"/>
      <c r="L65" s="34"/>
      <c r="M65" s="34"/>
      <c r="N65" s="34"/>
      <c r="O65" s="34"/>
      <c r="P65" s="34"/>
      <c r="Q65" s="34"/>
    </row>
    <row r="66" spans="1:17" ht="24">
      <c r="A66" s="23">
        <v>38</v>
      </c>
      <c r="B66" s="30" t="s">
        <v>810</v>
      </c>
      <c r="C66" s="173" t="s">
        <v>809</v>
      </c>
      <c r="D66" s="31" t="s">
        <v>119</v>
      </c>
      <c r="E66" s="35">
        <v>14</v>
      </c>
      <c r="F66" s="33">
        <v>0.94</v>
      </c>
      <c r="G66" s="34"/>
      <c r="H66" s="34"/>
      <c r="I66" s="34"/>
      <c r="J66" s="54">
        <v>13</v>
      </c>
      <c r="K66" s="34"/>
      <c r="L66" s="34"/>
      <c r="M66" s="34"/>
      <c r="N66" s="34"/>
      <c r="O66" s="34"/>
      <c r="P66" s="34"/>
      <c r="Q66" s="34"/>
    </row>
    <row r="67" spans="1:17" ht="24">
      <c r="A67" s="23">
        <v>39</v>
      </c>
      <c r="B67" s="30" t="s">
        <v>399</v>
      </c>
      <c r="C67" s="173" t="s">
        <v>398</v>
      </c>
      <c r="D67" s="31" t="s">
        <v>119</v>
      </c>
      <c r="E67" s="35">
        <v>80</v>
      </c>
      <c r="F67" s="33">
        <v>0.04</v>
      </c>
      <c r="G67" s="34"/>
      <c r="H67" s="34"/>
      <c r="I67" s="34"/>
      <c r="J67" s="54">
        <v>3</v>
      </c>
      <c r="K67" s="34"/>
      <c r="L67" s="34"/>
      <c r="M67" s="34"/>
      <c r="N67" s="34"/>
      <c r="O67" s="34"/>
      <c r="P67" s="34"/>
      <c r="Q67" s="34"/>
    </row>
    <row r="68" spans="1:17" ht="24">
      <c r="A68" s="23">
        <v>40</v>
      </c>
      <c r="B68" s="30" t="s">
        <v>397</v>
      </c>
      <c r="C68" s="173" t="s">
        <v>396</v>
      </c>
      <c r="D68" s="31" t="s">
        <v>119</v>
      </c>
      <c r="E68" s="35">
        <v>70</v>
      </c>
      <c r="F68" s="33">
        <v>0.08</v>
      </c>
      <c r="G68" s="34"/>
      <c r="H68" s="34"/>
      <c r="I68" s="34"/>
      <c r="J68" s="54">
        <v>6</v>
      </c>
      <c r="K68" s="34"/>
      <c r="L68" s="34"/>
      <c r="M68" s="34"/>
      <c r="N68" s="34"/>
      <c r="O68" s="34"/>
      <c r="P68" s="34"/>
      <c r="Q68" s="34"/>
    </row>
    <row r="69" spans="1:17" ht="24">
      <c r="A69" s="23">
        <v>41</v>
      </c>
      <c r="B69" s="30" t="s">
        <v>354</v>
      </c>
      <c r="C69" s="173" t="s">
        <v>802</v>
      </c>
      <c r="D69" s="31" t="s">
        <v>212</v>
      </c>
      <c r="E69" s="35">
        <v>7.4</v>
      </c>
      <c r="F69" s="33">
        <v>4.5999999999999996</v>
      </c>
      <c r="G69" s="34"/>
      <c r="H69" s="34"/>
      <c r="I69" s="34"/>
      <c r="J69" s="54">
        <v>34</v>
      </c>
      <c r="K69" s="34"/>
      <c r="L69" s="34"/>
      <c r="M69" s="34"/>
      <c r="N69" s="34"/>
      <c r="O69" s="34"/>
      <c r="P69" s="34"/>
      <c r="Q69" s="34"/>
    </row>
    <row r="70" spans="1:17" ht="19.149999999999999" customHeight="1">
      <c r="A70" s="194" t="s">
        <v>808</v>
      </c>
      <c r="B70" s="191"/>
      <c r="C70" s="191"/>
      <c r="D70" s="191"/>
      <c r="E70" s="191"/>
      <c r="F70" s="191"/>
      <c r="G70" s="191"/>
      <c r="H70" s="191"/>
      <c r="I70" s="191"/>
      <c r="J70" s="191"/>
      <c r="K70" s="191"/>
      <c r="L70" s="191"/>
      <c r="M70" s="191"/>
      <c r="N70" s="191"/>
      <c r="O70" s="191"/>
      <c r="P70" s="191"/>
      <c r="Q70" s="191"/>
    </row>
    <row r="71" spans="1:17" ht="48">
      <c r="A71" s="23">
        <v>42</v>
      </c>
      <c r="B71" s="30" t="s">
        <v>807</v>
      </c>
      <c r="C71" s="173" t="s">
        <v>806</v>
      </c>
      <c r="D71" s="31" t="s">
        <v>805</v>
      </c>
      <c r="E71" s="35">
        <v>1.4E-2</v>
      </c>
      <c r="F71" s="33">
        <v>6540.67</v>
      </c>
      <c r="G71" s="33">
        <v>1060.74</v>
      </c>
      <c r="H71" s="33">
        <v>37.96</v>
      </c>
      <c r="I71" s="34"/>
      <c r="J71" s="54">
        <v>92</v>
      </c>
      <c r="K71" s="34">
        <v>15</v>
      </c>
      <c r="L71" s="34">
        <v>1</v>
      </c>
      <c r="M71" s="34"/>
      <c r="N71" s="34">
        <v>83</v>
      </c>
      <c r="O71" s="34">
        <v>1.1599999999999999</v>
      </c>
      <c r="P71" s="34"/>
      <c r="Q71" s="34"/>
    </row>
    <row r="72" spans="1:17" ht="24">
      <c r="A72" s="23">
        <v>43</v>
      </c>
      <c r="B72" s="30" t="s">
        <v>408</v>
      </c>
      <c r="C72" s="173" t="s">
        <v>407</v>
      </c>
      <c r="D72" s="31" t="s">
        <v>127</v>
      </c>
      <c r="E72" s="32">
        <v>6</v>
      </c>
      <c r="F72" s="33">
        <v>5</v>
      </c>
      <c r="G72" s="34"/>
      <c r="H72" s="34"/>
      <c r="I72" s="34"/>
      <c r="J72" s="54">
        <v>30</v>
      </c>
      <c r="K72" s="34"/>
      <c r="L72" s="34"/>
      <c r="M72" s="34"/>
      <c r="N72" s="34"/>
      <c r="O72" s="34"/>
      <c r="P72" s="34"/>
      <c r="Q72" s="34"/>
    </row>
    <row r="73" spans="1:17" ht="24">
      <c r="A73" s="23">
        <v>44</v>
      </c>
      <c r="B73" s="30" t="s">
        <v>804</v>
      </c>
      <c r="C73" s="173" t="s">
        <v>803</v>
      </c>
      <c r="D73" s="31" t="s">
        <v>127</v>
      </c>
      <c r="E73" s="32">
        <v>5</v>
      </c>
      <c r="F73" s="33">
        <v>9.1999999999999993</v>
      </c>
      <c r="G73" s="34"/>
      <c r="H73" s="34"/>
      <c r="I73" s="34"/>
      <c r="J73" s="54">
        <v>46</v>
      </c>
      <c r="K73" s="34"/>
      <c r="L73" s="34"/>
      <c r="M73" s="34"/>
      <c r="N73" s="34"/>
      <c r="O73" s="34"/>
      <c r="P73" s="34"/>
      <c r="Q73" s="34"/>
    </row>
    <row r="74" spans="1:17" ht="24">
      <c r="A74" s="23">
        <v>45</v>
      </c>
      <c r="B74" s="30" t="s">
        <v>354</v>
      </c>
      <c r="C74" s="173" t="s">
        <v>802</v>
      </c>
      <c r="D74" s="31" t="s">
        <v>212</v>
      </c>
      <c r="E74" s="32">
        <v>1</v>
      </c>
      <c r="F74" s="33">
        <v>4.5999999999999996</v>
      </c>
      <c r="G74" s="34"/>
      <c r="H74" s="34"/>
      <c r="I74" s="34"/>
      <c r="J74" s="54">
        <v>5</v>
      </c>
      <c r="K74" s="34"/>
      <c r="L74" s="34"/>
      <c r="M74" s="34"/>
      <c r="N74" s="34"/>
      <c r="O74" s="34"/>
      <c r="P74" s="34"/>
      <c r="Q74" s="34"/>
    </row>
    <row r="75" spans="1:17" ht="19.149999999999999" customHeight="1">
      <c r="A75" s="194" t="s">
        <v>801</v>
      </c>
      <c r="B75" s="191"/>
      <c r="C75" s="191"/>
      <c r="D75" s="191"/>
      <c r="E75" s="191"/>
      <c r="F75" s="191"/>
      <c r="G75" s="191"/>
      <c r="H75" s="191"/>
      <c r="I75" s="191"/>
      <c r="J75" s="191"/>
      <c r="K75" s="191"/>
      <c r="L75" s="191"/>
      <c r="M75" s="191"/>
      <c r="N75" s="191"/>
      <c r="O75" s="191"/>
      <c r="P75" s="191"/>
      <c r="Q75" s="191"/>
    </row>
    <row r="76" spans="1:17" ht="48">
      <c r="A76" s="23">
        <v>46</v>
      </c>
      <c r="B76" s="30" t="s">
        <v>221</v>
      </c>
      <c r="C76" s="173" t="s">
        <v>800</v>
      </c>
      <c r="D76" s="31" t="s">
        <v>200</v>
      </c>
      <c r="E76" s="35">
        <v>0.72</v>
      </c>
      <c r="F76" s="33">
        <v>83.02</v>
      </c>
      <c r="G76" s="33">
        <v>65.930000000000007</v>
      </c>
      <c r="H76" s="33">
        <v>17.09</v>
      </c>
      <c r="I76" s="34"/>
      <c r="J76" s="54">
        <v>60</v>
      </c>
      <c r="K76" s="34">
        <v>48</v>
      </c>
      <c r="L76" s="34">
        <v>12</v>
      </c>
      <c r="M76" s="34"/>
      <c r="N76" s="34">
        <v>5.49</v>
      </c>
      <c r="O76" s="34">
        <v>3.95</v>
      </c>
      <c r="P76" s="34"/>
      <c r="Q76" s="34"/>
    </row>
    <row r="77" spans="1:17" ht="48">
      <c r="A77" s="23">
        <v>47</v>
      </c>
      <c r="B77" s="30" t="s">
        <v>220</v>
      </c>
      <c r="C77" s="173" t="s">
        <v>6</v>
      </c>
      <c r="D77" s="31" t="s">
        <v>194</v>
      </c>
      <c r="E77" s="35">
        <v>8.9999999999999993E-3</v>
      </c>
      <c r="F77" s="33">
        <v>3906.63</v>
      </c>
      <c r="G77" s="33">
        <v>2444.6</v>
      </c>
      <c r="H77" s="33">
        <v>572.30999999999995</v>
      </c>
      <c r="I77" s="34"/>
      <c r="J77" s="54">
        <v>35</v>
      </c>
      <c r="K77" s="34">
        <v>22</v>
      </c>
      <c r="L77" s="34">
        <v>5</v>
      </c>
      <c r="M77" s="34"/>
      <c r="N77" s="34">
        <v>170</v>
      </c>
      <c r="O77" s="34">
        <v>1.53</v>
      </c>
      <c r="P77" s="34"/>
      <c r="Q77" s="34"/>
    </row>
    <row r="78" spans="1:17" ht="36">
      <c r="A78" s="23">
        <v>48</v>
      </c>
      <c r="B78" s="30" t="s">
        <v>5</v>
      </c>
      <c r="C78" s="173" t="s">
        <v>4</v>
      </c>
      <c r="D78" s="31" t="s">
        <v>194</v>
      </c>
      <c r="E78" s="35">
        <v>8.9999999999999993E-3</v>
      </c>
      <c r="F78" s="33">
        <v>5156.3</v>
      </c>
      <c r="G78" s="34"/>
      <c r="H78" s="34"/>
      <c r="I78" s="34"/>
      <c r="J78" s="54">
        <v>46</v>
      </c>
      <c r="K78" s="34"/>
      <c r="L78" s="34"/>
      <c r="M78" s="34"/>
      <c r="N78" s="34"/>
      <c r="O78" s="34"/>
      <c r="P78" s="34"/>
      <c r="Q78" s="34"/>
    </row>
    <row r="79" spans="1:17" ht="48">
      <c r="A79" s="23">
        <v>49</v>
      </c>
      <c r="B79" s="30" t="s">
        <v>799</v>
      </c>
      <c r="C79" s="173" t="s">
        <v>798</v>
      </c>
      <c r="D79" s="31" t="s">
        <v>797</v>
      </c>
      <c r="E79" s="35">
        <v>1.117</v>
      </c>
      <c r="F79" s="33">
        <v>729.34</v>
      </c>
      <c r="G79" s="33">
        <v>168.39</v>
      </c>
      <c r="H79" s="33">
        <v>2.31</v>
      </c>
      <c r="I79" s="34"/>
      <c r="J79" s="54">
        <v>815</v>
      </c>
      <c r="K79" s="34">
        <v>188</v>
      </c>
      <c r="L79" s="34">
        <v>3</v>
      </c>
      <c r="M79" s="34"/>
      <c r="N79" s="34">
        <v>14.63</v>
      </c>
      <c r="O79" s="34">
        <v>16.34</v>
      </c>
      <c r="P79" s="34"/>
      <c r="Q79" s="34"/>
    </row>
    <row r="80" spans="1:17" ht="36">
      <c r="A80" s="23">
        <v>50</v>
      </c>
      <c r="B80" s="30" t="s">
        <v>123</v>
      </c>
      <c r="C80" s="173" t="s">
        <v>796</v>
      </c>
      <c r="D80" s="31" t="s">
        <v>214</v>
      </c>
      <c r="E80" s="32">
        <v>1</v>
      </c>
      <c r="F80" s="33">
        <v>12437.51</v>
      </c>
      <c r="G80" s="34"/>
      <c r="H80" s="34"/>
      <c r="I80" s="34"/>
      <c r="J80" s="54">
        <v>12438</v>
      </c>
      <c r="K80" s="34"/>
      <c r="L80" s="34"/>
      <c r="M80" s="34"/>
      <c r="N80" s="34"/>
      <c r="O80" s="34"/>
      <c r="P80" s="34"/>
      <c r="Q80" s="34"/>
    </row>
    <row r="81" spans="1:17" ht="24">
      <c r="A81" s="23">
        <v>51</v>
      </c>
      <c r="B81" s="30" t="s">
        <v>257</v>
      </c>
      <c r="C81" s="173" t="s">
        <v>256</v>
      </c>
      <c r="D81" s="31" t="s">
        <v>118</v>
      </c>
      <c r="E81" s="32">
        <v>2</v>
      </c>
      <c r="F81" s="33">
        <v>24.67</v>
      </c>
      <c r="G81" s="33">
        <v>18.440000000000001</v>
      </c>
      <c r="H81" s="33">
        <v>2.94</v>
      </c>
      <c r="I81" s="34"/>
      <c r="J81" s="54">
        <v>49</v>
      </c>
      <c r="K81" s="34">
        <v>37</v>
      </c>
      <c r="L81" s="34">
        <v>6</v>
      </c>
      <c r="M81" s="34"/>
      <c r="N81" s="34">
        <v>1.46</v>
      </c>
      <c r="O81" s="34">
        <v>2.92</v>
      </c>
      <c r="P81" s="34"/>
      <c r="Q81" s="34"/>
    </row>
    <row r="82" spans="1:17" ht="25.5" customHeight="1">
      <c r="A82" s="23">
        <v>52</v>
      </c>
      <c r="B82" s="30" t="s">
        <v>123</v>
      </c>
      <c r="C82" s="173" t="s">
        <v>795</v>
      </c>
      <c r="D82" s="31" t="s">
        <v>119</v>
      </c>
      <c r="E82" s="32">
        <v>2</v>
      </c>
      <c r="F82" s="33">
        <v>43.53</v>
      </c>
      <c r="G82" s="34"/>
      <c r="H82" s="34"/>
      <c r="I82" s="34"/>
      <c r="J82" s="54">
        <v>87</v>
      </c>
      <c r="K82" s="34"/>
      <c r="L82" s="34"/>
      <c r="M82" s="34"/>
      <c r="N82" s="34"/>
      <c r="O82" s="34"/>
      <c r="P82" s="34"/>
      <c r="Q82" s="34"/>
    </row>
    <row r="83" spans="1:17" ht="19.149999999999999" customHeight="1">
      <c r="A83" s="195" t="s">
        <v>794</v>
      </c>
      <c r="B83" s="191"/>
      <c r="C83" s="191"/>
      <c r="D83" s="191"/>
      <c r="E83" s="191"/>
      <c r="F83" s="191"/>
      <c r="G83" s="191"/>
      <c r="H83" s="191"/>
      <c r="I83" s="191"/>
      <c r="J83" s="191"/>
      <c r="K83" s="191"/>
      <c r="L83" s="191"/>
      <c r="M83" s="191"/>
      <c r="N83" s="191"/>
      <c r="O83" s="191"/>
      <c r="P83" s="191"/>
      <c r="Q83" s="191"/>
    </row>
    <row r="84" spans="1:17" ht="19.149999999999999" customHeight="1">
      <c r="A84" s="194" t="s">
        <v>793</v>
      </c>
      <c r="B84" s="191"/>
      <c r="C84" s="191"/>
      <c r="D84" s="191"/>
      <c r="E84" s="191"/>
      <c r="F84" s="191"/>
      <c r="G84" s="191"/>
      <c r="H84" s="191"/>
      <c r="I84" s="191"/>
      <c r="J84" s="191"/>
      <c r="K84" s="191"/>
      <c r="L84" s="191"/>
      <c r="M84" s="191"/>
      <c r="N84" s="191"/>
      <c r="O84" s="191"/>
      <c r="P84" s="191"/>
      <c r="Q84" s="191"/>
    </row>
    <row r="85" spans="1:17" ht="60">
      <c r="A85" s="23">
        <v>53</v>
      </c>
      <c r="B85" s="30" t="s">
        <v>382</v>
      </c>
      <c r="C85" s="173" t="s">
        <v>792</v>
      </c>
      <c r="D85" s="31" t="s">
        <v>213</v>
      </c>
      <c r="E85" s="35">
        <v>8.4000000000000005E-2</v>
      </c>
      <c r="F85" s="33">
        <v>12561.26</v>
      </c>
      <c r="G85" s="33">
        <v>1987.59</v>
      </c>
      <c r="H85" s="33">
        <v>552.30999999999995</v>
      </c>
      <c r="I85" s="33">
        <v>10.31</v>
      </c>
      <c r="J85" s="54">
        <v>1055</v>
      </c>
      <c r="K85" s="34">
        <v>167</v>
      </c>
      <c r="L85" s="34">
        <v>46</v>
      </c>
      <c r="M85" s="34">
        <v>1</v>
      </c>
      <c r="N85" s="34">
        <v>161.33000000000001</v>
      </c>
      <c r="O85" s="34">
        <v>13.55</v>
      </c>
      <c r="P85" s="34">
        <v>0.66</v>
      </c>
      <c r="Q85" s="34">
        <v>0.06</v>
      </c>
    </row>
    <row r="86" spans="1:17" ht="27.75" customHeight="1">
      <c r="A86" s="23">
        <v>54</v>
      </c>
      <c r="B86" s="30" t="s">
        <v>123</v>
      </c>
      <c r="C86" s="173" t="s">
        <v>791</v>
      </c>
      <c r="D86" s="31" t="s">
        <v>119</v>
      </c>
      <c r="E86" s="32">
        <v>2</v>
      </c>
      <c r="F86" s="33">
        <v>1316.64</v>
      </c>
      <c r="G86" s="34"/>
      <c r="H86" s="34"/>
      <c r="I86" s="34"/>
      <c r="J86" s="54">
        <v>2633</v>
      </c>
      <c r="K86" s="34"/>
      <c r="L86" s="34"/>
      <c r="M86" s="34"/>
      <c r="N86" s="34"/>
      <c r="O86" s="34"/>
      <c r="P86" s="34"/>
      <c r="Q86" s="34"/>
    </row>
    <row r="87" spans="1:17" ht="36">
      <c r="A87" s="23">
        <v>55</v>
      </c>
      <c r="B87" s="30" t="s">
        <v>123</v>
      </c>
      <c r="C87" s="173" t="s">
        <v>790</v>
      </c>
      <c r="D87" s="31" t="s">
        <v>119</v>
      </c>
      <c r="E87" s="32">
        <v>1</v>
      </c>
      <c r="F87" s="33">
        <v>2685.57</v>
      </c>
      <c r="G87" s="34"/>
      <c r="H87" s="34"/>
      <c r="I87" s="34"/>
      <c r="J87" s="54">
        <v>2686</v>
      </c>
      <c r="K87" s="34"/>
      <c r="L87" s="34"/>
      <c r="M87" s="34"/>
      <c r="N87" s="34"/>
      <c r="O87" s="34"/>
      <c r="P87" s="34"/>
      <c r="Q87" s="34"/>
    </row>
    <row r="88" spans="1:17" ht="24">
      <c r="A88" s="23">
        <v>56</v>
      </c>
      <c r="B88" s="30" t="s">
        <v>374</v>
      </c>
      <c r="C88" s="173" t="s">
        <v>373</v>
      </c>
      <c r="D88" s="31" t="s">
        <v>372</v>
      </c>
      <c r="E88" s="35">
        <v>4.8000000000000001E-2</v>
      </c>
      <c r="F88" s="33">
        <v>4121.28</v>
      </c>
      <c r="G88" s="33">
        <v>254.49</v>
      </c>
      <c r="H88" s="33">
        <v>17.989999999999998</v>
      </c>
      <c r="I88" s="33">
        <v>0.62</v>
      </c>
      <c r="J88" s="54">
        <v>198</v>
      </c>
      <c r="K88" s="34">
        <v>12</v>
      </c>
      <c r="L88" s="34">
        <v>1</v>
      </c>
      <c r="M88" s="34"/>
      <c r="N88" s="34">
        <v>21.19</v>
      </c>
      <c r="O88" s="34">
        <v>1.02</v>
      </c>
      <c r="P88" s="34">
        <v>0.04</v>
      </c>
      <c r="Q88" s="34"/>
    </row>
    <row r="89" spans="1:17" ht="25.5" customHeight="1">
      <c r="A89" s="23">
        <v>57</v>
      </c>
      <c r="B89" s="30" t="s">
        <v>123</v>
      </c>
      <c r="C89" s="173" t="s">
        <v>789</v>
      </c>
      <c r="D89" s="31" t="s">
        <v>119</v>
      </c>
      <c r="E89" s="32">
        <v>3</v>
      </c>
      <c r="F89" s="33">
        <v>101.63</v>
      </c>
      <c r="G89" s="34"/>
      <c r="H89" s="34"/>
      <c r="I89" s="34"/>
      <c r="J89" s="54">
        <v>305</v>
      </c>
      <c r="K89" s="34"/>
      <c r="L89" s="34"/>
      <c r="M89" s="34"/>
      <c r="N89" s="34"/>
      <c r="O89" s="34"/>
      <c r="P89" s="34"/>
      <c r="Q89" s="34"/>
    </row>
    <row r="90" spans="1:17" ht="37.5" customHeight="1">
      <c r="A90" s="23">
        <v>58</v>
      </c>
      <c r="B90" s="30" t="s">
        <v>217</v>
      </c>
      <c r="C90" s="173" t="s">
        <v>216</v>
      </c>
      <c r="D90" s="31" t="s">
        <v>213</v>
      </c>
      <c r="E90" s="35">
        <v>4.2000000000000003E-2</v>
      </c>
      <c r="F90" s="33">
        <v>5941.74</v>
      </c>
      <c r="G90" s="33">
        <v>1349.38</v>
      </c>
      <c r="H90" s="33">
        <v>2984.53</v>
      </c>
      <c r="I90" s="33">
        <v>206.57</v>
      </c>
      <c r="J90" s="54">
        <v>250</v>
      </c>
      <c r="K90" s="34">
        <v>57</v>
      </c>
      <c r="L90" s="34">
        <v>125</v>
      </c>
      <c r="M90" s="34">
        <v>9</v>
      </c>
      <c r="N90" s="34">
        <v>104.28</v>
      </c>
      <c r="O90" s="34">
        <v>4.38</v>
      </c>
      <c r="P90" s="34">
        <v>11.35</v>
      </c>
      <c r="Q90" s="34">
        <v>0.48</v>
      </c>
    </row>
    <row r="91" spans="1:17" ht="24">
      <c r="A91" s="23">
        <v>59</v>
      </c>
      <c r="B91" s="30" t="s">
        <v>360</v>
      </c>
      <c r="C91" s="173" t="s">
        <v>359</v>
      </c>
      <c r="D91" s="31" t="s">
        <v>126</v>
      </c>
      <c r="E91" s="35">
        <v>0.104</v>
      </c>
      <c r="F91" s="33">
        <v>101.71</v>
      </c>
      <c r="G91" s="33">
        <v>90.01</v>
      </c>
      <c r="H91" s="33">
        <v>4.37</v>
      </c>
      <c r="I91" s="34"/>
      <c r="J91" s="54">
        <v>11</v>
      </c>
      <c r="K91" s="34">
        <v>9</v>
      </c>
      <c r="L91" s="34"/>
      <c r="M91" s="34"/>
      <c r="N91" s="34">
        <v>7.82</v>
      </c>
      <c r="O91" s="34">
        <v>0.81</v>
      </c>
      <c r="P91" s="34"/>
      <c r="Q91" s="34"/>
    </row>
    <row r="92" spans="1:17" ht="37.5" customHeight="1">
      <c r="A92" s="23">
        <v>60</v>
      </c>
      <c r="B92" s="30" t="s">
        <v>215</v>
      </c>
      <c r="C92" s="173" t="s">
        <v>226</v>
      </c>
      <c r="D92" s="31" t="s">
        <v>213</v>
      </c>
      <c r="E92" s="35">
        <v>7.8E-2</v>
      </c>
      <c r="F92" s="33">
        <v>33572.01</v>
      </c>
      <c r="G92" s="33">
        <v>1452.45</v>
      </c>
      <c r="H92" s="33">
        <v>425.76</v>
      </c>
      <c r="I92" s="34"/>
      <c r="J92" s="54">
        <v>2619</v>
      </c>
      <c r="K92" s="34">
        <v>113</v>
      </c>
      <c r="L92" s="34">
        <v>33</v>
      </c>
      <c r="M92" s="34"/>
      <c r="N92" s="34">
        <v>115</v>
      </c>
      <c r="O92" s="34">
        <v>8.9700000000000006</v>
      </c>
      <c r="P92" s="34"/>
      <c r="Q92" s="34"/>
    </row>
    <row r="93" spans="1:17" ht="36">
      <c r="A93" s="23">
        <v>61</v>
      </c>
      <c r="B93" s="30" t="s">
        <v>123</v>
      </c>
      <c r="C93" s="173" t="s">
        <v>788</v>
      </c>
      <c r="D93" s="31" t="s">
        <v>119</v>
      </c>
      <c r="E93" s="32">
        <v>7</v>
      </c>
      <c r="F93" s="33">
        <v>2368.7199999999998</v>
      </c>
      <c r="G93" s="34"/>
      <c r="H93" s="34"/>
      <c r="I93" s="34"/>
      <c r="J93" s="54">
        <v>16581</v>
      </c>
      <c r="K93" s="34"/>
      <c r="L93" s="34"/>
      <c r="M93" s="34"/>
      <c r="N93" s="34"/>
      <c r="O93" s="34"/>
      <c r="P93" s="34"/>
      <c r="Q93" s="34"/>
    </row>
    <row r="94" spans="1:17" ht="26.25" customHeight="1">
      <c r="A94" s="23">
        <v>62</v>
      </c>
      <c r="B94" s="30" t="s">
        <v>123</v>
      </c>
      <c r="C94" s="173" t="s">
        <v>787</v>
      </c>
      <c r="D94" s="31" t="s">
        <v>119</v>
      </c>
      <c r="E94" s="32">
        <v>7</v>
      </c>
      <c r="F94" s="33">
        <v>391.16</v>
      </c>
      <c r="G94" s="34"/>
      <c r="H94" s="34"/>
      <c r="I94" s="34"/>
      <c r="J94" s="54">
        <v>2738</v>
      </c>
      <c r="K94" s="34"/>
      <c r="L94" s="34"/>
      <c r="M94" s="34"/>
      <c r="N94" s="34"/>
      <c r="O94" s="34"/>
      <c r="P94" s="34"/>
      <c r="Q94" s="34"/>
    </row>
    <row r="95" spans="1:17" ht="26.25" customHeight="1">
      <c r="A95" s="23">
        <v>63</v>
      </c>
      <c r="B95" s="30" t="s">
        <v>123</v>
      </c>
      <c r="C95" s="173" t="s">
        <v>786</v>
      </c>
      <c r="D95" s="31" t="s">
        <v>119</v>
      </c>
      <c r="E95" s="35">
        <v>30</v>
      </c>
      <c r="F95" s="33">
        <v>84.73</v>
      </c>
      <c r="G95" s="34"/>
      <c r="H95" s="34"/>
      <c r="I95" s="34"/>
      <c r="J95" s="54">
        <v>2542</v>
      </c>
      <c r="K95" s="34"/>
      <c r="L95" s="34"/>
      <c r="M95" s="34"/>
      <c r="N95" s="34"/>
      <c r="O95" s="34"/>
      <c r="P95" s="34"/>
      <c r="Q95" s="34"/>
    </row>
    <row r="96" spans="1:17" ht="25.5" customHeight="1">
      <c r="A96" s="23">
        <v>64</v>
      </c>
      <c r="B96" s="30" t="s">
        <v>123</v>
      </c>
      <c r="C96" s="173" t="s">
        <v>785</v>
      </c>
      <c r="D96" s="31" t="s">
        <v>119</v>
      </c>
      <c r="E96" s="35">
        <v>14</v>
      </c>
      <c r="F96" s="33">
        <v>116.14</v>
      </c>
      <c r="G96" s="34"/>
      <c r="H96" s="34"/>
      <c r="I96" s="34"/>
      <c r="J96" s="54">
        <v>1626</v>
      </c>
      <c r="K96" s="34"/>
      <c r="L96" s="34"/>
      <c r="M96" s="34"/>
      <c r="N96" s="34"/>
      <c r="O96" s="34"/>
      <c r="P96" s="34"/>
      <c r="Q96" s="34"/>
    </row>
    <row r="97" spans="1:17" ht="24.75" customHeight="1">
      <c r="A97" s="23">
        <v>65</v>
      </c>
      <c r="B97" s="30" t="s">
        <v>784</v>
      </c>
      <c r="C97" s="173" t="s">
        <v>783</v>
      </c>
      <c r="D97" s="31" t="s">
        <v>214</v>
      </c>
      <c r="E97" s="32">
        <v>7</v>
      </c>
      <c r="F97" s="33">
        <v>96.14</v>
      </c>
      <c r="G97" s="34"/>
      <c r="H97" s="34"/>
      <c r="I97" s="34"/>
      <c r="J97" s="54">
        <v>673</v>
      </c>
      <c r="K97" s="34"/>
      <c r="L97" s="34"/>
      <c r="M97" s="34"/>
      <c r="N97" s="34"/>
      <c r="O97" s="34"/>
      <c r="P97" s="34"/>
      <c r="Q97" s="34"/>
    </row>
    <row r="98" spans="1:17" ht="27.75" customHeight="1">
      <c r="A98" s="23">
        <v>66</v>
      </c>
      <c r="B98" s="30" t="s">
        <v>123</v>
      </c>
      <c r="C98" s="173" t="s">
        <v>782</v>
      </c>
      <c r="D98" s="31" t="s">
        <v>119</v>
      </c>
      <c r="E98" s="32">
        <v>7</v>
      </c>
      <c r="F98" s="33">
        <v>85.51</v>
      </c>
      <c r="G98" s="34"/>
      <c r="H98" s="34"/>
      <c r="I98" s="34"/>
      <c r="J98" s="54">
        <v>599</v>
      </c>
      <c r="K98" s="34"/>
      <c r="L98" s="34"/>
      <c r="M98" s="34"/>
      <c r="N98" s="34"/>
      <c r="O98" s="34"/>
      <c r="P98" s="34"/>
      <c r="Q98" s="34"/>
    </row>
    <row r="99" spans="1:17" ht="19.149999999999999" customHeight="1">
      <c r="A99" s="195" t="s">
        <v>781</v>
      </c>
      <c r="B99" s="191"/>
      <c r="C99" s="191"/>
      <c r="D99" s="191"/>
      <c r="E99" s="191"/>
      <c r="F99" s="191"/>
      <c r="G99" s="191"/>
      <c r="H99" s="191"/>
      <c r="I99" s="191"/>
      <c r="J99" s="191"/>
      <c r="K99" s="191"/>
      <c r="L99" s="191"/>
      <c r="M99" s="191"/>
      <c r="N99" s="191"/>
      <c r="O99" s="191"/>
      <c r="P99" s="191"/>
      <c r="Q99" s="191"/>
    </row>
    <row r="100" spans="1:17" ht="19.149999999999999" customHeight="1">
      <c r="A100" s="194" t="s">
        <v>780</v>
      </c>
      <c r="B100" s="191"/>
      <c r="C100" s="191"/>
      <c r="D100" s="191"/>
      <c r="E100" s="191"/>
      <c r="F100" s="191"/>
      <c r="G100" s="191"/>
      <c r="H100" s="191"/>
      <c r="I100" s="191"/>
      <c r="J100" s="191"/>
      <c r="K100" s="191"/>
      <c r="L100" s="191"/>
      <c r="M100" s="191"/>
      <c r="N100" s="191"/>
      <c r="O100" s="191"/>
      <c r="P100" s="191"/>
      <c r="Q100" s="191"/>
    </row>
    <row r="101" spans="1:17" ht="55.5">
      <c r="A101" s="23">
        <v>67</v>
      </c>
      <c r="B101" s="30" t="s">
        <v>779</v>
      </c>
      <c r="C101" s="173" t="s">
        <v>778</v>
      </c>
      <c r="D101" s="31" t="s">
        <v>218</v>
      </c>
      <c r="E101" s="32">
        <v>0.19800000000000001</v>
      </c>
      <c r="F101" s="33">
        <v>1903.53</v>
      </c>
      <c r="G101" s="33">
        <v>1357.6</v>
      </c>
      <c r="H101" s="33">
        <v>545.92999999999995</v>
      </c>
      <c r="I101" s="33">
        <v>11.87</v>
      </c>
      <c r="J101" s="54">
        <v>377</v>
      </c>
      <c r="K101" s="34">
        <v>269</v>
      </c>
      <c r="L101" s="34">
        <v>108</v>
      </c>
      <c r="M101" s="34">
        <v>2</v>
      </c>
      <c r="N101" s="34">
        <v>102.46</v>
      </c>
      <c r="O101" s="34">
        <v>20.29</v>
      </c>
      <c r="P101" s="34">
        <v>0.76</v>
      </c>
      <c r="Q101" s="34">
        <v>0.15</v>
      </c>
    </row>
    <row r="102" spans="1:17" ht="60">
      <c r="A102" s="23">
        <v>68</v>
      </c>
      <c r="B102" s="30" t="s">
        <v>777</v>
      </c>
      <c r="C102" s="173" t="s">
        <v>776</v>
      </c>
      <c r="D102" s="31" t="s">
        <v>193</v>
      </c>
      <c r="E102" s="35">
        <v>3.6</v>
      </c>
      <c r="F102" s="33">
        <v>70.599999999999994</v>
      </c>
      <c r="G102" s="34"/>
      <c r="H102" s="34"/>
      <c r="I102" s="34"/>
      <c r="J102" s="54">
        <v>254</v>
      </c>
      <c r="K102" s="34"/>
      <c r="L102" s="34"/>
      <c r="M102" s="34"/>
      <c r="N102" s="34"/>
      <c r="O102" s="34"/>
      <c r="P102" s="34"/>
      <c r="Q102" s="34"/>
    </row>
    <row r="103" spans="1:17" ht="48">
      <c r="A103" s="23">
        <v>69</v>
      </c>
      <c r="B103" s="30" t="s">
        <v>254</v>
      </c>
      <c r="C103" s="173" t="s">
        <v>775</v>
      </c>
      <c r="D103" s="31" t="s">
        <v>218</v>
      </c>
      <c r="E103" s="35">
        <v>7.0000000000000001E-3</v>
      </c>
      <c r="F103" s="33">
        <v>4324.05</v>
      </c>
      <c r="G103" s="33">
        <v>2849.81</v>
      </c>
      <c r="H103" s="33">
        <v>27</v>
      </c>
      <c r="I103" s="33">
        <v>10.47</v>
      </c>
      <c r="J103" s="54">
        <v>30</v>
      </c>
      <c r="K103" s="34">
        <v>20</v>
      </c>
      <c r="L103" s="34"/>
      <c r="M103" s="34"/>
      <c r="N103" s="34">
        <v>228.35</v>
      </c>
      <c r="O103" s="34">
        <v>1.6</v>
      </c>
      <c r="P103" s="34">
        <v>0.67</v>
      </c>
      <c r="Q103" s="34"/>
    </row>
    <row r="104" spans="1:17" ht="48">
      <c r="A104" s="23">
        <v>70</v>
      </c>
      <c r="B104" s="30" t="s">
        <v>205</v>
      </c>
      <c r="C104" s="173" t="s">
        <v>204</v>
      </c>
      <c r="D104" s="31" t="s">
        <v>201</v>
      </c>
      <c r="E104" s="35">
        <v>0.06</v>
      </c>
      <c r="F104" s="33">
        <v>2722.42</v>
      </c>
      <c r="G104" s="33">
        <v>1137.3800000000001</v>
      </c>
      <c r="H104" s="33">
        <v>182.31</v>
      </c>
      <c r="I104" s="33">
        <v>78.56</v>
      </c>
      <c r="J104" s="54">
        <v>163</v>
      </c>
      <c r="K104" s="34">
        <v>68</v>
      </c>
      <c r="L104" s="34">
        <v>11</v>
      </c>
      <c r="M104" s="34">
        <v>5</v>
      </c>
      <c r="N104" s="34">
        <v>85.84</v>
      </c>
      <c r="O104" s="34">
        <v>5.15</v>
      </c>
      <c r="P104" s="34">
        <v>6.29</v>
      </c>
      <c r="Q104" s="34">
        <v>0.38</v>
      </c>
    </row>
    <row r="105" spans="1:17" ht="24">
      <c r="A105" s="23">
        <v>71</v>
      </c>
      <c r="B105" s="30" t="s">
        <v>774</v>
      </c>
      <c r="C105" s="173" t="s">
        <v>773</v>
      </c>
      <c r="D105" s="31" t="s">
        <v>218</v>
      </c>
      <c r="E105" s="35">
        <v>1.454</v>
      </c>
      <c r="F105" s="33">
        <v>368.03</v>
      </c>
      <c r="G105" s="33">
        <v>341.61</v>
      </c>
      <c r="H105" s="33">
        <v>4.03</v>
      </c>
      <c r="I105" s="33">
        <v>1.56</v>
      </c>
      <c r="J105" s="54">
        <v>535</v>
      </c>
      <c r="K105" s="34">
        <v>497</v>
      </c>
      <c r="L105" s="34">
        <v>6</v>
      </c>
      <c r="M105" s="34">
        <v>2</v>
      </c>
      <c r="N105" s="34">
        <v>28.07</v>
      </c>
      <c r="O105" s="34">
        <v>40.81</v>
      </c>
      <c r="P105" s="34">
        <v>0.1</v>
      </c>
      <c r="Q105" s="34">
        <v>0.15</v>
      </c>
    </row>
    <row r="106" spans="1:17" ht="36">
      <c r="A106" s="23">
        <v>72</v>
      </c>
      <c r="B106" s="30" t="s">
        <v>349</v>
      </c>
      <c r="C106" s="173" t="s">
        <v>772</v>
      </c>
      <c r="D106" s="31" t="s">
        <v>218</v>
      </c>
      <c r="E106" s="35">
        <v>0.20499999999999999</v>
      </c>
      <c r="F106" s="33">
        <v>7777.57</v>
      </c>
      <c r="G106" s="33">
        <v>4838.05</v>
      </c>
      <c r="H106" s="33">
        <v>46.75</v>
      </c>
      <c r="I106" s="33">
        <v>18.12</v>
      </c>
      <c r="J106" s="54">
        <v>1594</v>
      </c>
      <c r="K106" s="34">
        <v>992</v>
      </c>
      <c r="L106" s="34">
        <v>10</v>
      </c>
      <c r="M106" s="34">
        <v>4</v>
      </c>
      <c r="N106" s="34">
        <v>383.06</v>
      </c>
      <c r="O106" s="34">
        <v>78.53</v>
      </c>
      <c r="P106" s="34">
        <v>1.1599999999999999</v>
      </c>
      <c r="Q106" s="34">
        <v>0.24</v>
      </c>
    </row>
    <row r="107" spans="1:17" ht="36">
      <c r="A107" s="23">
        <v>73</v>
      </c>
      <c r="B107" s="30" t="s">
        <v>349</v>
      </c>
      <c r="C107" s="173" t="s">
        <v>771</v>
      </c>
      <c r="D107" s="31" t="s">
        <v>218</v>
      </c>
      <c r="E107" s="35">
        <v>6.4000000000000001E-2</v>
      </c>
      <c r="F107" s="33">
        <v>7777.57</v>
      </c>
      <c r="G107" s="33">
        <v>4838.05</v>
      </c>
      <c r="H107" s="33">
        <v>46.75</v>
      </c>
      <c r="I107" s="33">
        <v>18.12</v>
      </c>
      <c r="J107" s="54">
        <v>498</v>
      </c>
      <c r="K107" s="34">
        <v>310</v>
      </c>
      <c r="L107" s="34">
        <v>3</v>
      </c>
      <c r="M107" s="34">
        <v>1</v>
      </c>
      <c r="N107" s="34">
        <v>383.06</v>
      </c>
      <c r="O107" s="34">
        <v>24.52</v>
      </c>
      <c r="P107" s="34">
        <v>1.1599999999999999</v>
      </c>
      <c r="Q107" s="34">
        <v>7.0000000000000007E-2</v>
      </c>
    </row>
    <row r="108" spans="1:17" ht="48">
      <c r="A108" s="23">
        <v>74</v>
      </c>
      <c r="B108" s="30" t="s">
        <v>248</v>
      </c>
      <c r="C108" s="173" t="s">
        <v>247</v>
      </c>
      <c r="D108" s="31" t="s">
        <v>218</v>
      </c>
      <c r="E108" s="35">
        <v>0.32600000000000001</v>
      </c>
      <c r="F108" s="33">
        <v>566.5</v>
      </c>
      <c r="G108" s="33">
        <v>221.1</v>
      </c>
      <c r="H108" s="33">
        <v>4.7699999999999996</v>
      </c>
      <c r="I108" s="33">
        <v>0.16</v>
      </c>
      <c r="J108" s="54">
        <v>185</v>
      </c>
      <c r="K108" s="34">
        <v>72</v>
      </c>
      <c r="L108" s="34">
        <v>2</v>
      </c>
      <c r="M108" s="34"/>
      <c r="N108" s="34">
        <v>16.5</v>
      </c>
      <c r="O108" s="34">
        <v>5.38</v>
      </c>
      <c r="P108" s="34">
        <v>0.01</v>
      </c>
      <c r="Q108" s="34"/>
    </row>
    <row r="109" spans="1:17" ht="60">
      <c r="A109" s="23">
        <v>75</v>
      </c>
      <c r="B109" s="30" t="s">
        <v>250</v>
      </c>
      <c r="C109" s="173" t="s">
        <v>355</v>
      </c>
      <c r="D109" s="31" t="s">
        <v>196</v>
      </c>
      <c r="E109" s="35">
        <v>3.0329999999999999</v>
      </c>
      <c r="F109" s="33">
        <v>504.98</v>
      </c>
      <c r="G109" s="33">
        <v>160.66999999999999</v>
      </c>
      <c r="H109" s="33">
        <v>3.68</v>
      </c>
      <c r="I109" s="33">
        <v>0.16</v>
      </c>
      <c r="J109" s="54">
        <v>1532</v>
      </c>
      <c r="K109" s="34">
        <v>487</v>
      </c>
      <c r="L109" s="34">
        <v>11</v>
      </c>
      <c r="M109" s="34"/>
      <c r="N109" s="34">
        <v>11.99</v>
      </c>
      <c r="O109" s="34">
        <v>36.369999999999997</v>
      </c>
      <c r="P109" s="34">
        <v>0.01</v>
      </c>
      <c r="Q109" s="34">
        <v>0.03</v>
      </c>
    </row>
    <row r="110" spans="1:17" ht="24">
      <c r="A110" s="23">
        <v>76</v>
      </c>
      <c r="B110" s="30" t="s">
        <v>354</v>
      </c>
      <c r="C110" s="173" t="s">
        <v>353</v>
      </c>
      <c r="D110" s="31" t="s">
        <v>212</v>
      </c>
      <c r="E110" s="35">
        <v>100.77</v>
      </c>
      <c r="F110" s="33">
        <v>4.5999999999999996</v>
      </c>
      <c r="G110" s="34"/>
      <c r="H110" s="34"/>
      <c r="I110" s="34"/>
      <c r="J110" s="54">
        <v>464</v>
      </c>
      <c r="K110" s="34"/>
      <c r="L110" s="34"/>
      <c r="M110" s="34"/>
      <c r="N110" s="34"/>
      <c r="O110" s="34"/>
      <c r="P110" s="34"/>
      <c r="Q110" s="34"/>
    </row>
    <row r="111" spans="1:17" ht="36">
      <c r="A111" s="23">
        <v>77</v>
      </c>
      <c r="B111" s="30" t="s">
        <v>244</v>
      </c>
      <c r="C111" s="173" t="s">
        <v>243</v>
      </c>
      <c r="D111" s="31" t="s">
        <v>195</v>
      </c>
      <c r="E111" s="32">
        <v>0.32600000000000001</v>
      </c>
      <c r="F111" s="33">
        <v>111.45</v>
      </c>
      <c r="G111" s="33">
        <v>109.76</v>
      </c>
      <c r="H111" s="33">
        <v>1.49</v>
      </c>
      <c r="I111" s="33">
        <v>0.16</v>
      </c>
      <c r="J111" s="54">
        <v>36</v>
      </c>
      <c r="K111" s="34">
        <v>36</v>
      </c>
      <c r="L111" s="34"/>
      <c r="M111" s="34"/>
      <c r="N111" s="34">
        <v>8.1</v>
      </c>
      <c r="O111" s="34">
        <v>2.64</v>
      </c>
      <c r="P111" s="34">
        <v>0.01</v>
      </c>
      <c r="Q111" s="34"/>
    </row>
    <row r="112" spans="1:17" ht="24">
      <c r="A112" s="23">
        <v>78</v>
      </c>
      <c r="B112" s="30" t="s">
        <v>246</v>
      </c>
      <c r="C112" s="173" t="s">
        <v>245</v>
      </c>
      <c r="D112" s="31" t="s">
        <v>201</v>
      </c>
      <c r="E112" s="32">
        <v>3.0329999999999999</v>
      </c>
      <c r="F112" s="33">
        <v>90.44</v>
      </c>
      <c r="G112" s="33">
        <v>88.75</v>
      </c>
      <c r="H112" s="33">
        <v>1.49</v>
      </c>
      <c r="I112" s="33">
        <v>0.16</v>
      </c>
      <c r="J112" s="54">
        <v>274</v>
      </c>
      <c r="K112" s="34">
        <v>269</v>
      </c>
      <c r="L112" s="34">
        <v>5</v>
      </c>
      <c r="M112" s="34"/>
      <c r="N112" s="34">
        <v>6.55</v>
      </c>
      <c r="O112" s="34">
        <v>19.87</v>
      </c>
      <c r="P112" s="34">
        <v>0.01</v>
      </c>
      <c r="Q112" s="34">
        <v>0.03</v>
      </c>
    </row>
    <row r="113" spans="1:17" ht="27.75" customHeight="1">
      <c r="A113" s="23">
        <v>79</v>
      </c>
      <c r="B113" s="30" t="s">
        <v>242</v>
      </c>
      <c r="C113" s="173" t="s">
        <v>770</v>
      </c>
      <c r="D113" s="31" t="s">
        <v>212</v>
      </c>
      <c r="E113" s="35">
        <v>50.4</v>
      </c>
      <c r="F113" s="33">
        <v>30.48</v>
      </c>
      <c r="G113" s="34"/>
      <c r="H113" s="34"/>
      <c r="I113" s="34"/>
      <c r="J113" s="54">
        <v>1536</v>
      </c>
      <c r="K113" s="34"/>
      <c r="L113" s="34"/>
      <c r="M113" s="34"/>
      <c r="N113" s="34"/>
      <c r="O113" s="34"/>
      <c r="P113" s="34"/>
      <c r="Q113" s="34"/>
    </row>
    <row r="114" spans="1:17" ht="60">
      <c r="A114" s="23">
        <v>80</v>
      </c>
      <c r="B114" s="30" t="s">
        <v>239</v>
      </c>
      <c r="C114" s="173" t="s">
        <v>238</v>
      </c>
      <c r="D114" s="31" t="s">
        <v>196</v>
      </c>
      <c r="E114" s="35">
        <v>0.17</v>
      </c>
      <c r="F114" s="33">
        <v>1625.3</v>
      </c>
      <c r="G114" s="33">
        <v>757.17</v>
      </c>
      <c r="H114" s="33">
        <v>16.09</v>
      </c>
      <c r="I114" s="33">
        <v>0.31</v>
      </c>
      <c r="J114" s="54">
        <v>276</v>
      </c>
      <c r="K114" s="34">
        <v>129</v>
      </c>
      <c r="L114" s="34">
        <v>3</v>
      </c>
      <c r="M114" s="34"/>
      <c r="N114" s="34">
        <v>55.88</v>
      </c>
      <c r="O114" s="34">
        <v>9.5</v>
      </c>
      <c r="P114" s="34">
        <v>0.02</v>
      </c>
      <c r="Q114" s="34"/>
    </row>
    <row r="115" spans="1:17" ht="60">
      <c r="A115" s="23">
        <v>81</v>
      </c>
      <c r="B115" s="30" t="s">
        <v>769</v>
      </c>
      <c r="C115" s="173" t="s">
        <v>768</v>
      </c>
      <c r="D115" s="31" t="s">
        <v>196</v>
      </c>
      <c r="E115" s="35">
        <v>0.156</v>
      </c>
      <c r="F115" s="33">
        <v>2342.73</v>
      </c>
      <c r="G115" s="33">
        <v>1211.78</v>
      </c>
      <c r="H115" s="33">
        <v>25.23</v>
      </c>
      <c r="I115" s="33">
        <v>0.47</v>
      </c>
      <c r="J115" s="54">
        <v>365</v>
      </c>
      <c r="K115" s="34">
        <v>189</v>
      </c>
      <c r="L115" s="34">
        <v>4</v>
      </c>
      <c r="M115" s="34"/>
      <c r="N115" s="34">
        <v>89.43</v>
      </c>
      <c r="O115" s="34">
        <v>13.95</v>
      </c>
      <c r="P115" s="34">
        <v>0.03</v>
      </c>
      <c r="Q115" s="34"/>
    </row>
    <row r="116" spans="1:17" ht="60">
      <c r="A116" s="23">
        <v>82</v>
      </c>
      <c r="B116" s="30" t="s">
        <v>241</v>
      </c>
      <c r="C116" s="173" t="s">
        <v>240</v>
      </c>
      <c r="D116" s="31" t="s">
        <v>196</v>
      </c>
      <c r="E116" s="35">
        <v>0.76500000000000001</v>
      </c>
      <c r="F116" s="33">
        <v>2000.37</v>
      </c>
      <c r="G116" s="33">
        <v>931.56</v>
      </c>
      <c r="H116" s="33">
        <v>23.04</v>
      </c>
      <c r="I116" s="33">
        <v>0.47</v>
      </c>
      <c r="J116" s="54">
        <v>1530</v>
      </c>
      <c r="K116" s="34">
        <v>713</v>
      </c>
      <c r="L116" s="34">
        <v>18</v>
      </c>
      <c r="M116" s="34"/>
      <c r="N116" s="34">
        <v>68.75</v>
      </c>
      <c r="O116" s="34">
        <v>52.59</v>
      </c>
      <c r="P116" s="34">
        <v>0.03</v>
      </c>
      <c r="Q116" s="34">
        <v>0.02</v>
      </c>
    </row>
    <row r="117" spans="1:17" ht="60">
      <c r="A117" s="23">
        <v>83</v>
      </c>
      <c r="B117" s="30" t="s">
        <v>241</v>
      </c>
      <c r="C117" s="173" t="s">
        <v>346</v>
      </c>
      <c r="D117" s="31" t="s">
        <v>196</v>
      </c>
      <c r="E117" s="35">
        <v>0.26900000000000002</v>
      </c>
      <c r="F117" s="33">
        <v>2000.37</v>
      </c>
      <c r="G117" s="33">
        <v>931.56</v>
      </c>
      <c r="H117" s="33">
        <v>23.04</v>
      </c>
      <c r="I117" s="33">
        <v>0.47</v>
      </c>
      <c r="J117" s="54">
        <v>538</v>
      </c>
      <c r="K117" s="34">
        <v>251</v>
      </c>
      <c r="L117" s="34">
        <v>6</v>
      </c>
      <c r="M117" s="34"/>
      <c r="N117" s="34">
        <v>68.75</v>
      </c>
      <c r="O117" s="34">
        <v>18.489999999999998</v>
      </c>
      <c r="P117" s="34">
        <v>0.03</v>
      </c>
      <c r="Q117" s="34">
        <v>0.01</v>
      </c>
    </row>
    <row r="118" spans="1:17" ht="24">
      <c r="A118" s="23">
        <v>84</v>
      </c>
      <c r="B118" s="30" t="s">
        <v>237</v>
      </c>
      <c r="C118" s="173" t="s">
        <v>236</v>
      </c>
      <c r="D118" s="31" t="s">
        <v>194</v>
      </c>
      <c r="E118" s="35">
        <v>8.7999999999999995E-2</v>
      </c>
      <c r="F118" s="33">
        <v>33000</v>
      </c>
      <c r="G118" s="34"/>
      <c r="H118" s="34"/>
      <c r="I118" s="34"/>
      <c r="J118" s="54">
        <v>2904</v>
      </c>
      <c r="K118" s="34"/>
      <c r="L118" s="34"/>
      <c r="M118" s="34"/>
      <c r="N118" s="34"/>
      <c r="O118" s="34"/>
      <c r="P118" s="34"/>
      <c r="Q118" s="34"/>
    </row>
    <row r="119" spans="1:17" ht="27" customHeight="1">
      <c r="A119" s="23">
        <v>85</v>
      </c>
      <c r="B119" s="30" t="s">
        <v>123</v>
      </c>
      <c r="C119" s="173" t="s">
        <v>767</v>
      </c>
      <c r="D119" s="31" t="s">
        <v>193</v>
      </c>
      <c r="E119" s="32">
        <v>8.3000000000000007</v>
      </c>
      <c r="F119" s="33">
        <v>93.28</v>
      </c>
      <c r="G119" s="34"/>
      <c r="H119" s="34"/>
      <c r="I119" s="34"/>
      <c r="J119" s="54">
        <v>774</v>
      </c>
      <c r="K119" s="34"/>
      <c r="L119" s="34"/>
      <c r="M119" s="34"/>
      <c r="N119" s="34"/>
      <c r="O119" s="34"/>
      <c r="P119" s="34"/>
      <c r="Q119" s="34"/>
    </row>
    <row r="120" spans="1:17" ht="27" customHeight="1">
      <c r="A120" s="23">
        <v>86</v>
      </c>
      <c r="B120" s="30" t="s">
        <v>123</v>
      </c>
      <c r="C120" s="173" t="s">
        <v>766</v>
      </c>
      <c r="D120" s="31" t="s">
        <v>193</v>
      </c>
      <c r="E120" s="32">
        <v>8.3000000000000007</v>
      </c>
      <c r="F120" s="33">
        <v>310.94</v>
      </c>
      <c r="G120" s="34"/>
      <c r="H120" s="34"/>
      <c r="I120" s="34"/>
      <c r="J120" s="54">
        <v>2581</v>
      </c>
      <c r="K120" s="34"/>
      <c r="L120" s="34"/>
      <c r="M120" s="34"/>
      <c r="N120" s="34"/>
      <c r="O120" s="34"/>
      <c r="P120" s="34"/>
      <c r="Q120" s="34"/>
    </row>
    <row r="121" spans="1:17" ht="55.5" customHeight="1">
      <c r="A121" s="23">
        <v>87</v>
      </c>
      <c r="B121" s="30" t="s">
        <v>765</v>
      </c>
      <c r="C121" s="173" t="s">
        <v>764</v>
      </c>
      <c r="D121" s="31" t="s">
        <v>218</v>
      </c>
      <c r="E121" s="35">
        <v>0.30099999999999999</v>
      </c>
      <c r="F121" s="33">
        <v>528.58000000000004</v>
      </c>
      <c r="G121" s="33">
        <v>460.26</v>
      </c>
      <c r="H121" s="33">
        <v>1.64</v>
      </c>
      <c r="I121" s="33">
        <v>0.18</v>
      </c>
      <c r="J121" s="54">
        <v>159</v>
      </c>
      <c r="K121" s="34">
        <v>139</v>
      </c>
      <c r="L121" s="34"/>
      <c r="M121" s="34"/>
      <c r="N121" s="34">
        <v>36.01</v>
      </c>
      <c r="O121" s="34">
        <v>10.84</v>
      </c>
      <c r="P121" s="34">
        <v>0.01</v>
      </c>
      <c r="Q121" s="34"/>
    </row>
    <row r="122" spans="1:17" ht="55.5" customHeight="1">
      <c r="A122" s="23">
        <v>88</v>
      </c>
      <c r="B122" s="30" t="s">
        <v>249</v>
      </c>
      <c r="C122" s="173" t="s">
        <v>763</v>
      </c>
      <c r="D122" s="31" t="s">
        <v>218</v>
      </c>
      <c r="E122" s="35">
        <v>0.68500000000000005</v>
      </c>
      <c r="F122" s="33">
        <v>830.55</v>
      </c>
      <c r="G122" s="33">
        <v>660.02</v>
      </c>
      <c r="H122" s="33">
        <v>1.64</v>
      </c>
      <c r="I122" s="33">
        <v>0.18</v>
      </c>
      <c r="J122" s="54">
        <v>569</v>
      </c>
      <c r="K122" s="34">
        <v>452</v>
      </c>
      <c r="L122" s="34">
        <v>1</v>
      </c>
      <c r="M122" s="34"/>
      <c r="N122" s="34">
        <v>51.65</v>
      </c>
      <c r="O122" s="34">
        <v>35.380000000000003</v>
      </c>
      <c r="P122" s="34">
        <v>0.01</v>
      </c>
      <c r="Q122" s="34">
        <v>0.01</v>
      </c>
    </row>
    <row r="123" spans="1:17" ht="36">
      <c r="A123" s="23">
        <v>89</v>
      </c>
      <c r="B123" s="30" t="s">
        <v>123</v>
      </c>
      <c r="C123" s="173" t="s">
        <v>762</v>
      </c>
      <c r="D123" s="31" t="s">
        <v>193</v>
      </c>
      <c r="E123" s="35">
        <v>113.39</v>
      </c>
      <c r="F123" s="33">
        <v>46.64</v>
      </c>
      <c r="G123" s="34"/>
      <c r="H123" s="34"/>
      <c r="I123" s="34"/>
      <c r="J123" s="54">
        <v>5289</v>
      </c>
      <c r="K123" s="34"/>
      <c r="L123" s="34"/>
      <c r="M123" s="34"/>
      <c r="N123" s="34"/>
      <c r="O123" s="34"/>
      <c r="P123" s="34"/>
      <c r="Q123" s="34"/>
    </row>
    <row r="124" spans="1:17" ht="96">
      <c r="A124" s="23">
        <v>90</v>
      </c>
      <c r="B124" s="30" t="s">
        <v>761</v>
      </c>
      <c r="C124" s="173" t="s">
        <v>251</v>
      </c>
      <c r="D124" s="31" t="s">
        <v>760</v>
      </c>
      <c r="E124" s="35">
        <v>0.93</v>
      </c>
      <c r="F124" s="33">
        <v>12364.11</v>
      </c>
      <c r="G124" s="33">
        <v>932.36</v>
      </c>
      <c r="H124" s="33">
        <v>58.91</v>
      </c>
      <c r="I124" s="33">
        <v>1.0900000000000001</v>
      </c>
      <c r="J124" s="54">
        <v>11499</v>
      </c>
      <c r="K124" s="34">
        <v>867</v>
      </c>
      <c r="L124" s="34">
        <v>55</v>
      </c>
      <c r="M124" s="34">
        <v>1</v>
      </c>
      <c r="N124" s="34">
        <v>63.04</v>
      </c>
      <c r="O124" s="34">
        <v>58.63</v>
      </c>
      <c r="P124" s="34">
        <v>7.0000000000000007E-2</v>
      </c>
      <c r="Q124" s="34">
        <v>7.0000000000000007E-2</v>
      </c>
    </row>
    <row r="125" spans="1:17" ht="27" customHeight="1">
      <c r="A125" s="23">
        <v>91</v>
      </c>
      <c r="B125" s="30" t="s">
        <v>759</v>
      </c>
      <c r="C125" s="173" t="s">
        <v>758</v>
      </c>
      <c r="D125" s="31" t="s">
        <v>218</v>
      </c>
      <c r="E125" s="35">
        <v>0.41299999999999998</v>
      </c>
      <c r="F125" s="33">
        <v>11855.09</v>
      </c>
      <c r="G125" s="33">
        <v>2066.13</v>
      </c>
      <c r="H125" s="33">
        <v>42.41</v>
      </c>
      <c r="I125" s="33">
        <v>23.08</v>
      </c>
      <c r="J125" s="54">
        <v>4896</v>
      </c>
      <c r="K125" s="34">
        <v>853</v>
      </c>
      <c r="L125" s="34">
        <v>18</v>
      </c>
      <c r="M125" s="34">
        <v>10</v>
      </c>
      <c r="N125" s="34">
        <v>159.66999999999999</v>
      </c>
      <c r="O125" s="34">
        <v>65.94</v>
      </c>
      <c r="P125" s="34">
        <v>1.65</v>
      </c>
      <c r="Q125" s="34">
        <v>0.68</v>
      </c>
    </row>
    <row r="126" spans="1:17" ht="24">
      <c r="A126" s="23">
        <v>92</v>
      </c>
      <c r="B126" s="30" t="s">
        <v>757</v>
      </c>
      <c r="C126" s="173" t="s">
        <v>756</v>
      </c>
      <c r="D126" s="31" t="s">
        <v>755</v>
      </c>
      <c r="E126" s="32">
        <v>0.06</v>
      </c>
      <c r="F126" s="33">
        <v>14015.76</v>
      </c>
      <c r="G126" s="33">
        <v>1615.38</v>
      </c>
      <c r="H126" s="33">
        <v>211.64</v>
      </c>
      <c r="I126" s="33">
        <v>27.02</v>
      </c>
      <c r="J126" s="54">
        <v>841</v>
      </c>
      <c r="K126" s="34">
        <v>97</v>
      </c>
      <c r="L126" s="34">
        <v>13</v>
      </c>
      <c r="M126" s="34">
        <v>2</v>
      </c>
      <c r="N126" s="34">
        <v>114</v>
      </c>
      <c r="O126" s="34">
        <v>6.84</v>
      </c>
      <c r="P126" s="34">
        <v>1.73</v>
      </c>
      <c r="Q126" s="34">
        <v>0.1</v>
      </c>
    </row>
    <row r="127" spans="1:17" ht="26.25" customHeight="1">
      <c r="A127" s="23">
        <v>93</v>
      </c>
      <c r="B127" s="30" t="s">
        <v>754</v>
      </c>
      <c r="C127" s="173" t="s">
        <v>753</v>
      </c>
      <c r="D127" s="31" t="s">
        <v>193</v>
      </c>
      <c r="E127" s="35">
        <v>2</v>
      </c>
      <c r="F127" s="33">
        <v>338.68</v>
      </c>
      <c r="G127" s="34"/>
      <c r="H127" s="34"/>
      <c r="I127" s="34"/>
      <c r="J127" s="54">
        <v>677</v>
      </c>
      <c r="K127" s="34"/>
      <c r="L127" s="34"/>
      <c r="M127" s="34"/>
      <c r="N127" s="34"/>
      <c r="O127" s="34"/>
      <c r="P127" s="34"/>
      <c r="Q127" s="34"/>
    </row>
    <row r="128" spans="1:17" ht="36">
      <c r="A128" s="23">
        <v>94</v>
      </c>
      <c r="B128" s="30" t="s">
        <v>123</v>
      </c>
      <c r="C128" s="173" t="s">
        <v>752</v>
      </c>
      <c r="D128" s="31" t="s">
        <v>193</v>
      </c>
      <c r="E128" s="32">
        <v>19.3</v>
      </c>
      <c r="F128" s="33">
        <v>71.05</v>
      </c>
      <c r="G128" s="34"/>
      <c r="H128" s="34"/>
      <c r="I128" s="34"/>
      <c r="J128" s="54">
        <v>1371</v>
      </c>
      <c r="K128" s="34"/>
      <c r="L128" s="34"/>
      <c r="M128" s="34"/>
      <c r="N128" s="34"/>
      <c r="O128" s="34"/>
      <c r="P128" s="34"/>
      <c r="Q128" s="34"/>
    </row>
    <row r="129" spans="1:17" ht="19.149999999999999" customHeight="1">
      <c r="A129" s="194" t="s">
        <v>751</v>
      </c>
      <c r="B129" s="191"/>
      <c r="C129" s="191"/>
      <c r="D129" s="191"/>
      <c r="E129" s="191"/>
      <c r="F129" s="191"/>
      <c r="G129" s="191"/>
      <c r="H129" s="191"/>
      <c r="I129" s="191"/>
      <c r="J129" s="191"/>
      <c r="K129" s="191"/>
      <c r="L129" s="191"/>
      <c r="M129" s="191"/>
      <c r="N129" s="191"/>
      <c r="O129" s="191"/>
      <c r="P129" s="191"/>
      <c r="Q129" s="191"/>
    </row>
    <row r="130" spans="1:17" ht="36">
      <c r="A130" s="23">
        <v>95</v>
      </c>
      <c r="B130" s="30" t="s">
        <v>750</v>
      </c>
      <c r="C130" s="173" t="s">
        <v>749</v>
      </c>
      <c r="D130" s="31" t="s">
        <v>202</v>
      </c>
      <c r="E130" s="35">
        <v>0.80400000000000005</v>
      </c>
      <c r="F130" s="33">
        <v>515.46</v>
      </c>
      <c r="G130" s="33">
        <v>442.12</v>
      </c>
      <c r="H130" s="33">
        <v>56.26</v>
      </c>
      <c r="I130" s="33">
        <v>19.84</v>
      </c>
      <c r="J130" s="54">
        <v>414</v>
      </c>
      <c r="K130" s="34">
        <v>355</v>
      </c>
      <c r="L130" s="34">
        <v>45</v>
      </c>
      <c r="M130" s="34">
        <v>16</v>
      </c>
      <c r="N130" s="34">
        <v>39.51</v>
      </c>
      <c r="O130" s="34">
        <v>31.77</v>
      </c>
      <c r="P130" s="34">
        <v>1.27</v>
      </c>
      <c r="Q130" s="34">
        <v>1.02</v>
      </c>
    </row>
    <row r="131" spans="1:17" ht="66.75" customHeight="1">
      <c r="A131" s="23">
        <v>96</v>
      </c>
      <c r="B131" s="30" t="s">
        <v>742</v>
      </c>
      <c r="C131" s="173" t="s">
        <v>748</v>
      </c>
      <c r="D131" s="31" t="s">
        <v>202</v>
      </c>
      <c r="E131" s="32">
        <v>-0.80400000000000005</v>
      </c>
      <c r="F131" s="33">
        <v>46.23</v>
      </c>
      <c r="G131" s="33">
        <v>16.95</v>
      </c>
      <c r="H131" s="33">
        <v>29.28</v>
      </c>
      <c r="I131" s="33">
        <v>9.84</v>
      </c>
      <c r="J131" s="54">
        <v>-37</v>
      </c>
      <c r="K131" s="34">
        <v>-14</v>
      </c>
      <c r="L131" s="34">
        <v>-23</v>
      </c>
      <c r="M131" s="34">
        <v>-8</v>
      </c>
      <c r="N131" s="34">
        <v>1.5</v>
      </c>
      <c r="O131" s="34">
        <v>-1.21</v>
      </c>
      <c r="P131" s="34">
        <v>0.63</v>
      </c>
      <c r="Q131" s="34">
        <v>-0.51</v>
      </c>
    </row>
    <row r="132" spans="1:17" ht="24">
      <c r="A132" s="23">
        <v>97</v>
      </c>
      <c r="B132" s="30" t="s">
        <v>747</v>
      </c>
      <c r="C132" s="173" t="s">
        <v>746</v>
      </c>
      <c r="D132" s="31" t="s">
        <v>194</v>
      </c>
      <c r="E132" s="35">
        <v>0.61099999999999999</v>
      </c>
      <c r="F132" s="33">
        <v>2798</v>
      </c>
      <c r="G132" s="34"/>
      <c r="H132" s="34"/>
      <c r="I132" s="34"/>
      <c r="J132" s="54">
        <v>1710</v>
      </c>
      <c r="K132" s="34"/>
      <c r="L132" s="34"/>
      <c r="M132" s="34"/>
      <c r="N132" s="34"/>
      <c r="O132" s="34"/>
      <c r="P132" s="34"/>
      <c r="Q132" s="34"/>
    </row>
    <row r="133" spans="1:17" ht="24">
      <c r="A133" s="23">
        <v>98</v>
      </c>
      <c r="B133" s="30" t="s">
        <v>745</v>
      </c>
      <c r="C133" s="173" t="s">
        <v>744</v>
      </c>
      <c r="D133" s="31" t="s">
        <v>743</v>
      </c>
      <c r="E133" s="35">
        <v>0.41</v>
      </c>
      <c r="F133" s="33">
        <v>37.92</v>
      </c>
      <c r="G133" s="33">
        <v>37.92</v>
      </c>
      <c r="H133" s="34"/>
      <c r="I133" s="34"/>
      <c r="J133" s="54">
        <v>16</v>
      </c>
      <c r="K133" s="34">
        <v>16</v>
      </c>
      <c r="L133" s="34"/>
      <c r="M133" s="34"/>
      <c r="N133" s="34">
        <v>3.45</v>
      </c>
      <c r="O133" s="34">
        <v>1.41</v>
      </c>
      <c r="P133" s="34"/>
      <c r="Q133" s="34"/>
    </row>
    <row r="134" spans="1:17" ht="24">
      <c r="A134" s="23">
        <v>99</v>
      </c>
      <c r="B134" s="30" t="s">
        <v>203</v>
      </c>
      <c r="C134" s="173" t="s">
        <v>234</v>
      </c>
      <c r="D134" s="31" t="s">
        <v>218</v>
      </c>
      <c r="E134" s="35">
        <v>7.4999999999999997E-2</v>
      </c>
      <c r="F134" s="33">
        <v>2146.63</v>
      </c>
      <c r="G134" s="33">
        <v>176.92</v>
      </c>
      <c r="H134" s="33">
        <v>27.29</v>
      </c>
      <c r="I134" s="34"/>
      <c r="J134" s="54">
        <v>161</v>
      </c>
      <c r="K134" s="34">
        <v>13</v>
      </c>
      <c r="L134" s="34">
        <v>2</v>
      </c>
      <c r="M134" s="34"/>
      <c r="N134" s="34">
        <v>14.36</v>
      </c>
      <c r="O134" s="34">
        <v>1.08</v>
      </c>
      <c r="P134" s="34"/>
      <c r="Q134" s="34"/>
    </row>
    <row r="135" spans="1:17" ht="24">
      <c r="A135" s="23">
        <v>100</v>
      </c>
      <c r="B135" s="30" t="s">
        <v>211</v>
      </c>
      <c r="C135" s="173" t="s">
        <v>210</v>
      </c>
      <c r="D135" s="31" t="s">
        <v>202</v>
      </c>
      <c r="E135" s="35">
        <v>7.4499999999999997E-2</v>
      </c>
      <c r="F135" s="33">
        <v>1959.54</v>
      </c>
      <c r="G135" s="33">
        <v>442.12</v>
      </c>
      <c r="H135" s="33">
        <v>56.26</v>
      </c>
      <c r="I135" s="33">
        <v>19.84</v>
      </c>
      <c r="J135" s="54">
        <v>146</v>
      </c>
      <c r="K135" s="34">
        <v>33</v>
      </c>
      <c r="L135" s="34">
        <v>4</v>
      </c>
      <c r="M135" s="34">
        <v>1</v>
      </c>
      <c r="N135" s="34">
        <v>39.51</v>
      </c>
      <c r="O135" s="34">
        <v>2.94</v>
      </c>
      <c r="P135" s="34">
        <v>1.27</v>
      </c>
      <c r="Q135" s="34">
        <v>0.09</v>
      </c>
    </row>
    <row r="136" spans="1:17" ht="66.75" customHeight="1">
      <c r="A136" s="23">
        <v>101</v>
      </c>
      <c r="B136" s="30" t="s">
        <v>742</v>
      </c>
      <c r="C136" s="173" t="s">
        <v>741</v>
      </c>
      <c r="D136" s="31" t="s">
        <v>202</v>
      </c>
      <c r="E136" s="35">
        <v>7.4499999999999997E-2</v>
      </c>
      <c r="F136" s="33">
        <v>648.98</v>
      </c>
      <c r="G136" s="33">
        <v>11.3</v>
      </c>
      <c r="H136" s="33">
        <v>19.52</v>
      </c>
      <c r="I136" s="33">
        <v>6.56</v>
      </c>
      <c r="J136" s="54">
        <v>48</v>
      </c>
      <c r="K136" s="34">
        <v>1</v>
      </c>
      <c r="L136" s="34">
        <v>1</v>
      </c>
      <c r="M136" s="34"/>
      <c r="N136" s="34">
        <v>1</v>
      </c>
      <c r="O136" s="34">
        <v>7.0000000000000007E-2</v>
      </c>
      <c r="P136" s="34">
        <v>0.42</v>
      </c>
      <c r="Q136" s="34">
        <v>0.03</v>
      </c>
    </row>
    <row r="137" spans="1:17" ht="60">
      <c r="A137" s="23">
        <v>102</v>
      </c>
      <c r="B137" s="30" t="s">
        <v>235</v>
      </c>
      <c r="C137" s="173" t="s">
        <v>740</v>
      </c>
      <c r="D137" s="31" t="s">
        <v>201</v>
      </c>
      <c r="E137" s="35">
        <v>7.4499999999999997E-2</v>
      </c>
      <c r="F137" s="33">
        <v>10157.719999999999</v>
      </c>
      <c r="G137" s="33">
        <v>1475.69</v>
      </c>
      <c r="H137" s="33">
        <v>181.39</v>
      </c>
      <c r="I137" s="33">
        <v>62.67</v>
      </c>
      <c r="J137" s="54">
        <v>757</v>
      </c>
      <c r="K137" s="34">
        <v>110</v>
      </c>
      <c r="L137" s="34">
        <v>14</v>
      </c>
      <c r="M137" s="34">
        <v>5</v>
      </c>
      <c r="N137" s="34">
        <v>119.78</v>
      </c>
      <c r="O137" s="34">
        <v>8.92</v>
      </c>
      <c r="P137" s="34">
        <v>4.22</v>
      </c>
      <c r="Q137" s="34">
        <v>0.31</v>
      </c>
    </row>
    <row r="138" spans="1:17" ht="36">
      <c r="A138" s="23">
        <v>103</v>
      </c>
      <c r="B138" s="30" t="s">
        <v>739</v>
      </c>
      <c r="C138" s="173" t="s">
        <v>738</v>
      </c>
      <c r="D138" s="31" t="s">
        <v>201</v>
      </c>
      <c r="E138" s="35">
        <v>0.36499999999999999</v>
      </c>
      <c r="F138" s="33">
        <v>609.52</v>
      </c>
      <c r="G138" s="33">
        <v>466.27</v>
      </c>
      <c r="H138" s="33">
        <v>143.25</v>
      </c>
      <c r="I138" s="33">
        <v>7.34</v>
      </c>
      <c r="J138" s="54">
        <v>222</v>
      </c>
      <c r="K138" s="34">
        <v>170</v>
      </c>
      <c r="L138" s="34">
        <v>52</v>
      </c>
      <c r="M138" s="34">
        <v>3</v>
      </c>
      <c r="N138" s="34">
        <v>35.19</v>
      </c>
      <c r="O138" s="34">
        <v>12.84</v>
      </c>
      <c r="P138" s="34">
        <v>0.47</v>
      </c>
      <c r="Q138" s="34">
        <v>0.17</v>
      </c>
    </row>
    <row r="139" spans="1:17" ht="27" customHeight="1">
      <c r="A139" s="23">
        <v>104</v>
      </c>
      <c r="B139" s="30" t="s">
        <v>123</v>
      </c>
      <c r="C139" s="173" t="s">
        <v>737</v>
      </c>
      <c r="D139" s="31" t="s">
        <v>193</v>
      </c>
      <c r="E139" s="32">
        <v>37.96</v>
      </c>
      <c r="F139" s="33">
        <v>97.79</v>
      </c>
      <c r="G139" s="34"/>
      <c r="H139" s="34"/>
      <c r="I139" s="34"/>
      <c r="J139" s="54">
        <v>3712</v>
      </c>
      <c r="K139" s="34"/>
      <c r="L139" s="34"/>
      <c r="M139" s="34"/>
      <c r="N139" s="34"/>
      <c r="O139" s="34"/>
      <c r="P139" s="34"/>
      <c r="Q139" s="34"/>
    </row>
    <row r="140" spans="1:17" ht="36">
      <c r="A140" s="23">
        <v>105</v>
      </c>
      <c r="B140" s="30" t="s">
        <v>736</v>
      </c>
      <c r="C140" s="173" t="s">
        <v>735</v>
      </c>
      <c r="D140" s="31" t="s">
        <v>120</v>
      </c>
      <c r="E140" s="35">
        <v>0.11</v>
      </c>
      <c r="F140" s="33">
        <v>1046.0999999999999</v>
      </c>
      <c r="G140" s="34"/>
      <c r="H140" s="34"/>
      <c r="I140" s="34"/>
      <c r="J140" s="54">
        <v>115</v>
      </c>
      <c r="K140" s="34"/>
      <c r="L140" s="34"/>
      <c r="M140" s="34"/>
      <c r="N140" s="34"/>
      <c r="O140" s="34"/>
      <c r="P140" s="34"/>
      <c r="Q140" s="34"/>
    </row>
    <row r="141" spans="1:17" ht="24">
      <c r="A141" s="23">
        <v>106</v>
      </c>
      <c r="B141" s="30" t="s">
        <v>233</v>
      </c>
      <c r="C141" s="173" t="s">
        <v>232</v>
      </c>
      <c r="D141" s="31" t="s">
        <v>201</v>
      </c>
      <c r="E141" s="35">
        <v>0.312</v>
      </c>
      <c r="F141" s="33">
        <v>280.58999999999997</v>
      </c>
      <c r="G141" s="33">
        <v>211.9</v>
      </c>
      <c r="H141" s="33">
        <v>68.69</v>
      </c>
      <c r="I141" s="33">
        <v>5.47</v>
      </c>
      <c r="J141" s="54">
        <v>88</v>
      </c>
      <c r="K141" s="34">
        <v>67</v>
      </c>
      <c r="L141" s="34">
        <v>21</v>
      </c>
      <c r="M141" s="34">
        <v>2</v>
      </c>
      <c r="N141" s="34">
        <v>17.2</v>
      </c>
      <c r="O141" s="34">
        <v>5.37</v>
      </c>
      <c r="P141" s="34">
        <v>0.35</v>
      </c>
      <c r="Q141" s="34">
        <v>0.11</v>
      </c>
    </row>
    <row r="142" spans="1:17" ht="26.25" customHeight="1">
      <c r="A142" s="23">
        <v>107</v>
      </c>
      <c r="B142" s="30" t="s">
        <v>123</v>
      </c>
      <c r="C142" s="173" t="s">
        <v>734</v>
      </c>
      <c r="D142" s="31" t="s">
        <v>193</v>
      </c>
      <c r="E142" s="32">
        <v>31.82</v>
      </c>
      <c r="F142" s="33">
        <v>186.56</v>
      </c>
      <c r="G142" s="34"/>
      <c r="H142" s="34"/>
      <c r="I142" s="34"/>
      <c r="J142" s="54">
        <v>5936</v>
      </c>
      <c r="K142" s="34"/>
      <c r="L142" s="34"/>
      <c r="M142" s="34"/>
      <c r="N142" s="34"/>
      <c r="O142" s="34"/>
      <c r="P142" s="34"/>
      <c r="Q142" s="34"/>
    </row>
    <row r="143" spans="1:17" ht="36">
      <c r="A143" s="23">
        <v>108</v>
      </c>
      <c r="B143" s="30" t="s">
        <v>231</v>
      </c>
      <c r="C143" s="173" t="s">
        <v>733</v>
      </c>
      <c r="D143" s="31" t="s">
        <v>120</v>
      </c>
      <c r="E143" s="35">
        <v>6.2E-2</v>
      </c>
      <c r="F143" s="33">
        <v>1046.0999999999999</v>
      </c>
      <c r="G143" s="34"/>
      <c r="H143" s="34"/>
      <c r="I143" s="34"/>
      <c r="J143" s="54">
        <v>65</v>
      </c>
      <c r="K143" s="34"/>
      <c r="L143" s="34"/>
      <c r="M143" s="34"/>
      <c r="N143" s="34"/>
      <c r="O143" s="34"/>
      <c r="P143" s="34"/>
      <c r="Q143" s="34"/>
    </row>
    <row r="144" spans="1:17" ht="24">
      <c r="A144" s="23">
        <v>109</v>
      </c>
      <c r="B144" s="30" t="s">
        <v>732</v>
      </c>
      <c r="C144" s="173" t="s">
        <v>731</v>
      </c>
      <c r="D144" s="31" t="s">
        <v>201</v>
      </c>
      <c r="E144" s="35">
        <v>0.127</v>
      </c>
      <c r="F144" s="33">
        <v>8602.75</v>
      </c>
      <c r="G144" s="33">
        <v>496.5</v>
      </c>
      <c r="H144" s="33">
        <v>68.69</v>
      </c>
      <c r="I144" s="33">
        <v>5.47</v>
      </c>
      <c r="J144" s="54">
        <v>1093</v>
      </c>
      <c r="K144" s="34">
        <v>63</v>
      </c>
      <c r="L144" s="34">
        <v>9</v>
      </c>
      <c r="M144" s="34">
        <v>1</v>
      </c>
      <c r="N144" s="34">
        <v>42.4</v>
      </c>
      <c r="O144" s="34">
        <v>5.38</v>
      </c>
      <c r="P144" s="34">
        <v>0.35</v>
      </c>
      <c r="Q144" s="34">
        <v>0.04</v>
      </c>
    </row>
    <row r="145" spans="1:17" ht="24">
      <c r="A145" s="23">
        <v>110</v>
      </c>
      <c r="B145" s="30" t="s">
        <v>230</v>
      </c>
      <c r="C145" s="173" t="s">
        <v>343</v>
      </c>
      <c r="D145" s="31" t="s">
        <v>126</v>
      </c>
      <c r="E145" s="35">
        <v>0.85</v>
      </c>
      <c r="F145" s="33">
        <v>626.51</v>
      </c>
      <c r="G145" s="33">
        <v>123.7</v>
      </c>
      <c r="H145" s="33">
        <v>3.28</v>
      </c>
      <c r="I145" s="34"/>
      <c r="J145" s="54">
        <v>533</v>
      </c>
      <c r="K145" s="34">
        <v>105</v>
      </c>
      <c r="L145" s="34">
        <v>3</v>
      </c>
      <c r="M145" s="34"/>
      <c r="N145" s="34">
        <v>8.99</v>
      </c>
      <c r="O145" s="34">
        <v>7.64</v>
      </c>
      <c r="P145" s="34"/>
      <c r="Q145" s="34"/>
    </row>
    <row r="146" spans="1:17">
      <c r="A146" s="194" t="s">
        <v>128</v>
      </c>
      <c r="B146" s="191"/>
      <c r="C146" s="191"/>
      <c r="D146" s="191"/>
      <c r="E146" s="191"/>
      <c r="F146" s="191"/>
      <c r="G146" s="191"/>
      <c r="H146" s="191"/>
      <c r="I146" s="191"/>
      <c r="J146" s="55">
        <v>133759</v>
      </c>
      <c r="K146" s="33">
        <v>11835</v>
      </c>
      <c r="L146" s="33">
        <v>2213</v>
      </c>
      <c r="M146" s="33">
        <v>151</v>
      </c>
      <c r="N146" s="34"/>
      <c r="O146" s="33">
        <v>922.93</v>
      </c>
      <c r="P146" s="34"/>
      <c r="Q146" s="33">
        <v>10.37</v>
      </c>
    </row>
    <row r="147" spans="1:17">
      <c r="A147" s="194" t="s">
        <v>129</v>
      </c>
      <c r="B147" s="191"/>
      <c r="C147" s="191"/>
      <c r="D147" s="191"/>
      <c r="E147" s="191"/>
      <c r="F147" s="191"/>
      <c r="G147" s="191"/>
      <c r="H147" s="191"/>
      <c r="I147" s="191"/>
      <c r="J147" s="55">
        <v>137793</v>
      </c>
      <c r="K147" s="33">
        <v>15533</v>
      </c>
      <c r="L147" s="33">
        <v>2549</v>
      </c>
      <c r="M147" s="33">
        <v>183</v>
      </c>
      <c r="N147" s="34"/>
      <c r="O147" s="33">
        <v>1156.22</v>
      </c>
      <c r="P147" s="34"/>
      <c r="Q147" s="33">
        <v>11.99</v>
      </c>
    </row>
    <row r="148" spans="1:17">
      <c r="A148" s="194" t="s">
        <v>130</v>
      </c>
      <c r="B148" s="191"/>
      <c r="C148" s="191"/>
      <c r="D148" s="191"/>
      <c r="E148" s="191"/>
      <c r="F148" s="191"/>
      <c r="G148" s="191"/>
      <c r="H148" s="191"/>
      <c r="I148" s="191"/>
      <c r="J148" s="54"/>
      <c r="K148" s="34"/>
      <c r="L148" s="34"/>
      <c r="M148" s="34"/>
      <c r="N148" s="34"/>
      <c r="O148" s="34"/>
      <c r="P148" s="34"/>
      <c r="Q148" s="34"/>
    </row>
    <row r="149" spans="1:17" ht="12.95" customHeight="1">
      <c r="A149" s="194" t="s">
        <v>730</v>
      </c>
      <c r="B149" s="191"/>
      <c r="C149" s="191"/>
      <c r="D149" s="191"/>
      <c r="E149" s="191"/>
      <c r="F149" s="191"/>
      <c r="G149" s="191"/>
      <c r="H149" s="191"/>
      <c r="I149" s="191"/>
      <c r="J149" s="55">
        <v>517</v>
      </c>
      <c r="K149" s="33">
        <v>509</v>
      </c>
      <c r="L149" s="33">
        <v>6</v>
      </c>
      <c r="M149" s="33">
        <v>6</v>
      </c>
      <c r="N149" s="34"/>
      <c r="O149" s="34"/>
      <c r="P149" s="34"/>
      <c r="Q149" s="34"/>
    </row>
    <row r="150" spans="1:17" ht="39" customHeight="1">
      <c r="A150" s="194" t="s">
        <v>729</v>
      </c>
      <c r="B150" s="191"/>
      <c r="C150" s="191"/>
      <c r="D150" s="191"/>
      <c r="E150" s="191"/>
      <c r="F150" s="191"/>
      <c r="G150" s="191"/>
      <c r="H150" s="191"/>
      <c r="I150" s="191"/>
      <c r="J150" s="55">
        <v>1423</v>
      </c>
      <c r="K150" s="33">
        <v>1258</v>
      </c>
      <c r="L150" s="33">
        <v>163</v>
      </c>
      <c r="M150" s="33">
        <v>12</v>
      </c>
      <c r="N150" s="34"/>
      <c r="O150" s="33">
        <v>92.090999999999994</v>
      </c>
      <c r="P150" s="34"/>
      <c r="Q150" s="33">
        <v>0.79500000000000004</v>
      </c>
    </row>
    <row r="151" spans="1:17" ht="26.1" customHeight="1">
      <c r="A151" s="194" t="s">
        <v>728</v>
      </c>
      <c r="B151" s="191"/>
      <c r="C151" s="191"/>
      <c r="D151" s="191"/>
      <c r="E151" s="191"/>
      <c r="F151" s="191"/>
      <c r="G151" s="191"/>
      <c r="H151" s="191"/>
      <c r="I151" s="191"/>
      <c r="J151" s="55">
        <v>2094</v>
      </c>
      <c r="K151" s="33">
        <v>1930</v>
      </c>
      <c r="L151" s="33">
        <v>164</v>
      </c>
      <c r="M151" s="33">
        <v>13</v>
      </c>
      <c r="N151" s="34"/>
      <c r="O151" s="33">
        <v>141.20599999999999</v>
      </c>
      <c r="P151" s="34"/>
      <c r="Q151" s="33">
        <v>0.79800000000000004</v>
      </c>
    </row>
    <row r="152" spans="1:17">
      <c r="A152" s="194" t="s">
        <v>131</v>
      </c>
      <c r="B152" s="191"/>
      <c r="C152" s="191"/>
      <c r="D152" s="191"/>
      <c r="E152" s="191"/>
      <c r="F152" s="191"/>
      <c r="G152" s="191"/>
      <c r="H152" s="191"/>
      <c r="I152" s="191"/>
      <c r="J152" s="55">
        <v>16406</v>
      </c>
      <c r="K152" s="34"/>
      <c r="L152" s="34"/>
      <c r="M152" s="34"/>
      <c r="N152" s="34"/>
      <c r="O152" s="34"/>
      <c r="P152" s="34"/>
      <c r="Q152" s="34"/>
    </row>
    <row r="153" spans="1:17">
      <c r="A153" s="194" t="s">
        <v>130</v>
      </c>
      <c r="B153" s="191"/>
      <c r="C153" s="191"/>
      <c r="D153" s="191"/>
      <c r="E153" s="191"/>
      <c r="F153" s="191"/>
      <c r="G153" s="191"/>
      <c r="H153" s="191"/>
      <c r="I153" s="191"/>
      <c r="J153" s="54"/>
      <c r="K153" s="34"/>
      <c r="L153" s="34"/>
      <c r="M153" s="34"/>
      <c r="N153" s="34"/>
      <c r="O153" s="34"/>
      <c r="P153" s="34"/>
      <c r="Q153" s="34"/>
    </row>
    <row r="154" spans="1:17">
      <c r="A154" s="194" t="s">
        <v>727</v>
      </c>
      <c r="B154" s="191"/>
      <c r="C154" s="191"/>
      <c r="D154" s="191"/>
      <c r="E154" s="191"/>
      <c r="F154" s="191"/>
      <c r="G154" s="191"/>
      <c r="H154" s="191"/>
      <c r="I154" s="191"/>
      <c r="J154" s="55">
        <v>11</v>
      </c>
      <c r="K154" s="34"/>
      <c r="L154" s="34"/>
      <c r="M154" s="34"/>
      <c r="N154" s="34"/>
      <c r="O154" s="34"/>
      <c r="P154" s="34"/>
      <c r="Q154" s="34"/>
    </row>
    <row r="155" spans="1:17">
      <c r="A155" s="194" t="s">
        <v>726</v>
      </c>
      <c r="B155" s="191"/>
      <c r="C155" s="191"/>
      <c r="D155" s="191"/>
      <c r="E155" s="191"/>
      <c r="F155" s="191"/>
      <c r="G155" s="191"/>
      <c r="H155" s="191"/>
      <c r="I155" s="191"/>
      <c r="J155" s="55">
        <v>166</v>
      </c>
      <c r="K155" s="34"/>
      <c r="L155" s="34"/>
      <c r="M155" s="34"/>
      <c r="N155" s="34"/>
      <c r="O155" s="34"/>
      <c r="P155" s="34"/>
      <c r="Q155" s="34"/>
    </row>
    <row r="156" spans="1:17">
      <c r="A156" s="194" t="s">
        <v>725</v>
      </c>
      <c r="B156" s="191"/>
      <c r="C156" s="191"/>
      <c r="D156" s="191"/>
      <c r="E156" s="191"/>
      <c r="F156" s="191"/>
      <c r="G156" s="191"/>
      <c r="H156" s="191"/>
      <c r="I156" s="191"/>
      <c r="J156" s="55">
        <v>39</v>
      </c>
      <c r="K156" s="34"/>
      <c r="L156" s="34"/>
      <c r="M156" s="34"/>
      <c r="N156" s="34"/>
      <c r="O156" s="34"/>
      <c r="P156" s="34"/>
      <c r="Q156" s="34"/>
    </row>
    <row r="157" spans="1:17">
      <c r="A157" s="194" t="s">
        <v>724</v>
      </c>
      <c r="B157" s="191"/>
      <c r="C157" s="191"/>
      <c r="D157" s="191"/>
      <c r="E157" s="191"/>
      <c r="F157" s="191"/>
      <c r="G157" s="191"/>
      <c r="H157" s="191"/>
      <c r="I157" s="191"/>
      <c r="J157" s="55">
        <v>1504</v>
      </c>
      <c r="K157" s="34"/>
      <c r="L157" s="34"/>
      <c r="M157" s="34"/>
      <c r="N157" s="34"/>
      <c r="O157" s="34"/>
      <c r="P157" s="34"/>
      <c r="Q157" s="34"/>
    </row>
    <row r="158" spans="1:17">
      <c r="A158" s="194" t="s">
        <v>723</v>
      </c>
      <c r="B158" s="191"/>
      <c r="C158" s="191"/>
      <c r="D158" s="191"/>
      <c r="E158" s="191"/>
      <c r="F158" s="191"/>
      <c r="G158" s="191"/>
      <c r="H158" s="191"/>
      <c r="I158" s="191"/>
      <c r="J158" s="55">
        <v>220</v>
      </c>
      <c r="K158" s="34"/>
      <c r="L158" s="34"/>
      <c r="M158" s="34"/>
      <c r="N158" s="34"/>
      <c r="O158" s="34"/>
      <c r="P158" s="34"/>
      <c r="Q158" s="34"/>
    </row>
    <row r="159" spans="1:17">
      <c r="A159" s="194" t="s">
        <v>722</v>
      </c>
      <c r="B159" s="191"/>
      <c r="C159" s="191"/>
      <c r="D159" s="191"/>
      <c r="E159" s="191"/>
      <c r="F159" s="191"/>
      <c r="G159" s="191"/>
      <c r="H159" s="191"/>
      <c r="I159" s="191"/>
      <c r="J159" s="55">
        <v>92</v>
      </c>
      <c r="K159" s="34"/>
      <c r="L159" s="34"/>
      <c r="M159" s="34"/>
      <c r="N159" s="34"/>
      <c r="O159" s="34"/>
      <c r="P159" s="34"/>
      <c r="Q159" s="34"/>
    </row>
    <row r="160" spans="1:17">
      <c r="A160" s="194" t="s">
        <v>721</v>
      </c>
      <c r="B160" s="191"/>
      <c r="C160" s="191"/>
      <c r="D160" s="191"/>
      <c r="E160" s="191"/>
      <c r="F160" s="191"/>
      <c r="G160" s="191"/>
      <c r="H160" s="191"/>
      <c r="I160" s="191"/>
      <c r="J160" s="55">
        <v>765</v>
      </c>
      <c r="K160" s="34"/>
      <c r="L160" s="34"/>
      <c r="M160" s="34"/>
      <c r="N160" s="34"/>
      <c r="O160" s="34"/>
      <c r="P160" s="34"/>
      <c r="Q160" s="34"/>
    </row>
    <row r="161" spans="1:17">
      <c r="A161" s="194" t="s">
        <v>720</v>
      </c>
      <c r="B161" s="191"/>
      <c r="C161" s="191"/>
      <c r="D161" s="191"/>
      <c r="E161" s="191"/>
      <c r="F161" s="191"/>
      <c r="G161" s="191"/>
      <c r="H161" s="191"/>
      <c r="I161" s="191"/>
      <c r="J161" s="55">
        <v>59</v>
      </c>
      <c r="K161" s="34"/>
      <c r="L161" s="34"/>
      <c r="M161" s="34"/>
      <c r="N161" s="34"/>
      <c r="O161" s="34"/>
      <c r="P161" s="34"/>
      <c r="Q161" s="34"/>
    </row>
    <row r="162" spans="1:17">
      <c r="A162" s="194" t="s">
        <v>719</v>
      </c>
      <c r="B162" s="191"/>
      <c r="C162" s="191"/>
      <c r="D162" s="191"/>
      <c r="E162" s="191"/>
      <c r="F162" s="191"/>
      <c r="G162" s="191"/>
      <c r="H162" s="191"/>
      <c r="I162" s="191"/>
      <c r="J162" s="55">
        <v>7275</v>
      </c>
      <c r="K162" s="34"/>
      <c r="L162" s="34"/>
      <c r="M162" s="34"/>
      <c r="N162" s="34"/>
      <c r="O162" s="34"/>
      <c r="P162" s="34"/>
      <c r="Q162" s="34"/>
    </row>
    <row r="163" spans="1:17">
      <c r="A163" s="194" t="s">
        <v>718</v>
      </c>
      <c r="B163" s="191"/>
      <c r="C163" s="191"/>
      <c r="D163" s="191"/>
      <c r="E163" s="191"/>
      <c r="F163" s="191"/>
      <c r="G163" s="191"/>
      <c r="H163" s="191"/>
      <c r="I163" s="191"/>
      <c r="J163" s="55">
        <v>648</v>
      </c>
      <c r="K163" s="34"/>
      <c r="L163" s="34"/>
      <c r="M163" s="34"/>
      <c r="N163" s="34"/>
      <c r="O163" s="34"/>
      <c r="P163" s="34"/>
      <c r="Q163" s="34"/>
    </row>
    <row r="164" spans="1:17">
      <c r="A164" s="194" t="s">
        <v>717</v>
      </c>
      <c r="B164" s="191"/>
      <c r="C164" s="191"/>
      <c r="D164" s="191"/>
      <c r="E164" s="191"/>
      <c r="F164" s="191"/>
      <c r="G164" s="191"/>
      <c r="H164" s="191"/>
      <c r="I164" s="191"/>
      <c r="J164" s="55">
        <v>3905</v>
      </c>
      <c r="K164" s="34"/>
      <c r="L164" s="34"/>
      <c r="M164" s="34"/>
      <c r="N164" s="34"/>
      <c r="O164" s="34"/>
      <c r="P164" s="34"/>
      <c r="Q164" s="34"/>
    </row>
    <row r="165" spans="1:17">
      <c r="A165" s="194" t="s">
        <v>716</v>
      </c>
      <c r="B165" s="191"/>
      <c r="C165" s="191"/>
      <c r="D165" s="191"/>
      <c r="E165" s="191"/>
      <c r="F165" s="191"/>
      <c r="G165" s="191"/>
      <c r="H165" s="191"/>
      <c r="I165" s="191"/>
      <c r="J165" s="55">
        <v>1613</v>
      </c>
      <c r="K165" s="34"/>
      <c r="L165" s="34"/>
      <c r="M165" s="34"/>
      <c r="N165" s="34"/>
      <c r="O165" s="34"/>
      <c r="P165" s="34"/>
      <c r="Q165" s="34"/>
    </row>
    <row r="166" spans="1:17">
      <c r="A166" s="194" t="s">
        <v>715</v>
      </c>
      <c r="B166" s="191"/>
      <c r="C166" s="191"/>
      <c r="D166" s="191"/>
      <c r="E166" s="191"/>
      <c r="F166" s="191"/>
      <c r="G166" s="191"/>
      <c r="H166" s="191"/>
      <c r="I166" s="191"/>
      <c r="J166" s="55">
        <v>69</v>
      </c>
      <c r="K166" s="34"/>
      <c r="L166" s="34"/>
      <c r="M166" s="34"/>
      <c r="N166" s="34"/>
      <c r="O166" s="34"/>
      <c r="P166" s="34"/>
      <c r="Q166" s="34"/>
    </row>
    <row r="167" spans="1:17">
      <c r="A167" s="194" t="s">
        <v>714</v>
      </c>
      <c r="B167" s="191"/>
      <c r="C167" s="191"/>
      <c r="D167" s="191"/>
      <c r="E167" s="191"/>
      <c r="F167" s="191"/>
      <c r="G167" s="191"/>
      <c r="H167" s="191"/>
      <c r="I167" s="191"/>
      <c r="J167" s="55">
        <v>40</v>
      </c>
      <c r="K167" s="34"/>
      <c r="L167" s="34"/>
      <c r="M167" s="34"/>
      <c r="N167" s="34"/>
      <c r="O167" s="34"/>
      <c r="P167" s="34"/>
      <c r="Q167" s="34"/>
    </row>
    <row r="168" spans="1:17">
      <c r="A168" s="194" t="s">
        <v>132</v>
      </c>
      <c r="B168" s="191"/>
      <c r="C168" s="191"/>
      <c r="D168" s="191"/>
      <c r="E168" s="191"/>
      <c r="F168" s="191"/>
      <c r="G168" s="191"/>
      <c r="H168" s="191"/>
      <c r="I168" s="191"/>
      <c r="J168" s="55">
        <v>9306</v>
      </c>
      <c r="K168" s="34"/>
      <c r="L168" s="34"/>
      <c r="M168" s="34"/>
      <c r="N168" s="34"/>
      <c r="O168" s="34"/>
      <c r="P168" s="34"/>
      <c r="Q168" s="34"/>
    </row>
    <row r="169" spans="1:17">
      <c r="A169" s="194" t="s">
        <v>130</v>
      </c>
      <c r="B169" s="191"/>
      <c r="C169" s="191"/>
      <c r="D169" s="191"/>
      <c r="E169" s="191"/>
      <c r="F169" s="191"/>
      <c r="G169" s="191"/>
      <c r="H169" s="191"/>
      <c r="I169" s="191"/>
      <c r="J169" s="54"/>
      <c r="K169" s="34"/>
      <c r="L169" s="34"/>
      <c r="M169" s="34"/>
      <c r="N169" s="34"/>
      <c r="O169" s="34"/>
      <c r="P169" s="34"/>
      <c r="Q169" s="34"/>
    </row>
    <row r="170" spans="1:17">
      <c r="A170" s="194" t="s">
        <v>713</v>
      </c>
      <c r="B170" s="191"/>
      <c r="C170" s="191"/>
      <c r="D170" s="191"/>
      <c r="E170" s="191"/>
      <c r="F170" s="191"/>
      <c r="G170" s="191"/>
      <c r="H170" s="191"/>
      <c r="I170" s="191"/>
      <c r="J170" s="55">
        <v>7</v>
      </c>
      <c r="K170" s="34"/>
      <c r="L170" s="34"/>
      <c r="M170" s="34"/>
      <c r="N170" s="34"/>
      <c r="O170" s="34"/>
      <c r="P170" s="34"/>
      <c r="Q170" s="34"/>
    </row>
    <row r="171" spans="1:17">
      <c r="A171" s="194" t="s">
        <v>712</v>
      </c>
      <c r="B171" s="191"/>
      <c r="C171" s="191"/>
      <c r="D171" s="191"/>
      <c r="E171" s="191"/>
      <c r="F171" s="191"/>
      <c r="G171" s="191"/>
      <c r="H171" s="191"/>
      <c r="I171" s="191"/>
      <c r="J171" s="55">
        <v>1085</v>
      </c>
      <c r="K171" s="34"/>
      <c r="L171" s="34"/>
      <c r="M171" s="34"/>
      <c r="N171" s="34"/>
      <c r="O171" s="34"/>
      <c r="P171" s="34"/>
      <c r="Q171" s="34"/>
    </row>
    <row r="172" spans="1:17">
      <c r="A172" s="194" t="s">
        <v>711</v>
      </c>
      <c r="B172" s="191"/>
      <c r="C172" s="191"/>
      <c r="D172" s="191"/>
      <c r="E172" s="191"/>
      <c r="F172" s="191"/>
      <c r="G172" s="191"/>
      <c r="H172" s="191"/>
      <c r="I172" s="191"/>
      <c r="J172" s="55">
        <v>3811</v>
      </c>
      <c r="K172" s="34"/>
      <c r="L172" s="34"/>
      <c r="M172" s="34"/>
      <c r="N172" s="34"/>
      <c r="O172" s="34"/>
      <c r="P172" s="34"/>
      <c r="Q172" s="34"/>
    </row>
    <row r="173" spans="1:17">
      <c r="A173" s="194" t="s">
        <v>710</v>
      </c>
      <c r="B173" s="191"/>
      <c r="C173" s="191"/>
      <c r="D173" s="191"/>
      <c r="E173" s="191"/>
      <c r="F173" s="191"/>
      <c r="G173" s="191"/>
      <c r="H173" s="191"/>
      <c r="I173" s="191"/>
      <c r="J173" s="55">
        <v>24</v>
      </c>
      <c r="K173" s="34"/>
      <c r="L173" s="34"/>
      <c r="M173" s="34"/>
      <c r="N173" s="34"/>
      <c r="O173" s="34"/>
      <c r="P173" s="34"/>
      <c r="Q173" s="34"/>
    </row>
    <row r="174" spans="1:17">
      <c r="A174" s="194" t="s">
        <v>709</v>
      </c>
      <c r="B174" s="191"/>
      <c r="C174" s="191"/>
      <c r="D174" s="191"/>
      <c r="E174" s="191"/>
      <c r="F174" s="191"/>
      <c r="G174" s="191"/>
      <c r="H174" s="191"/>
      <c r="I174" s="191"/>
      <c r="J174" s="55">
        <v>69</v>
      </c>
      <c r="K174" s="34"/>
      <c r="L174" s="34"/>
      <c r="M174" s="34"/>
      <c r="N174" s="34"/>
      <c r="O174" s="34"/>
      <c r="P174" s="34"/>
      <c r="Q174" s="34"/>
    </row>
    <row r="175" spans="1:17">
      <c r="A175" s="194" t="s">
        <v>708</v>
      </c>
      <c r="B175" s="191"/>
      <c r="C175" s="191"/>
      <c r="D175" s="191"/>
      <c r="E175" s="191"/>
      <c r="F175" s="191"/>
      <c r="G175" s="191"/>
      <c r="H175" s="191"/>
      <c r="I175" s="191"/>
      <c r="J175" s="55">
        <v>2085</v>
      </c>
      <c r="K175" s="34"/>
      <c r="L175" s="34"/>
      <c r="M175" s="34"/>
      <c r="N175" s="34"/>
      <c r="O175" s="34"/>
      <c r="P175" s="34"/>
      <c r="Q175" s="34"/>
    </row>
    <row r="176" spans="1:17">
      <c r="A176" s="194" t="s">
        <v>707</v>
      </c>
      <c r="B176" s="191"/>
      <c r="C176" s="191"/>
      <c r="D176" s="191"/>
      <c r="E176" s="191"/>
      <c r="F176" s="191"/>
      <c r="G176" s="191"/>
      <c r="H176" s="191"/>
      <c r="I176" s="191"/>
      <c r="J176" s="55">
        <v>559</v>
      </c>
      <c r="K176" s="34"/>
      <c r="L176" s="34"/>
      <c r="M176" s="34"/>
      <c r="N176" s="34"/>
      <c r="O176" s="34"/>
      <c r="P176" s="34"/>
      <c r="Q176" s="34"/>
    </row>
    <row r="177" spans="1:17">
      <c r="A177" s="194" t="s">
        <v>706</v>
      </c>
      <c r="B177" s="191"/>
      <c r="C177" s="191"/>
      <c r="D177" s="191"/>
      <c r="E177" s="191"/>
      <c r="F177" s="191"/>
      <c r="G177" s="191"/>
      <c r="H177" s="191"/>
      <c r="I177" s="191"/>
      <c r="J177" s="55">
        <v>187</v>
      </c>
      <c r="K177" s="34"/>
      <c r="L177" s="34"/>
      <c r="M177" s="34"/>
      <c r="N177" s="34"/>
      <c r="O177" s="34"/>
      <c r="P177" s="34"/>
      <c r="Q177" s="34"/>
    </row>
    <row r="178" spans="1:17">
      <c r="A178" s="194" t="s">
        <v>705</v>
      </c>
      <c r="B178" s="191"/>
      <c r="C178" s="191"/>
      <c r="D178" s="191"/>
      <c r="E178" s="191"/>
      <c r="F178" s="191"/>
      <c r="G178" s="191"/>
      <c r="H178" s="191"/>
      <c r="I178" s="191"/>
      <c r="J178" s="55">
        <v>425</v>
      </c>
      <c r="K178" s="34"/>
      <c r="L178" s="34"/>
      <c r="M178" s="34"/>
      <c r="N178" s="34"/>
      <c r="O178" s="34"/>
      <c r="P178" s="34"/>
      <c r="Q178" s="34"/>
    </row>
    <row r="179" spans="1:17">
      <c r="A179" s="194" t="s">
        <v>704</v>
      </c>
      <c r="B179" s="191"/>
      <c r="C179" s="191"/>
      <c r="D179" s="191"/>
      <c r="E179" s="191"/>
      <c r="F179" s="191"/>
      <c r="G179" s="191"/>
      <c r="H179" s="191"/>
      <c r="I179" s="191"/>
      <c r="J179" s="55">
        <v>983</v>
      </c>
      <c r="K179" s="34"/>
      <c r="L179" s="34"/>
      <c r="M179" s="34"/>
      <c r="N179" s="34"/>
      <c r="O179" s="34"/>
      <c r="P179" s="34"/>
      <c r="Q179" s="34"/>
    </row>
    <row r="180" spans="1:17">
      <c r="A180" s="194" t="s">
        <v>703</v>
      </c>
      <c r="B180" s="191"/>
      <c r="C180" s="191"/>
      <c r="D180" s="191"/>
      <c r="E180" s="191"/>
      <c r="F180" s="191"/>
      <c r="G180" s="191"/>
      <c r="H180" s="191"/>
      <c r="I180" s="191"/>
      <c r="J180" s="55">
        <v>45</v>
      </c>
      <c r="K180" s="34"/>
      <c r="L180" s="34"/>
      <c r="M180" s="34"/>
      <c r="N180" s="34"/>
      <c r="O180" s="34"/>
      <c r="P180" s="34"/>
      <c r="Q180" s="34"/>
    </row>
    <row r="181" spans="1:17">
      <c r="A181" s="194" t="s">
        <v>702</v>
      </c>
      <c r="B181" s="191"/>
      <c r="C181" s="191"/>
      <c r="D181" s="191"/>
      <c r="E181" s="191"/>
      <c r="F181" s="191"/>
      <c r="G181" s="191"/>
      <c r="H181" s="191"/>
      <c r="I181" s="191"/>
      <c r="J181" s="55">
        <v>26</v>
      </c>
      <c r="K181" s="34"/>
      <c r="L181" s="34"/>
      <c r="M181" s="34"/>
      <c r="N181" s="34"/>
      <c r="O181" s="34"/>
      <c r="P181" s="34"/>
      <c r="Q181" s="34"/>
    </row>
    <row r="182" spans="1:17">
      <c r="A182" s="190" t="s">
        <v>133</v>
      </c>
      <c r="B182" s="191"/>
      <c r="C182" s="191"/>
      <c r="D182" s="191"/>
      <c r="E182" s="191"/>
      <c r="F182" s="191"/>
      <c r="G182" s="191"/>
      <c r="H182" s="191"/>
      <c r="I182" s="191"/>
      <c r="J182" s="54"/>
      <c r="K182" s="34"/>
      <c r="L182" s="34"/>
      <c r="M182" s="34"/>
      <c r="N182" s="34"/>
      <c r="O182" s="34"/>
      <c r="P182" s="34"/>
      <c r="Q182" s="34"/>
    </row>
    <row r="183" spans="1:17" ht="12.95" customHeight="1">
      <c r="A183" s="194" t="s">
        <v>192</v>
      </c>
      <c r="B183" s="191"/>
      <c r="C183" s="191"/>
      <c r="D183" s="191"/>
      <c r="E183" s="191"/>
      <c r="F183" s="191"/>
      <c r="G183" s="191"/>
      <c r="H183" s="191"/>
      <c r="I183" s="191"/>
      <c r="J183" s="55">
        <v>2387</v>
      </c>
      <c r="K183" s="34"/>
      <c r="L183" s="34"/>
      <c r="M183" s="34"/>
      <c r="N183" s="34"/>
      <c r="O183" s="33">
        <v>46.25</v>
      </c>
      <c r="P183" s="34"/>
      <c r="Q183" s="33">
        <v>2.0499999999999998</v>
      </c>
    </row>
    <row r="184" spans="1:17">
      <c r="A184" s="194" t="s">
        <v>701</v>
      </c>
      <c r="B184" s="191"/>
      <c r="C184" s="191"/>
      <c r="D184" s="191"/>
      <c r="E184" s="191"/>
      <c r="F184" s="191"/>
      <c r="G184" s="191"/>
      <c r="H184" s="191"/>
      <c r="I184" s="191"/>
      <c r="J184" s="55">
        <v>2602</v>
      </c>
      <c r="K184" s="34"/>
      <c r="L184" s="34"/>
      <c r="M184" s="34"/>
      <c r="N184" s="34"/>
      <c r="O184" s="33">
        <v>65.09</v>
      </c>
      <c r="P184" s="34"/>
      <c r="Q184" s="33">
        <v>3.1</v>
      </c>
    </row>
    <row r="185" spans="1:17">
      <c r="A185" s="194" t="s">
        <v>225</v>
      </c>
      <c r="B185" s="191"/>
      <c r="C185" s="191"/>
      <c r="D185" s="191"/>
      <c r="E185" s="191"/>
      <c r="F185" s="191"/>
      <c r="G185" s="191"/>
      <c r="H185" s="191"/>
      <c r="I185" s="191"/>
      <c r="J185" s="55">
        <v>1488</v>
      </c>
      <c r="K185" s="34"/>
      <c r="L185" s="34"/>
      <c r="M185" s="34"/>
      <c r="N185" s="34"/>
      <c r="O185" s="33">
        <v>17.559999999999999</v>
      </c>
      <c r="P185" s="34"/>
      <c r="Q185" s="33">
        <v>0.32</v>
      </c>
    </row>
    <row r="186" spans="1:17">
      <c r="A186" s="194" t="s">
        <v>191</v>
      </c>
      <c r="B186" s="191"/>
      <c r="C186" s="191"/>
      <c r="D186" s="191"/>
      <c r="E186" s="191"/>
      <c r="F186" s="191"/>
      <c r="G186" s="191"/>
      <c r="H186" s="191"/>
      <c r="I186" s="191"/>
      <c r="J186" s="55">
        <v>808</v>
      </c>
      <c r="K186" s="34"/>
      <c r="L186" s="34"/>
      <c r="M186" s="34"/>
      <c r="N186" s="34"/>
      <c r="O186" s="33">
        <v>21.7</v>
      </c>
      <c r="P186" s="34"/>
      <c r="Q186" s="33">
        <v>1.1599999999999999</v>
      </c>
    </row>
    <row r="187" spans="1:17">
      <c r="A187" s="194" t="s">
        <v>700</v>
      </c>
      <c r="B187" s="191"/>
      <c r="C187" s="191"/>
      <c r="D187" s="191"/>
      <c r="E187" s="191"/>
      <c r="F187" s="191"/>
      <c r="G187" s="191"/>
      <c r="H187" s="191"/>
      <c r="I187" s="191"/>
      <c r="J187" s="55">
        <v>1015</v>
      </c>
      <c r="K187" s="34"/>
      <c r="L187" s="34"/>
      <c r="M187" s="34"/>
      <c r="N187" s="34"/>
      <c r="O187" s="33">
        <v>7.57</v>
      </c>
      <c r="P187" s="34"/>
      <c r="Q187" s="33">
        <v>0.1</v>
      </c>
    </row>
    <row r="188" spans="1:17">
      <c r="A188" s="194" t="s">
        <v>190</v>
      </c>
      <c r="B188" s="191"/>
      <c r="C188" s="191"/>
      <c r="D188" s="191"/>
      <c r="E188" s="191"/>
      <c r="F188" s="191"/>
      <c r="G188" s="191"/>
      <c r="H188" s="191"/>
      <c r="I188" s="191"/>
      <c r="J188" s="55">
        <v>104</v>
      </c>
      <c r="K188" s="34"/>
      <c r="L188" s="34"/>
      <c r="M188" s="34"/>
      <c r="N188" s="34"/>
      <c r="O188" s="34"/>
      <c r="P188" s="34"/>
      <c r="Q188" s="34"/>
    </row>
    <row r="189" spans="1:17">
      <c r="A189" s="194" t="s">
        <v>189</v>
      </c>
      <c r="B189" s="191"/>
      <c r="C189" s="191"/>
      <c r="D189" s="191"/>
      <c r="E189" s="191"/>
      <c r="F189" s="191"/>
      <c r="G189" s="191"/>
      <c r="H189" s="191"/>
      <c r="I189" s="191"/>
      <c r="J189" s="55">
        <v>727</v>
      </c>
      <c r="K189" s="34"/>
      <c r="L189" s="34"/>
      <c r="M189" s="34"/>
      <c r="N189" s="34"/>
      <c r="O189" s="34"/>
      <c r="P189" s="34"/>
      <c r="Q189" s="34"/>
    </row>
    <row r="190" spans="1:17">
      <c r="A190" s="194" t="s">
        <v>185</v>
      </c>
      <c r="B190" s="191"/>
      <c r="C190" s="191"/>
      <c r="D190" s="191"/>
      <c r="E190" s="191"/>
      <c r="F190" s="191"/>
      <c r="G190" s="191"/>
      <c r="H190" s="191"/>
      <c r="I190" s="191"/>
      <c r="J190" s="55">
        <v>53668</v>
      </c>
      <c r="K190" s="34"/>
      <c r="L190" s="34"/>
      <c r="M190" s="34"/>
      <c r="N190" s="34"/>
      <c r="O190" s="33">
        <v>247.94</v>
      </c>
      <c r="P190" s="34"/>
      <c r="Q190" s="33">
        <v>0.82</v>
      </c>
    </row>
    <row r="191" spans="1:17">
      <c r="A191" s="194" t="s">
        <v>184</v>
      </c>
      <c r="B191" s="191"/>
      <c r="C191" s="191"/>
      <c r="D191" s="191"/>
      <c r="E191" s="191"/>
      <c r="F191" s="191"/>
      <c r="G191" s="191"/>
      <c r="H191" s="191"/>
      <c r="I191" s="191"/>
      <c r="J191" s="55">
        <v>126</v>
      </c>
      <c r="K191" s="34"/>
      <c r="L191" s="34"/>
      <c r="M191" s="34"/>
      <c r="N191" s="34"/>
      <c r="O191" s="33">
        <v>3.95</v>
      </c>
      <c r="P191" s="34"/>
      <c r="Q191" s="34"/>
    </row>
    <row r="192" spans="1:17" ht="12.95" customHeight="1">
      <c r="A192" s="194" t="s">
        <v>188</v>
      </c>
      <c r="B192" s="191"/>
      <c r="C192" s="191"/>
      <c r="D192" s="191"/>
      <c r="E192" s="191"/>
      <c r="F192" s="191"/>
      <c r="G192" s="191"/>
      <c r="H192" s="191"/>
      <c r="I192" s="191"/>
      <c r="J192" s="55">
        <v>158</v>
      </c>
      <c r="K192" s="34"/>
      <c r="L192" s="34"/>
      <c r="M192" s="34"/>
      <c r="N192" s="34"/>
      <c r="O192" s="33">
        <v>2.11</v>
      </c>
      <c r="P192" s="34"/>
      <c r="Q192" s="34"/>
    </row>
    <row r="193" spans="1:18">
      <c r="A193" s="194" t="s">
        <v>699</v>
      </c>
      <c r="B193" s="191"/>
      <c r="C193" s="191"/>
      <c r="D193" s="191"/>
      <c r="E193" s="191"/>
      <c r="F193" s="191"/>
      <c r="G193" s="191"/>
      <c r="H193" s="191"/>
      <c r="I193" s="191"/>
      <c r="J193" s="55">
        <v>13115</v>
      </c>
      <c r="K193" s="34"/>
      <c r="L193" s="34"/>
      <c r="M193" s="34"/>
      <c r="N193" s="34"/>
      <c r="O193" s="34"/>
      <c r="P193" s="34"/>
      <c r="Q193" s="34"/>
    </row>
    <row r="194" spans="1:18" ht="12.95" customHeight="1">
      <c r="A194" s="194" t="s">
        <v>72</v>
      </c>
      <c r="B194" s="191"/>
      <c r="C194" s="191"/>
      <c r="D194" s="191"/>
      <c r="E194" s="191"/>
      <c r="F194" s="191"/>
      <c r="G194" s="191"/>
      <c r="H194" s="191"/>
      <c r="I194" s="191"/>
      <c r="J194" s="55">
        <v>184</v>
      </c>
      <c r="K194" s="34"/>
      <c r="L194" s="34"/>
      <c r="M194" s="34"/>
      <c r="N194" s="34"/>
      <c r="O194" s="33">
        <v>4.03</v>
      </c>
      <c r="P194" s="34"/>
      <c r="Q194" s="34"/>
    </row>
    <row r="195" spans="1:18">
      <c r="A195" s="194" t="s">
        <v>181</v>
      </c>
      <c r="B195" s="191"/>
      <c r="C195" s="191"/>
      <c r="D195" s="191"/>
      <c r="E195" s="191"/>
      <c r="F195" s="191"/>
      <c r="G195" s="191"/>
      <c r="H195" s="191"/>
      <c r="I195" s="191"/>
      <c r="J195" s="55">
        <v>49438</v>
      </c>
      <c r="K195" s="34"/>
      <c r="L195" s="34"/>
      <c r="M195" s="34"/>
      <c r="N195" s="34"/>
      <c r="O195" s="33">
        <v>489.92</v>
      </c>
      <c r="P195" s="34"/>
      <c r="Q195" s="33">
        <v>2.08</v>
      </c>
    </row>
    <row r="196" spans="1:18">
      <c r="A196" s="194" t="s">
        <v>182</v>
      </c>
      <c r="B196" s="191"/>
      <c r="C196" s="191"/>
      <c r="D196" s="191"/>
      <c r="E196" s="191"/>
      <c r="F196" s="191"/>
      <c r="G196" s="191"/>
      <c r="H196" s="191"/>
      <c r="I196" s="191"/>
      <c r="J196" s="55">
        <v>32258</v>
      </c>
      <c r="K196" s="34"/>
      <c r="L196" s="34"/>
      <c r="M196" s="34"/>
      <c r="N196" s="34"/>
      <c r="O196" s="33">
        <v>101.74</v>
      </c>
      <c r="P196" s="34"/>
      <c r="Q196" s="33">
        <v>1.9</v>
      </c>
    </row>
    <row r="197" spans="1:18">
      <c r="A197" s="194" t="s">
        <v>183</v>
      </c>
      <c r="B197" s="191"/>
      <c r="C197" s="191"/>
      <c r="D197" s="191"/>
      <c r="E197" s="191"/>
      <c r="F197" s="191"/>
      <c r="G197" s="191"/>
      <c r="H197" s="191"/>
      <c r="I197" s="191"/>
      <c r="J197" s="55">
        <v>5191</v>
      </c>
      <c r="K197" s="34"/>
      <c r="L197" s="34"/>
      <c r="M197" s="34"/>
      <c r="N197" s="34"/>
      <c r="O197" s="33">
        <v>145.46</v>
      </c>
      <c r="P197" s="34"/>
      <c r="Q197" s="33">
        <v>0.46</v>
      </c>
    </row>
    <row r="198" spans="1:18" ht="12.95" customHeight="1">
      <c r="A198" s="194" t="s">
        <v>698</v>
      </c>
      <c r="B198" s="191"/>
      <c r="C198" s="191"/>
      <c r="D198" s="191"/>
      <c r="E198" s="191"/>
      <c r="F198" s="191"/>
      <c r="G198" s="191"/>
      <c r="H198" s="191"/>
      <c r="I198" s="191"/>
      <c r="J198" s="55">
        <v>35</v>
      </c>
      <c r="K198" s="34"/>
      <c r="L198" s="34"/>
      <c r="M198" s="34"/>
      <c r="N198" s="34"/>
      <c r="O198" s="33">
        <v>1.41</v>
      </c>
      <c r="P198" s="34"/>
      <c r="Q198" s="34"/>
    </row>
    <row r="199" spans="1:18">
      <c r="A199" s="194" t="s">
        <v>186</v>
      </c>
      <c r="B199" s="191"/>
      <c r="C199" s="191"/>
      <c r="D199" s="191"/>
      <c r="E199" s="191"/>
      <c r="F199" s="191"/>
      <c r="G199" s="191"/>
      <c r="H199" s="191"/>
      <c r="I199" s="191"/>
      <c r="J199" s="55">
        <v>201</v>
      </c>
      <c r="K199" s="34"/>
      <c r="L199" s="34"/>
      <c r="M199" s="34"/>
      <c r="N199" s="34"/>
      <c r="O199" s="33">
        <v>1.49</v>
      </c>
      <c r="P199" s="34"/>
      <c r="Q199" s="34"/>
    </row>
    <row r="200" spans="1:18">
      <c r="A200" s="194" t="s">
        <v>136</v>
      </c>
      <c r="B200" s="191"/>
      <c r="C200" s="191"/>
      <c r="D200" s="191"/>
      <c r="E200" s="191"/>
      <c r="F200" s="191"/>
      <c r="G200" s="191"/>
      <c r="H200" s="191"/>
      <c r="I200" s="191"/>
      <c r="J200" s="55">
        <v>163505</v>
      </c>
      <c r="K200" s="34"/>
      <c r="L200" s="34"/>
      <c r="M200" s="34"/>
      <c r="N200" s="34"/>
      <c r="O200" s="33">
        <v>1156.22</v>
      </c>
      <c r="P200" s="34"/>
      <c r="Q200" s="33">
        <v>11.99</v>
      </c>
    </row>
    <row r="201" spans="1:18">
      <c r="A201" s="194" t="s">
        <v>137</v>
      </c>
      <c r="B201" s="191"/>
      <c r="C201" s="191"/>
      <c r="D201" s="191"/>
      <c r="E201" s="191"/>
      <c r="F201" s="191"/>
      <c r="G201" s="191"/>
      <c r="H201" s="191"/>
      <c r="I201" s="191"/>
      <c r="J201" s="54"/>
      <c r="K201" s="34"/>
      <c r="L201" s="34"/>
      <c r="M201" s="34"/>
      <c r="N201" s="34"/>
      <c r="O201" s="34"/>
      <c r="P201" s="34"/>
      <c r="Q201" s="34"/>
    </row>
    <row r="202" spans="1:18">
      <c r="A202" s="194" t="s">
        <v>138</v>
      </c>
      <c r="B202" s="191"/>
      <c r="C202" s="191"/>
      <c r="D202" s="191"/>
      <c r="E202" s="191"/>
      <c r="F202" s="191"/>
      <c r="G202" s="191"/>
      <c r="H202" s="191"/>
      <c r="I202" s="191"/>
      <c r="J202" s="55">
        <v>119711</v>
      </c>
      <c r="K202" s="34"/>
      <c r="L202" s="34"/>
      <c r="M202" s="34"/>
      <c r="N202" s="34"/>
      <c r="O202" s="34"/>
      <c r="P202" s="34"/>
      <c r="Q202" s="34"/>
    </row>
    <row r="203" spans="1:18">
      <c r="A203" s="194" t="s">
        <v>139</v>
      </c>
      <c r="B203" s="191"/>
      <c r="C203" s="191"/>
      <c r="D203" s="191"/>
      <c r="E203" s="191"/>
      <c r="F203" s="191"/>
      <c r="G203" s="191"/>
      <c r="H203" s="191"/>
      <c r="I203" s="191"/>
      <c r="J203" s="55">
        <v>2366</v>
      </c>
      <c r="K203" s="34"/>
      <c r="L203" s="34"/>
      <c r="M203" s="34"/>
      <c r="N203" s="34"/>
      <c r="O203" s="34"/>
      <c r="P203" s="34"/>
      <c r="Q203" s="34"/>
    </row>
    <row r="204" spans="1:18">
      <c r="A204" s="194" t="s">
        <v>140</v>
      </c>
      <c r="B204" s="191"/>
      <c r="C204" s="191"/>
      <c r="D204" s="191"/>
      <c r="E204" s="191"/>
      <c r="F204" s="191"/>
      <c r="G204" s="191"/>
      <c r="H204" s="191"/>
      <c r="I204" s="191"/>
      <c r="J204" s="55">
        <v>15716</v>
      </c>
      <c r="K204" s="34"/>
      <c r="L204" s="34"/>
      <c r="M204" s="34"/>
      <c r="N204" s="34"/>
      <c r="O204" s="34"/>
      <c r="P204" s="34"/>
      <c r="Q204" s="34"/>
    </row>
    <row r="205" spans="1:18">
      <c r="A205" s="194" t="s">
        <v>141</v>
      </c>
      <c r="B205" s="191"/>
      <c r="C205" s="191"/>
      <c r="D205" s="191"/>
      <c r="E205" s="191"/>
      <c r="F205" s="191"/>
      <c r="G205" s="191"/>
      <c r="H205" s="191"/>
      <c r="I205" s="191"/>
      <c r="J205" s="55">
        <v>16406</v>
      </c>
      <c r="K205" s="34"/>
      <c r="L205" s="34"/>
      <c r="M205" s="34"/>
      <c r="N205" s="34"/>
      <c r="O205" s="34"/>
      <c r="P205" s="34"/>
      <c r="Q205" s="34"/>
    </row>
    <row r="206" spans="1:18">
      <c r="A206" s="194" t="s">
        <v>142</v>
      </c>
      <c r="B206" s="191"/>
      <c r="C206" s="191"/>
      <c r="D206" s="191"/>
      <c r="E206" s="191"/>
      <c r="F206" s="191"/>
      <c r="G206" s="191"/>
      <c r="H206" s="191"/>
      <c r="I206" s="191"/>
      <c r="J206" s="55">
        <v>9306</v>
      </c>
      <c r="K206" s="34"/>
      <c r="L206" s="34"/>
      <c r="M206" s="34"/>
      <c r="N206" s="34"/>
      <c r="O206" s="34"/>
      <c r="P206" s="34"/>
      <c r="Q206" s="34"/>
    </row>
    <row r="207" spans="1:18">
      <c r="A207" s="190" t="s">
        <v>143</v>
      </c>
      <c r="B207" s="191"/>
      <c r="C207" s="191"/>
      <c r="D207" s="191"/>
      <c r="E207" s="191"/>
      <c r="F207" s="191"/>
      <c r="G207" s="191"/>
      <c r="H207" s="191"/>
      <c r="I207" s="191"/>
      <c r="J207" s="56">
        <v>163505</v>
      </c>
      <c r="K207" s="34"/>
      <c r="L207" s="34"/>
      <c r="M207" s="34"/>
      <c r="N207" s="34"/>
      <c r="O207" s="36">
        <v>1156.22</v>
      </c>
      <c r="P207" s="34"/>
      <c r="Q207" s="36">
        <v>11.99</v>
      </c>
    </row>
    <row r="208" spans="1:18">
      <c r="A208"/>
      <c r="B208"/>
      <c r="C208"/>
      <c r="D208"/>
      <c r="E208"/>
      <c r="F208" s="27"/>
      <c r="G208" s="27"/>
      <c r="H208" s="27"/>
      <c r="I208" s="27"/>
      <c r="J208" s="57"/>
      <c r="K208" s="27"/>
      <c r="L208" s="27"/>
      <c r="M208" s="27"/>
      <c r="N208" s="27"/>
      <c r="O208" s="27"/>
      <c r="P208" s="27"/>
      <c r="Q208" s="27"/>
      <c r="R208" s="9"/>
    </row>
    <row r="209" spans="1:18">
      <c r="B209" s="9" t="s">
        <v>224</v>
      </c>
      <c r="F209" s="27"/>
      <c r="G209" s="27"/>
      <c r="H209" s="27"/>
      <c r="I209" s="27"/>
      <c r="J209" s="57"/>
      <c r="K209" s="27"/>
      <c r="L209" s="27"/>
      <c r="M209" s="27"/>
      <c r="N209" s="27"/>
      <c r="O209" s="27"/>
      <c r="P209" s="27"/>
      <c r="Q209" s="27"/>
    </row>
    <row r="210" spans="1:18">
      <c r="A210"/>
      <c r="B210"/>
      <c r="C210"/>
      <c r="D210"/>
      <c r="E210"/>
      <c r="F210" s="27"/>
      <c r="G210" s="27"/>
      <c r="H210" s="27"/>
      <c r="I210" s="27"/>
      <c r="J210" s="57"/>
      <c r="K210" s="27"/>
      <c r="L210" s="27"/>
      <c r="M210" s="27"/>
      <c r="N210" s="27"/>
      <c r="O210" s="27"/>
      <c r="P210" s="27"/>
      <c r="Q210" s="27"/>
    </row>
    <row r="211" spans="1:18">
      <c r="A211" s="47"/>
      <c r="B211" s="18" t="s">
        <v>546</v>
      </c>
      <c r="C211" s="18"/>
      <c r="D211" s="18"/>
      <c r="E211" s="18"/>
      <c r="F211" s="18"/>
      <c r="G211" s="18"/>
      <c r="H211" s="18"/>
      <c r="I211" s="18" t="s">
        <v>547</v>
      </c>
      <c r="J211" s="53"/>
      <c r="K211" s="18"/>
      <c r="L211" s="18"/>
      <c r="M211" s="18"/>
      <c r="N211" s="48"/>
      <c r="O211" s="48"/>
      <c r="P211" s="48"/>
      <c r="Q211"/>
      <c r="R211" s="9"/>
    </row>
  </sheetData>
  <mergeCells count="94">
    <mergeCell ref="E1:I1"/>
    <mergeCell ref="A206:I206"/>
    <mergeCell ref="A198:I198"/>
    <mergeCell ref="A199:I199"/>
    <mergeCell ref="A188:I188"/>
    <mergeCell ref="A189:I189"/>
    <mergeCell ref="A207:I207"/>
    <mergeCell ref="J13:K13"/>
    <mergeCell ref="J14:K14"/>
    <mergeCell ref="J15:K15"/>
    <mergeCell ref="A202:I202"/>
    <mergeCell ref="A203:I203"/>
    <mergeCell ref="A194:I194"/>
    <mergeCell ref="A195:I195"/>
    <mergeCell ref="A196:I196"/>
    <mergeCell ref="A197:I197"/>
    <mergeCell ref="A204:I204"/>
    <mergeCell ref="A205:I205"/>
    <mergeCell ref="A200:I200"/>
    <mergeCell ref="A201:I201"/>
    <mergeCell ref="A192:I192"/>
    <mergeCell ref="A193:I193"/>
    <mergeCell ref="A182:I182"/>
    <mergeCell ref="A183:I183"/>
    <mergeCell ref="A184:I184"/>
    <mergeCell ref="A185:I185"/>
    <mergeCell ref="A186:I186"/>
    <mergeCell ref="A187:I187"/>
    <mergeCell ref="A179:I179"/>
    <mergeCell ref="A180:I180"/>
    <mergeCell ref="A181:I181"/>
    <mergeCell ref="A190:I190"/>
    <mergeCell ref="A191:I191"/>
    <mergeCell ref="A174:I174"/>
    <mergeCell ref="A175:I175"/>
    <mergeCell ref="A176:I176"/>
    <mergeCell ref="A177:I177"/>
    <mergeCell ref="A178:I178"/>
    <mergeCell ref="A169:I169"/>
    <mergeCell ref="A170:I170"/>
    <mergeCell ref="A171:I171"/>
    <mergeCell ref="A172:I172"/>
    <mergeCell ref="A173:I173"/>
    <mergeCell ref="A164:I164"/>
    <mergeCell ref="A165:I165"/>
    <mergeCell ref="A166:I166"/>
    <mergeCell ref="A167:I167"/>
    <mergeCell ref="A168:I168"/>
    <mergeCell ref="A159:I159"/>
    <mergeCell ref="A160:I160"/>
    <mergeCell ref="A161:I161"/>
    <mergeCell ref="A162:I162"/>
    <mergeCell ref="A163:I163"/>
    <mergeCell ref="A154:I154"/>
    <mergeCell ref="A155:I155"/>
    <mergeCell ref="A156:I156"/>
    <mergeCell ref="A157:I157"/>
    <mergeCell ref="A158:I158"/>
    <mergeCell ref="A149:I149"/>
    <mergeCell ref="A150:I150"/>
    <mergeCell ref="A151:I151"/>
    <mergeCell ref="A152:I152"/>
    <mergeCell ref="A153:I153"/>
    <mergeCell ref="A100:Q100"/>
    <mergeCell ref="A129:Q129"/>
    <mergeCell ref="A146:I146"/>
    <mergeCell ref="A147:I147"/>
    <mergeCell ref="A148:I148"/>
    <mergeCell ref="A70:Q70"/>
    <mergeCell ref="A75:Q75"/>
    <mergeCell ref="A83:Q83"/>
    <mergeCell ref="A84:Q84"/>
    <mergeCell ref="A99:Q99"/>
    <mergeCell ref="A37:Q37"/>
    <mergeCell ref="A38:Q38"/>
    <mergeCell ref="A47:Q47"/>
    <mergeCell ref="A53:Q53"/>
    <mergeCell ref="A59:Q59"/>
    <mergeCell ref="F20:F21"/>
    <mergeCell ref="F19:I19"/>
    <mergeCell ref="G20:I20"/>
    <mergeCell ref="A23:Q23"/>
    <mergeCell ref="A19:A21"/>
    <mergeCell ref="C19:C21"/>
    <mergeCell ref="D19:D21"/>
    <mergeCell ref="E19:E21"/>
    <mergeCell ref="B19:B21"/>
    <mergeCell ref="O19:O21"/>
    <mergeCell ref="N19:N21"/>
    <mergeCell ref="Q19:Q21"/>
    <mergeCell ref="J20:J21"/>
    <mergeCell ref="K20:M20"/>
    <mergeCell ref="J19:M19"/>
    <mergeCell ref="P19:P21"/>
  </mergeCells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27"/>
  <sheetViews>
    <sheetView showGridLines="0" topLeftCell="A94" zoomScaleNormal="100" zoomScaleSheetLayoutView="75" workbookViewId="0">
      <selection activeCell="D9" sqref="D9"/>
    </sheetView>
  </sheetViews>
  <sheetFormatPr defaultColWidth="9.140625" defaultRowHeight="12.75" outlineLevelRow="2"/>
  <cols>
    <col min="1" max="1" width="3.28515625" style="28" customWidth="1"/>
    <col min="2" max="2" width="16" style="1" customWidth="1"/>
    <col min="3" max="3" width="34.28515625" style="25" customWidth="1"/>
    <col min="4" max="4" width="7.7109375" style="24" customWidth="1"/>
    <col min="5" max="5" width="10" style="110" customWidth="1"/>
    <col min="6" max="6" width="7.28515625" style="7" customWidth="1"/>
    <col min="7" max="10" width="6.7109375" style="7" customWidth="1"/>
    <col min="11" max="11" width="7.28515625" style="59" customWidth="1"/>
    <col min="12" max="15" width="6.7109375" style="7" customWidth="1"/>
    <col min="16" max="16" width="7.85546875" style="7" customWidth="1"/>
    <col min="17" max="17" width="5.7109375" style="8" customWidth="1"/>
    <col min="18" max="16384" width="9.140625" style="8"/>
  </cols>
  <sheetData>
    <row r="1" spans="1:18" outlineLevel="2">
      <c r="A1" s="6" t="s">
        <v>113</v>
      </c>
      <c r="B1" s="9"/>
      <c r="C1" s="2"/>
      <c r="D1" s="64"/>
      <c r="E1" s="189" t="s">
        <v>151</v>
      </c>
      <c r="F1" s="189"/>
      <c r="G1" s="189"/>
      <c r="H1" s="189"/>
      <c r="I1" s="189"/>
      <c r="J1" s="5"/>
      <c r="K1" s="51"/>
      <c r="L1" s="5"/>
      <c r="M1" s="6" t="s">
        <v>114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63" t="s">
        <v>95</v>
      </c>
      <c r="H2" s="5"/>
      <c r="I2" s="5"/>
      <c r="J2" s="5"/>
      <c r="K2" s="51"/>
      <c r="L2" s="5"/>
      <c r="M2" s="10" t="s">
        <v>156</v>
      </c>
      <c r="N2" s="5"/>
      <c r="O2" s="5"/>
      <c r="P2" s="5"/>
      <c r="Q2"/>
      <c r="R2"/>
    </row>
    <row r="3" spans="1:18" outlineLevel="1">
      <c r="A3" s="10"/>
      <c r="B3" s="9"/>
      <c r="C3" s="2"/>
      <c r="D3" s="3"/>
      <c r="E3" s="3"/>
      <c r="F3" s="5"/>
      <c r="G3" s="63"/>
      <c r="H3" s="5"/>
      <c r="I3" s="5"/>
      <c r="J3" s="5"/>
      <c r="K3" s="51"/>
      <c r="L3" s="10"/>
      <c r="M3" s="10" t="s">
        <v>155</v>
      </c>
      <c r="N3" s="5"/>
      <c r="O3" s="5"/>
      <c r="P3" s="5"/>
      <c r="Q3"/>
      <c r="R3"/>
    </row>
    <row r="4" spans="1:18" outlineLevel="1">
      <c r="A4" s="10" t="s">
        <v>117</v>
      </c>
      <c r="B4" s="9"/>
      <c r="C4" s="2"/>
      <c r="D4" s="3"/>
      <c r="E4" s="3"/>
      <c r="F4" s="5"/>
      <c r="G4" s="5"/>
      <c r="H4" s="5"/>
      <c r="I4" s="5"/>
      <c r="J4" s="5"/>
      <c r="K4" s="51"/>
      <c r="L4" s="5"/>
      <c r="M4" s="10" t="s">
        <v>117</v>
      </c>
      <c r="N4" s="5"/>
      <c r="O4" s="5"/>
      <c r="P4" s="5"/>
      <c r="Q4"/>
      <c r="R4"/>
    </row>
    <row r="5" spans="1:18" outlineLevel="1">
      <c r="A5" s="10" t="s">
        <v>548</v>
      </c>
      <c r="B5" s="9"/>
      <c r="C5" s="2"/>
      <c r="D5" s="3"/>
      <c r="E5" s="3"/>
      <c r="F5" s="5"/>
      <c r="G5" s="5"/>
      <c r="H5" s="5"/>
      <c r="I5" s="5"/>
      <c r="J5" s="5"/>
      <c r="K5" s="51"/>
      <c r="L5" s="5"/>
      <c r="M5" s="10" t="s">
        <v>549</v>
      </c>
      <c r="N5" s="5"/>
      <c r="O5" s="5"/>
      <c r="P5" s="5"/>
      <c r="Q5"/>
      <c r="R5"/>
    </row>
    <row r="6" spans="1:18">
      <c r="A6" s="4"/>
      <c r="B6" s="9"/>
      <c r="C6" s="3"/>
      <c r="D6" s="8"/>
      <c r="E6" s="5"/>
      <c r="F6" s="5"/>
      <c r="G6" s="15" t="s">
        <v>909</v>
      </c>
      <c r="H6" s="15"/>
      <c r="I6" s="15"/>
      <c r="J6" s="5"/>
      <c r="K6" s="51"/>
      <c r="L6" s="5"/>
      <c r="M6" s="5"/>
      <c r="N6" s="5"/>
      <c r="O6" s="5"/>
      <c r="P6" s="5"/>
      <c r="R6"/>
    </row>
    <row r="7" spans="1:18">
      <c r="A7" s="4"/>
      <c r="B7" s="9"/>
      <c r="C7" s="3"/>
      <c r="D7" s="8"/>
      <c r="E7" s="5"/>
      <c r="F7" s="5"/>
      <c r="G7" s="4" t="s">
        <v>96</v>
      </c>
      <c r="H7" s="4"/>
      <c r="I7" s="4"/>
      <c r="J7" s="5"/>
      <c r="K7" s="51"/>
      <c r="L7" s="5"/>
      <c r="M7" s="5"/>
      <c r="N7" s="5"/>
      <c r="O7" s="5"/>
      <c r="P7" s="5"/>
      <c r="R7"/>
    </row>
    <row r="8" spans="1:18">
      <c r="A8" s="4"/>
      <c r="B8" s="9"/>
      <c r="C8" s="3"/>
      <c r="D8" s="8"/>
      <c r="E8" s="5"/>
      <c r="F8" s="5"/>
      <c r="G8" s="4"/>
      <c r="H8" s="4"/>
      <c r="I8" s="4"/>
      <c r="J8" s="5"/>
      <c r="K8" s="51"/>
      <c r="L8" s="5"/>
      <c r="M8" s="5"/>
      <c r="N8" s="5"/>
      <c r="O8" s="5"/>
      <c r="P8" s="5"/>
      <c r="R8"/>
    </row>
    <row r="9" spans="1:18">
      <c r="A9" s="4"/>
      <c r="B9" s="9"/>
      <c r="C9" s="16" t="s">
        <v>97</v>
      </c>
      <c r="D9" s="17" t="s">
        <v>522</v>
      </c>
      <c r="E9" s="62"/>
      <c r="F9" s="11"/>
      <c r="G9" s="11"/>
      <c r="H9" s="61"/>
      <c r="I9" s="11"/>
      <c r="J9" s="11"/>
      <c r="K9" s="60"/>
      <c r="L9" s="11"/>
      <c r="M9" s="11"/>
      <c r="N9" s="11"/>
      <c r="O9" s="5"/>
      <c r="P9" s="5"/>
      <c r="Q9" s="5"/>
      <c r="R9"/>
    </row>
    <row r="10" spans="1:18">
      <c r="A10" s="4"/>
      <c r="B10" s="9"/>
      <c r="C10" s="16"/>
      <c r="D10" s="176"/>
      <c r="E10" s="206" t="s">
        <v>623</v>
      </c>
      <c r="F10" s="206"/>
      <c r="G10" s="206"/>
      <c r="H10" s="206"/>
      <c r="I10" s="206"/>
      <c r="J10" s="206"/>
      <c r="K10" s="111"/>
      <c r="L10" s="14"/>
      <c r="M10" s="5"/>
      <c r="N10" s="5"/>
      <c r="O10" s="5"/>
      <c r="P10" s="5"/>
      <c r="Q10" s="5"/>
      <c r="R10"/>
    </row>
    <row r="11" spans="1:18">
      <c r="A11" s="4"/>
      <c r="B11" s="9"/>
      <c r="C11" s="2"/>
      <c r="D11" s="3"/>
      <c r="E11" s="19"/>
      <c r="F11" s="12"/>
      <c r="G11" s="12"/>
      <c r="H11" s="13" t="s">
        <v>98</v>
      </c>
      <c r="I11" s="13"/>
      <c r="J11" s="12"/>
      <c r="K11" s="111"/>
      <c r="L11" s="5"/>
      <c r="M11" s="5"/>
      <c r="N11" s="5"/>
      <c r="O11" s="5"/>
      <c r="P11" s="5"/>
      <c r="Q11" s="5"/>
      <c r="R11"/>
    </row>
    <row r="12" spans="1:18">
      <c r="A12" s="20"/>
      <c r="B12" s="21"/>
      <c r="C12" s="3"/>
      <c r="D12" s="8"/>
      <c r="E12" s="5"/>
      <c r="F12" s="5"/>
      <c r="G12" s="5"/>
      <c r="H12" s="5"/>
      <c r="I12" s="5"/>
      <c r="J12" s="5"/>
      <c r="K12" s="51"/>
      <c r="L12" s="5"/>
      <c r="M12" s="5"/>
      <c r="N12" s="5"/>
      <c r="O12" s="5"/>
      <c r="P12" s="5"/>
    </row>
    <row r="13" spans="1:18">
      <c r="A13" s="4"/>
      <c r="B13" s="9"/>
      <c r="C13" s="3"/>
      <c r="D13" s="18" t="s">
        <v>908</v>
      </c>
      <c r="E13" s="5"/>
      <c r="F13" s="5"/>
      <c r="G13" s="5"/>
      <c r="H13" s="18"/>
      <c r="I13" s="18"/>
      <c r="J13" s="18"/>
      <c r="K13" s="51"/>
      <c r="L13" s="5"/>
      <c r="M13" s="5"/>
      <c r="N13" s="45"/>
      <c r="O13" s="42"/>
      <c r="P13" s="42"/>
      <c r="Q13" s="5"/>
    </row>
    <row r="14" spans="1:18">
      <c r="A14" s="4"/>
      <c r="B14" s="9"/>
      <c r="C14" s="3"/>
      <c r="D14" s="18" t="s">
        <v>148</v>
      </c>
      <c r="E14" s="5"/>
      <c r="F14" s="5"/>
      <c r="G14" s="5"/>
      <c r="H14" s="18"/>
      <c r="I14" s="18"/>
      <c r="J14" s="192" t="s">
        <v>907</v>
      </c>
      <c r="K14" s="193"/>
      <c r="L14" s="10" t="s">
        <v>144</v>
      </c>
      <c r="M14" s="5"/>
      <c r="N14" s="40"/>
      <c r="O14" s="42"/>
      <c r="P14" s="46"/>
    </row>
    <row r="15" spans="1:18" outlineLevel="1">
      <c r="A15" s="4"/>
      <c r="B15" s="9"/>
      <c r="C15" s="3"/>
      <c r="D15" s="18" t="s">
        <v>150</v>
      </c>
      <c r="E15" s="5"/>
      <c r="F15" s="5"/>
      <c r="G15" s="5"/>
      <c r="H15" s="18"/>
      <c r="I15" s="18"/>
      <c r="J15" s="192" t="s">
        <v>906</v>
      </c>
      <c r="K15" s="193"/>
      <c r="L15" s="10" t="s">
        <v>144</v>
      </c>
      <c r="M15" s="5"/>
      <c r="N15" s="40"/>
      <c r="O15" s="42"/>
      <c r="P15" s="46"/>
    </row>
    <row r="16" spans="1:18" outlineLevel="1">
      <c r="A16" s="4"/>
      <c r="B16" s="9"/>
      <c r="C16" s="3"/>
      <c r="D16" s="18" t="s">
        <v>149</v>
      </c>
      <c r="E16" s="5"/>
      <c r="F16" s="5"/>
      <c r="G16" s="5"/>
      <c r="H16" s="18"/>
      <c r="I16" s="18"/>
      <c r="J16" s="192" t="s">
        <v>905</v>
      </c>
      <c r="K16" s="193"/>
      <c r="L16" s="10" t="s">
        <v>144</v>
      </c>
      <c r="M16" s="5"/>
      <c r="N16" s="40"/>
      <c r="O16" s="42"/>
      <c r="P16" s="46"/>
    </row>
    <row r="17" spans="1:17" outlineLevel="1">
      <c r="A17" s="4"/>
      <c r="B17" s="9"/>
      <c r="C17" s="3"/>
      <c r="D17" s="18" t="s">
        <v>89</v>
      </c>
      <c r="E17" s="5"/>
      <c r="F17" s="5"/>
      <c r="G17" s="5"/>
      <c r="H17" s="18"/>
      <c r="I17" s="18"/>
      <c r="J17" s="192" t="s">
        <v>904</v>
      </c>
      <c r="K17" s="193"/>
      <c r="L17" s="10" t="s">
        <v>144</v>
      </c>
      <c r="M17" s="5"/>
      <c r="N17" s="40"/>
      <c r="O17" s="5"/>
      <c r="P17" s="46"/>
    </row>
    <row r="18" spans="1:17">
      <c r="A18" s="4"/>
      <c r="B18" s="9"/>
      <c r="C18" s="3"/>
      <c r="D18" s="18" t="s">
        <v>88</v>
      </c>
      <c r="E18" s="5"/>
      <c r="F18" s="5"/>
      <c r="G18" s="5"/>
      <c r="H18" s="18"/>
      <c r="I18" s="18"/>
      <c r="J18" s="192" t="s">
        <v>903</v>
      </c>
      <c r="K18" s="193"/>
      <c r="L18" s="10" t="s">
        <v>144</v>
      </c>
      <c r="M18" s="5"/>
      <c r="N18" s="40"/>
      <c r="O18" s="42"/>
      <c r="P18" s="46"/>
    </row>
    <row r="19" spans="1:17" outlineLevel="1">
      <c r="A19" s="4"/>
      <c r="B19" s="9"/>
      <c r="C19" s="3"/>
      <c r="D19" s="18" t="s">
        <v>146</v>
      </c>
      <c r="E19" s="5"/>
      <c r="F19" s="5"/>
      <c r="G19" s="5"/>
      <c r="H19" s="18"/>
      <c r="I19" s="18"/>
      <c r="J19" s="192" t="s">
        <v>902</v>
      </c>
      <c r="K19" s="193"/>
      <c r="L19" s="10" t="s">
        <v>147</v>
      </c>
      <c r="M19" s="5"/>
      <c r="N19" s="40"/>
      <c r="O19" s="42"/>
      <c r="P19" s="46"/>
    </row>
    <row r="20" spans="1:17">
      <c r="A20" s="4"/>
      <c r="B20" s="9"/>
      <c r="C20" s="3"/>
      <c r="D20" s="44" t="s">
        <v>154</v>
      </c>
      <c r="E20" s="5"/>
      <c r="F20" s="5"/>
      <c r="G20" s="5"/>
      <c r="H20" s="5"/>
      <c r="I20" s="5"/>
      <c r="J20" s="5"/>
      <c r="K20" s="51"/>
      <c r="L20" s="5"/>
      <c r="M20" s="5"/>
      <c r="N20" s="5"/>
      <c r="O20" s="5"/>
      <c r="P20" s="5"/>
    </row>
    <row r="21" spans="1:17">
      <c r="A21" s="4"/>
      <c r="B21" s="9"/>
      <c r="C21" s="2"/>
      <c r="D21" s="3"/>
      <c r="E21" s="4"/>
      <c r="F21" s="5"/>
      <c r="G21" s="5"/>
      <c r="H21" s="5"/>
      <c r="I21" s="5"/>
      <c r="J21" s="5"/>
      <c r="K21" s="51"/>
      <c r="L21" s="5"/>
      <c r="M21" s="5"/>
      <c r="N21" s="5"/>
      <c r="O21" s="5"/>
      <c r="P21" s="5"/>
    </row>
    <row r="22" spans="1:17" ht="19.5" customHeight="1">
      <c r="A22" s="196" t="s">
        <v>99</v>
      </c>
      <c r="B22" s="199" t="s">
        <v>87</v>
      </c>
      <c r="C22" s="196" t="s">
        <v>100</v>
      </c>
      <c r="D22" s="196" t="s">
        <v>101</v>
      </c>
      <c r="E22" s="196" t="s">
        <v>102</v>
      </c>
      <c r="F22" s="196" t="s">
        <v>115</v>
      </c>
      <c r="G22" s="197"/>
      <c r="H22" s="197"/>
      <c r="I22" s="197"/>
      <c r="J22" s="196" t="s">
        <v>116</v>
      </c>
      <c r="K22" s="210"/>
      <c r="L22" s="210"/>
      <c r="M22" s="210"/>
      <c r="N22" s="210"/>
      <c r="O22" s="196" t="s">
        <v>108</v>
      </c>
      <c r="P22" s="196" t="s">
        <v>110</v>
      </c>
      <c r="Q22" s="209" t="s">
        <v>86</v>
      </c>
    </row>
    <row r="23" spans="1:17" ht="18.75" customHeight="1">
      <c r="A23" s="197"/>
      <c r="B23" s="200"/>
      <c r="C23" s="198"/>
      <c r="D23" s="196"/>
      <c r="E23" s="196"/>
      <c r="F23" s="196" t="s">
        <v>103</v>
      </c>
      <c r="G23" s="196" t="s">
        <v>105</v>
      </c>
      <c r="H23" s="197"/>
      <c r="I23" s="197"/>
      <c r="J23" s="196" t="s">
        <v>85</v>
      </c>
      <c r="K23" s="201" t="s">
        <v>103</v>
      </c>
      <c r="L23" s="196" t="s">
        <v>105</v>
      </c>
      <c r="M23" s="197"/>
      <c r="N23" s="197"/>
      <c r="O23" s="196"/>
      <c r="P23" s="196"/>
      <c r="Q23" s="209"/>
    </row>
    <row r="24" spans="1:17" ht="22.5" customHeight="1">
      <c r="A24" s="197"/>
      <c r="B24" s="200"/>
      <c r="C24" s="198"/>
      <c r="D24" s="196"/>
      <c r="E24" s="196"/>
      <c r="F24" s="197"/>
      <c r="G24" s="169" t="s">
        <v>104</v>
      </c>
      <c r="H24" s="169" t="s">
        <v>112</v>
      </c>
      <c r="I24" s="169" t="s">
        <v>107</v>
      </c>
      <c r="J24" s="198"/>
      <c r="K24" s="202"/>
      <c r="L24" s="169" t="s">
        <v>104</v>
      </c>
      <c r="M24" s="169" t="s">
        <v>112</v>
      </c>
      <c r="N24" s="169" t="s">
        <v>107</v>
      </c>
      <c r="O24" s="196"/>
      <c r="P24" s="196"/>
      <c r="Q24" s="209"/>
    </row>
    <row r="25" spans="1:17">
      <c r="A25" s="23">
        <v>1</v>
      </c>
      <c r="B25" s="171">
        <v>2</v>
      </c>
      <c r="C25" s="169">
        <v>3</v>
      </c>
      <c r="D25" s="169">
        <v>4</v>
      </c>
      <c r="E25" s="31">
        <v>5</v>
      </c>
      <c r="F25" s="170">
        <v>6</v>
      </c>
      <c r="G25" s="170">
        <v>7</v>
      </c>
      <c r="H25" s="170">
        <v>8</v>
      </c>
      <c r="I25" s="170">
        <v>9</v>
      </c>
      <c r="J25" s="170">
        <v>10</v>
      </c>
      <c r="K25" s="172">
        <v>11</v>
      </c>
      <c r="L25" s="170">
        <v>12</v>
      </c>
      <c r="M25" s="170">
        <v>13</v>
      </c>
      <c r="N25" s="170">
        <v>14</v>
      </c>
      <c r="O25" s="170">
        <v>15</v>
      </c>
      <c r="P25" s="170">
        <v>16</v>
      </c>
      <c r="Q25" s="170">
        <v>17</v>
      </c>
    </row>
    <row r="26" spans="1:17">
      <c r="A26" s="195" t="s">
        <v>43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</row>
    <row r="27" spans="1:17" ht="24">
      <c r="A27" s="23">
        <v>1</v>
      </c>
      <c r="B27" s="30" t="s">
        <v>514</v>
      </c>
      <c r="C27" s="173" t="s">
        <v>513</v>
      </c>
      <c r="D27" s="31" t="s">
        <v>122</v>
      </c>
      <c r="E27" s="32">
        <v>0.1</v>
      </c>
      <c r="F27" s="33">
        <v>70.67</v>
      </c>
      <c r="G27" s="33">
        <v>69.459999999999994</v>
      </c>
      <c r="H27" s="33">
        <v>1.21</v>
      </c>
      <c r="I27" s="33">
        <v>0.47</v>
      </c>
      <c r="J27" s="34"/>
      <c r="K27" s="54">
        <v>7</v>
      </c>
      <c r="L27" s="34">
        <v>7</v>
      </c>
      <c r="M27" s="34"/>
      <c r="N27" s="34"/>
      <c r="O27" s="34">
        <v>6.32</v>
      </c>
      <c r="P27" s="34">
        <v>0.63</v>
      </c>
      <c r="Q27" s="34"/>
    </row>
    <row r="28" spans="1:17">
      <c r="A28" s="23">
        <v>2</v>
      </c>
      <c r="B28" s="30" t="s">
        <v>40</v>
      </c>
      <c r="C28" s="173" t="s">
        <v>39</v>
      </c>
      <c r="D28" s="31" t="s">
        <v>122</v>
      </c>
      <c r="E28" s="35">
        <v>0.11</v>
      </c>
      <c r="F28" s="33">
        <v>64.180000000000007</v>
      </c>
      <c r="G28" s="33">
        <v>64.180000000000007</v>
      </c>
      <c r="H28" s="34"/>
      <c r="I28" s="34"/>
      <c r="J28" s="34"/>
      <c r="K28" s="54">
        <v>7</v>
      </c>
      <c r="L28" s="34">
        <v>7</v>
      </c>
      <c r="M28" s="34"/>
      <c r="N28" s="34"/>
      <c r="O28" s="34">
        <v>5.84</v>
      </c>
      <c r="P28" s="34">
        <v>0.64</v>
      </c>
      <c r="Q28" s="34"/>
    </row>
    <row r="29" spans="1:17" ht="53.25">
      <c r="A29" s="23">
        <v>3</v>
      </c>
      <c r="B29" s="30" t="s">
        <v>512</v>
      </c>
      <c r="C29" s="173" t="s">
        <v>511</v>
      </c>
      <c r="D29" s="31" t="s">
        <v>118</v>
      </c>
      <c r="E29" s="32">
        <v>5</v>
      </c>
      <c r="F29" s="33">
        <v>13.87</v>
      </c>
      <c r="G29" s="33">
        <v>13.16</v>
      </c>
      <c r="H29" s="33">
        <v>0.71</v>
      </c>
      <c r="I29" s="34"/>
      <c r="J29" s="34"/>
      <c r="K29" s="54">
        <v>69</v>
      </c>
      <c r="L29" s="34">
        <v>66</v>
      </c>
      <c r="M29" s="34">
        <v>3</v>
      </c>
      <c r="N29" s="34"/>
      <c r="O29" s="34">
        <v>0.99</v>
      </c>
      <c r="P29" s="34">
        <v>4.95</v>
      </c>
      <c r="Q29" s="34"/>
    </row>
    <row r="30" spans="1:17">
      <c r="A30" s="23">
        <v>4</v>
      </c>
      <c r="B30" s="30" t="s">
        <v>42</v>
      </c>
      <c r="C30" s="173" t="s">
        <v>41</v>
      </c>
      <c r="D30" s="31" t="s">
        <v>126</v>
      </c>
      <c r="E30" s="32">
        <v>0.25</v>
      </c>
      <c r="F30" s="33">
        <v>106.34</v>
      </c>
      <c r="G30" s="33">
        <v>105.94</v>
      </c>
      <c r="H30" s="33">
        <v>0.4</v>
      </c>
      <c r="I30" s="33">
        <v>0.16</v>
      </c>
      <c r="J30" s="34"/>
      <c r="K30" s="54">
        <v>27</v>
      </c>
      <c r="L30" s="34">
        <v>27</v>
      </c>
      <c r="M30" s="34"/>
      <c r="N30" s="34"/>
      <c r="O30" s="34">
        <v>9.64</v>
      </c>
      <c r="P30" s="34">
        <v>2.41</v>
      </c>
      <c r="Q30" s="34"/>
    </row>
    <row r="31" spans="1:17">
      <c r="A31" s="195" t="s">
        <v>38</v>
      </c>
      <c r="B31" s="191"/>
      <c r="C31" s="191"/>
      <c r="D31" s="191"/>
      <c r="E31" s="191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</row>
    <row r="32" spans="1:17" ht="36">
      <c r="A32" s="23">
        <v>5</v>
      </c>
      <c r="B32" s="30" t="s">
        <v>159</v>
      </c>
      <c r="C32" s="173" t="s">
        <v>510</v>
      </c>
      <c r="D32" s="31" t="s">
        <v>118</v>
      </c>
      <c r="E32" s="32">
        <v>2</v>
      </c>
      <c r="F32" s="33">
        <v>174.77</v>
      </c>
      <c r="G32" s="33">
        <v>20.9</v>
      </c>
      <c r="H32" s="33">
        <v>1.28</v>
      </c>
      <c r="I32" s="34"/>
      <c r="J32" s="34"/>
      <c r="K32" s="54">
        <v>350</v>
      </c>
      <c r="L32" s="34">
        <v>42</v>
      </c>
      <c r="M32" s="34">
        <v>3</v>
      </c>
      <c r="N32" s="34"/>
      <c r="O32" s="34">
        <v>1.56</v>
      </c>
      <c r="P32" s="34">
        <v>3.12</v>
      </c>
      <c r="Q32" s="34"/>
    </row>
    <row r="33" spans="1:17" ht="24">
      <c r="A33" s="23">
        <v>6</v>
      </c>
      <c r="B33" s="30" t="s">
        <v>901</v>
      </c>
      <c r="C33" s="173" t="s">
        <v>900</v>
      </c>
      <c r="D33" s="31" t="s">
        <v>119</v>
      </c>
      <c r="E33" s="32">
        <v>2</v>
      </c>
      <c r="F33" s="33">
        <v>33.29</v>
      </c>
      <c r="G33" s="34"/>
      <c r="H33" s="34"/>
      <c r="I33" s="34"/>
      <c r="J33" s="34"/>
      <c r="K33" s="54">
        <v>67</v>
      </c>
      <c r="L33" s="34"/>
      <c r="M33" s="34"/>
      <c r="N33" s="34"/>
      <c r="O33" s="34"/>
      <c r="P33" s="34"/>
      <c r="Q33" s="34"/>
    </row>
    <row r="34" spans="1:17" ht="24">
      <c r="A34" s="23">
        <v>7</v>
      </c>
      <c r="B34" s="30" t="s">
        <v>481</v>
      </c>
      <c r="C34" s="173" t="s">
        <v>480</v>
      </c>
      <c r="D34" s="31" t="s">
        <v>122</v>
      </c>
      <c r="E34" s="32">
        <v>0.1</v>
      </c>
      <c r="F34" s="33">
        <v>696.25</v>
      </c>
      <c r="G34" s="33">
        <v>532.26</v>
      </c>
      <c r="H34" s="33">
        <v>11.69</v>
      </c>
      <c r="I34" s="33">
        <v>0.73</v>
      </c>
      <c r="J34" s="34"/>
      <c r="K34" s="54">
        <v>70</v>
      </c>
      <c r="L34" s="34">
        <v>53</v>
      </c>
      <c r="M34" s="34">
        <v>1</v>
      </c>
      <c r="N34" s="34"/>
      <c r="O34" s="34">
        <v>38.1</v>
      </c>
      <c r="P34" s="34">
        <v>3.81</v>
      </c>
      <c r="Q34" s="34"/>
    </row>
    <row r="35" spans="1:17" ht="36">
      <c r="A35" s="23">
        <v>8</v>
      </c>
      <c r="B35" s="30" t="s">
        <v>123</v>
      </c>
      <c r="C35" s="173" t="s">
        <v>507</v>
      </c>
      <c r="D35" s="31" t="s">
        <v>119</v>
      </c>
      <c r="E35" s="32">
        <v>10</v>
      </c>
      <c r="F35" s="33">
        <v>14.48</v>
      </c>
      <c r="G35" s="34"/>
      <c r="H35" s="34"/>
      <c r="I35" s="34"/>
      <c r="J35" s="34"/>
      <c r="K35" s="54">
        <v>145</v>
      </c>
      <c r="L35" s="34"/>
      <c r="M35" s="34"/>
      <c r="N35" s="34"/>
      <c r="O35" s="34"/>
      <c r="P35" s="34"/>
      <c r="Q35" s="34"/>
    </row>
    <row r="36" spans="1:17" ht="36">
      <c r="A36" s="23">
        <v>9</v>
      </c>
      <c r="B36" s="30" t="s">
        <v>123</v>
      </c>
      <c r="C36" s="173" t="s">
        <v>899</v>
      </c>
      <c r="D36" s="31" t="s">
        <v>119</v>
      </c>
      <c r="E36" s="32">
        <v>1</v>
      </c>
      <c r="F36" s="33">
        <v>33.229999999999997</v>
      </c>
      <c r="G36" s="34"/>
      <c r="H36" s="34"/>
      <c r="I36" s="34"/>
      <c r="J36" s="34"/>
      <c r="K36" s="54">
        <v>33</v>
      </c>
      <c r="L36" s="34"/>
      <c r="M36" s="34"/>
      <c r="N36" s="34"/>
      <c r="O36" s="34"/>
      <c r="P36" s="34"/>
      <c r="Q36" s="34"/>
    </row>
    <row r="37" spans="1:17" ht="36">
      <c r="A37" s="23">
        <v>10</v>
      </c>
      <c r="B37" s="30" t="s">
        <v>123</v>
      </c>
      <c r="C37" s="173" t="s">
        <v>504</v>
      </c>
      <c r="D37" s="31" t="s">
        <v>119</v>
      </c>
      <c r="E37" s="32">
        <v>2</v>
      </c>
      <c r="F37" s="33">
        <v>17.38</v>
      </c>
      <c r="G37" s="34"/>
      <c r="H37" s="34"/>
      <c r="I37" s="34"/>
      <c r="J37" s="34"/>
      <c r="K37" s="54">
        <v>35</v>
      </c>
      <c r="L37" s="34"/>
      <c r="M37" s="34"/>
      <c r="N37" s="34"/>
      <c r="O37" s="34"/>
      <c r="P37" s="34"/>
      <c r="Q37" s="34"/>
    </row>
    <row r="38" spans="1:17" ht="24">
      <c r="A38" s="23">
        <v>11</v>
      </c>
      <c r="B38" s="30" t="s">
        <v>898</v>
      </c>
      <c r="C38" s="173" t="s">
        <v>897</v>
      </c>
      <c r="D38" s="31" t="s">
        <v>122</v>
      </c>
      <c r="E38" s="32">
        <v>1</v>
      </c>
      <c r="F38" s="33">
        <v>1651.95</v>
      </c>
      <c r="G38" s="33">
        <v>1063.1199999999999</v>
      </c>
      <c r="H38" s="33">
        <v>76.69</v>
      </c>
      <c r="I38" s="33">
        <v>2.1800000000000002</v>
      </c>
      <c r="J38" s="34"/>
      <c r="K38" s="54">
        <v>1652</v>
      </c>
      <c r="L38" s="34">
        <v>1063</v>
      </c>
      <c r="M38" s="34">
        <v>77</v>
      </c>
      <c r="N38" s="34">
        <v>2</v>
      </c>
      <c r="O38" s="34">
        <v>76.099999999999994</v>
      </c>
      <c r="P38" s="34">
        <v>76.099999999999994</v>
      </c>
      <c r="Q38" s="34"/>
    </row>
    <row r="39" spans="1:17" ht="48">
      <c r="A39" s="23">
        <v>12</v>
      </c>
      <c r="B39" s="30" t="s">
        <v>123</v>
      </c>
      <c r="C39" s="173" t="s">
        <v>896</v>
      </c>
      <c r="D39" s="31" t="s">
        <v>119</v>
      </c>
      <c r="E39" s="32">
        <v>1</v>
      </c>
      <c r="F39" s="33">
        <v>24.69</v>
      </c>
      <c r="G39" s="34"/>
      <c r="H39" s="34"/>
      <c r="I39" s="34"/>
      <c r="J39" s="34"/>
      <c r="K39" s="54">
        <v>25</v>
      </c>
      <c r="L39" s="34"/>
      <c r="M39" s="34"/>
      <c r="N39" s="34"/>
      <c r="O39" s="34"/>
      <c r="P39" s="34"/>
      <c r="Q39" s="34"/>
    </row>
    <row r="40" spans="1:17" ht="36">
      <c r="A40" s="23">
        <v>13</v>
      </c>
      <c r="B40" s="30" t="s">
        <v>277</v>
      </c>
      <c r="C40" s="173" t="s">
        <v>276</v>
      </c>
      <c r="D40" s="31" t="s">
        <v>122</v>
      </c>
      <c r="E40" s="32">
        <v>0.01</v>
      </c>
      <c r="F40" s="33">
        <v>511.12</v>
      </c>
      <c r="G40" s="33">
        <v>458.22</v>
      </c>
      <c r="H40" s="33">
        <v>11.69</v>
      </c>
      <c r="I40" s="33">
        <v>0.73</v>
      </c>
      <c r="J40" s="34"/>
      <c r="K40" s="54">
        <v>5</v>
      </c>
      <c r="L40" s="34">
        <v>5</v>
      </c>
      <c r="M40" s="34"/>
      <c r="N40" s="34"/>
      <c r="O40" s="34">
        <v>32.799999999999997</v>
      </c>
      <c r="P40" s="34">
        <v>0.33</v>
      </c>
      <c r="Q40" s="34"/>
    </row>
    <row r="41" spans="1:17" ht="36">
      <c r="A41" s="23">
        <v>14</v>
      </c>
      <c r="B41" s="30" t="s">
        <v>123</v>
      </c>
      <c r="C41" s="173" t="s">
        <v>505</v>
      </c>
      <c r="D41" s="31" t="s">
        <v>119</v>
      </c>
      <c r="E41" s="32">
        <v>1</v>
      </c>
      <c r="F41" s="33">
        <v>87.79</v>
      </c>
      <c r="G41" s="34"/>
      <c r="H41" s="34"/>
      <c r="I41" s="34"/>
      <c r="J41" s="34"/>
      <c r="K41" s="54">
        <v>88</v>
      </c>
      <c r="L41" s="34"/>
      <c r="M41" s="34"/>
      <c r="N41" s="34"/>
      <c r="O41" s="34"/>
      <c r="P41" s="34"/>
      <c r="Q41" s="34"/>
    </row>
    <row r="42" spans="1:17" ht="36">
      <c r="A42" s="23">
        <v>15</v>
      </c>
      <c r="B42" s="30" t="s">
        <v>275</v>
      </c>
      <c r="C42" s="173" t="s">
        <v>274</v>
      </c>
      <c r="D42" s="31" t="s">
        <v>122</v>
      </c>
      <c r="E42" s="32">
        <v>0.08</v>
      </c>
      <c r="F42" s="33">
        <v>502.57</v>
      </c>
      <c r="G42" s="33">
        <v>449.83</v>
      </c>
      <c r="H42" s="33">
        <v>11.69</v>
      </c>
      <c r="I42" s="33">
        <v>0.73</v>
      </c>
      <c r="J42" s="34"/>
      <c r="K42" s="54">
        <v>40</v>
      </c>
      <c r="L42" s="34">
        <v>36</v>
      </c>
      <c r="M42" s="34">
        <v>1</v>
      </c>
      <c r="N42" s="34"/>
      <c r="O42" s="34">
        <v>32.200000000000003</v>
      </c>
      <c r="P42" s="34">
        <v>2.58</v>
      </c>
      <c r="Q42" s="34"/>
    </row>
    <row r="43" spans="1:17" ht="36">
      <c r="A43" s="23">
        <v>16</v>
      </c>
      <c r="B43" s="30" t="s">
        <v>123</v>
      </c>
      <c r="C43" s="173" t="s">
        <v>503</v>
      </c>
      <c r="D43" s="31" t="s">
        <v>119</v>
      </c>
      <c r="E43" s="32">
        <v>8</v>
      </c>
      <c r="F43" s="33">
        <v>40.39</v>
      </c>
      <c r="G43" s="34"/>
      <c r="H43" s="34"/>
      <c r="I43" s="34"/>
      <c r="J43" s="34"/>
      <c r="K43" s="54">
        <v>323</v>
      </c>
      <c r="L43" s="34"/>
      <c r="M43" s="34"/>
      <c r="N43" s="34"/>
      <c r="O43" s="34"/>
      <c r="P43" s="34"/>
      <c r="Q43" s="34"/>
    </row>
    <row r="44" spans="1:17" ht="36">
      <c r="A44" s="23">
        <v>17</v>
      </c>
      <c r="B44" s="30" t="s">
        <v>123</v>
      </c>
      <c r="C44" s="173" t="s">
        <v>895</v>
      </c>
      <c r="D44" s="31" t="s">
        <v>119</v>
      </c>
      <c r="E44" s="32">
        <v>3</v>
      </c>
      <c r="F44" s="33">
        <v>1.81</v>
      </c>
      <c r="G44" s="34"/>
      <c r="H44" s="34"/>
      <c r="I44" s="34"/>
      <c r="J44" s="34"/>
      <c r="K44" s="54">
        <v>5</v>
      </c>
      <c r="L44" s="34"/>
      <c r="M44" s="34"/>
      <c r="N44" s="34"/>
      <c r="O44" s="34"/>
      <c r="P44" s="34"/>
      <c r="Q44" s="34"/>
    </row>
    <row r="45" spans="1:17" ht="60">
      <c r="A45" s="23">
        <v>18</v>
      </c>
      <c r="B45" s="30" t="s">
        <v>123</v>
      </c>
      <c r="C45" s="173" t="s">
        <v>502</v>
      </c>
      <c r="D45" s="31" t="s">
        <v>119</v>
      </c>
      <c r="E45" s="32">
        <v>10</v>
      </c>
      <c r="F45" s="33">
        <v>2.35</v>
      </c>
      <c r="G45" s="34"/>
      <c r="H45" s="34"/>
      <c r="I45" s="34"/>
      <c r="J45" s="34"/>
      <c r="K45" s="54">
        <v>24</v>
      </c>
      <c r="L45" s="34"/>
      <c r="M45" s="34"/>
      <c r="N45" s="34"/>
      <c r="O45" s="34"/>
      <c r="P45" s="34"/>
      <c r="Q45" s="34"/>
    </row>
    <row r="46" spans="1:17" ht="48">
      <c r="A46" s="23">
        <v>19</v>
      </c>
      <c r="B46" s="30" t="s">
        <v>123</v>
      </c>
      <c r="C46" s="173" t="s">
        <v>894</v>
      </c>
      <c r="D46" s="31" t="s">
        <v>119</v>
      </c>
      <c r="E46" s="32">
        <v>12</v>
      </c>
      <c r="F46" s="33">
        <v>0.78</v>
      </c>
      <c r="G46" s="34"/>
      <c r="H46" s="34"/>
      <c r="I46" s="34"/>
      <c r="J46" s="34"/>
      <c r="K46" s="54">
        <v>9</v>
      </c>
      <c r="L46" s="34"/>
      <c r="M46" s="34"/>
      <c r="N46" s="34"/>
      <c r="O46" s="34"/>
      <c r="P46" s="34"/>
      <c r="Q46" s="34"/>
    </row>
    <row r="47" spans="1:17" ht="60">
      <c r="A47" s="23">
        <v>20</v>
      </c>
      <c r="B47" s="30" t="s">
        <v>123</v>
      </c>
      <c r="C47" s="173" t="s">
        <v>893</v>
      </c>
      <c r="D47" s="31" t="s">
        <v>119</v>
      </c>
      <c r="E47" s="32">
        <v>10</v>
      </c>
      <c r="F47" s="33">
        <v>1.93</v>
      </c>
      <c r="G47" s="34"/>
      <c r="H47" s="34"/>
      <c r="I47" s="34"/>
      <c r="J47" s="34"/>
      <c r="K47" s="54">
        <v>19</v>
      </c>
      <c r="L47" s="34"/>
      <c r="M47" s="34"/>
      <c r="N47" s="34"/>
      <c r="O47" s="34"/>
      <c r="P47" s="34"/>
      <c r="Q47" s="34"/>
    </row>
    <row r="48" spans="1:17" ht="48">
      <c r="A48" s="23">
        <v>21</v>
      </c>
      <c r="B48" s="30" t="s">
        <v>123</v>
      </c>
      <c r="C48" s="173" t="s">
        <v>500</v>
      </c>
      <c r="D48" s="31" t="s">
        <v>119</v>
      </c>
      <c r="E48" s="32">
        <v>4</v>
      </c>
      <c r="F48" s="33">
        <v>3.2</v>
      </c>
      <c r="G48" s="34"/>
      <c r="H48" s="34"/>
      <c r="I48" s="34"/>
      <c r="J48" s="34"/>
      <c r="K48" s="54">
        <v>13</v>
      </c>
      <c r="L48" s="34"/>
      <c r="M48" s="34"/>
      <c r="N48" s="34"/>
      <c r="O48" s="34"/>
      <c r="P48" s="34"/>
      <c r="Q48" s="34"/>
    </row>
    <row r="49" spans="1:17" ht="36">
      <c r="A49" s="23">
        <v>22</v>
      </c>
      <c r="B49" s="30" t="s">
        <v>37</v>
      </c>
      <c r="C49" s="173" t="s">
        <v>36</v>
      </c>
      <c r="D49" s="31" t="s">
        <v>122</v>
      </c>
      <c r="E49" s="32">
        <v>0.01</v>
      </c>
      <c r="F49" s="33">
        <v>6855.13</v>
      </c>
      <c r="G49" s="33">
        <v>1620.52</v>
      </c>
      <c r="H49" s="33">
        <v>2228.2199999999998</v>
      </c>
      <c r="I49" s="33">
        <v>710.91</v>
      </c>
      <c r="J49" s="34"/>
      <c r="K49" s="54">
        <v>69</v>
      </c>
      <c r="L49" s="34">
        <v>16</v>
      </c>
      <c r="M49" s="34">
        <v>22</v>
      </c>
      <c r="N49" s="34">
        <v>7</v>
      </c>
      <c r="O49" s="34">
        <v>116</v>
      </c>
      <c r="P49" s="34">
        <v>1.1599999999999999</v>
      </c>
      <c r="Q49" s="34"/>
    </row>
    <row r="50" spans="1:17" ht="24">
      <c r="A50" s="23">
        <v>23</v>
      </c>
      <c r="B50" s="30" t="s">
        <v>123</v>
      </c>
      <c r="C50" s="173" t="s">
        <v>892</v>
      </c>
      <c r="D50" s="31" t="s">
        <v>119</v>
      </c>
      <c r="E50" s="32">
        <v>1</v>
      </c>
      <c r="F50" s="33">
        <v>237.62</v>
      </c>
      <c r="G50" s="34"/>
      <c r="H50" s="34"/>
      <c r="I50" s="34"/>
      <c r="J50" s="34"/>
      <c r="K50" s="54">
        <v>238</v>
      </c>
      <c r="L50" s="34"/>
      <c r="M50" s="34"/>
      <c r="N50" s="34"/>
      <c r="O50" s="34"/>
      <c r="P50" s="34"/>
      <c r="Q50" s="34"/>
    </row>
    <row r="51" spans="1:17" ht="36">
      <c r="A51" s="23">
        <v>24</v>
      </c>
      <c r="B51" s="30" t="s">
        <v>281</v>
      </c>
      <c r="C51" s="173" t="s">
        <v>280</v>
      </c>
      <c r="D51" s="31" t="s">
        <v>122</v>
      </c>
      <c r="E51" s="32">
        <v>0.04</v>
      </c>
      <c r="F51" s="33">
        <v>5754.44</v>
      </c>
      <c r="G51" s="33">
        <v>1229.3599999999999</v>
      </c>
      <c r="H51" s="33">
        <v>1526.51</v>
      </c>
      <c r="I51" s="33">
        <v>520.21</v>
      </c>
      <c r="J51" s="34"/>
      <c r="K51" s="54">
        <v>230</v>
      </c>
      <c r="L51" s="34">
        <v>49</v>
      </c>
      <c r="M51" s="34">
        <v>61</v>
      </c>
      <c r="N51" s="34">
        <v>21</v>
      </c>
      <c r="O51" s="34">
        <v>88</v>
      </c>
      <c r="P51" s="34">
        <v>3.52</v>
      </c>
      <c r="Q51" s="34"/>
    </row>
    <row r="52" spans="1:17" ht="24">
      <c r="A52" s="23">
        <v>25</v>
      </c>
      <c r="B52" s="30" t="s">
        <v>123</v>
      </c>
      <c r="C52" s="173" t="s">
        <v>891</v>
      </c>
      <c r="D52" s="31" t="s">
        <v>119</v>
      </c>
      <c r="E52" s="32">
        <v>4</v>
      </c>
      <c r="F52" s="33">
        <v>243.75</v>
      </c>
      <c r="G52" s="34"/>
      <c r="H52" s="34"/>
      <c r="I52" s="34"/>
      <c r="J52" s="34"/>
      <c r="K52" s="54">
        <v>975</v>
      </c>
      <c r="L52" s="34"/>
      <c r="M52" s="34"/>
      <c r="N52" s="34"/>
      <c r="O52" s="34"/>
      <c r="P52" s="34"/>
      <c r="Q52" s="34"/>
    </row>
    <row r="53" spans="1:17" ht="24">
      <c r="A53" s="23">
        <v>26</v>
      </c>
      <c r="B53" s="30" t="s">
        <v>279</v>
      </c>
      <c r="C53" s="173" t="s">
        <v>278</v>
      </c>
      <c r="D53" s="31" t="s">
        <v>122</v>
      </c>
      <c r="E53" s="32">
        <v>0.03</v>
      </c>
      <c r="F53" s="33">
        <v>9513.69</v>
      </c>
      <c r="G53" s="33">
        <v>1648.46</v>
      </c>
      <c r="H53" s="33">
        <v>1195.77</v>
      </c>
      <c r="I53" s="33">
        <v>506.43</v>
      </c>
      <c r="J53" s="34"/>
      <c r="K53" s="54">
        <v>285</v>
      </c>
      <c r="L53" s="34">
        <v>49</v>
      </c>
      <c r="M53" s="34">
        <v>36</v>
      </c>
      <c r="N53" s="34">
        <v>15</v>
      </c>
      <c r="O53" s="34">
        <v>118</v>
      </c>
      <c r="P53" s="34">
        <v>3.54</v>
      </c>
      <c r="Q53" s="34"/>
    </row>
    <row r="54" spans="1:17" ht="24">
      <c r="A54" s="23">
        <v>27</v>
      </c>
      <c r="B54" s="30" t="s">
        <v>123</v>
      </c>
      <c r="C54" s="173" t="s">
        <v>890</v>
      </c>
      <c r="D54" s="31" t="s">
        <v>119</v>
      </c>
      <c r="E54" s="32">
        <v>3</v>
      </c>
      <c r="F54" s="33">
        <v>264.3</v>
      </c>
      <c r="G54" s="34"/>
      <c r="H54" s="34"/>
      <c r="I54" s="34"/>
      <c r="J54" s="34"/>
      <c r="K54" s="54">
        <v>793</v>
      </c>
      <c r="L54" s="34"/>
      <c r="M54" s="34"/>
      <c r="N54" s="34"/>
      <c r="O54" s="34"/>
      <c r="P54" s="34"/>
      <c r="Q54" s="34"/>
    </row>
    <row r="55" spans="1:17">
      <c r="A55" s="23">
        <v>28</v>
      </c>
      <c r="B55" s="30" t="s">
        <v>889</v>
      </c>
      <c r="C55" s="173" t="s">
        <v>888</v>
      </c>
      <c r="D55" s="31" t="s">
        <v>125</v>
      </c>
      <c r="E55" s="35">
        <v>0.6</v>
      </c>
      <c r="F55" s="33">
        <v>113.9</v>
      </c>
      <c r="G55" s="34"/>
      <c r="H55" s="34"/>
      <c r="I55" s="34"/>
      <c r="J55" s="34"/>
      <c r="K55" s="54">
        <v>68</v>
      </c>
      <c r="L55" s="34"/>
      <c r="M55" s="34"/>
      <c r="N55" s="34"/>
      <c r="O55" s="34"/>
      <c r="P55" s="34"/>
      <c r="Q55" s="34"/>
    </row>
    <row r="56" spans="1:17" ht="24">
      <c r="A56" s="23">
        <v>29</v>
      </c>
      <c r="B56" s="30" t="s">
        <v>279</v>
      </c>
      <c r="C56" s="173" t="s">
        <v>278</v>
      </c>
      <c r="D56" s="31" t="s">
        <v>122</v>
      </c>
      <c r="E56" s="32">
        <v>0.05</v>
      </c>
      <c r="F56" s="33">
        <v>9513.69</v>
      </c>
      <c r="G56" s="33">
        <v>1648.46</v>
      </c>
      <c r="H56" s="33">
        <v>1195.77</v>
      </c>
      <c r="I56" s="33">
        <v>506.43</v>
      </c>
      <c r="J56" s="34"/>
      <c r="K56" s="54">
        <v>476</v>
      </c>
      <c r="L56" s="34">
        <v>82</v>
      </c>
      <c r="M56" s="34">
        <v>60</v>
      </c>
      <c r="N56" s="34">
        <v>25</v>
      </c>
      <c r="O56" s="34">
        <v>118</v>
      </c>
      <c r="P56" s="34">
        <v>5.9</v>
      </c>
      <c r="Q56" s="34"/>
    </row>
    <row r="57" spans="1:17" ht="24">
      <c r="A57" s="23">
        <v>30</v>
      </c>
      <c r="B57" s="30" t="s">
        <v>123</v>
      </c>
      <c r="C57" s="173" t="s">
        <v>887</v>
      </c>
      <c r="D57" s="31" t="s">
        <v>119</v>
      </c>
      <c r="E57" s="32">
        <v>5</v>
      </c>
      <c r="F57" s="33">
        <v>173.15</v>
      </c>
      <c r="G57" s="34"/>
      <c r="H57" s="34"/>
      <c r="I57" s="34"/>
      <c r="J57" s="34"/>
      <c r="K57" s="54">
        <v>866</v>
      </c>
      <c r="L57" s="34"/>
      <c r="M57" s="34"/>
      <c r="N57" s="34"/>
      <c r="O57" s="34"/>
      <c r="P57" s="34"/>
      <c r="Q57" s="34"/>
    </row>
    <row r="58" spans="1:17" ht="24">
      <c r="A58" s="23">
        <v>31</v>
      </c>
      <c r="B58" s="30" t="s">
        <v>886</v>
      </c>
      <c r="C58" s="173" t="s">
        <v>885</v>
      </c>
      <c r="D58" s="31" t="s">
        <v>118</v>
      </c>
      <c r="E58" s="32">
        <v>2</v>
      </c>
      <c r="F58" s="33">
        <v>508.1</v>
      </c>
      <c r="G58" s="33">
        <v>68.45</v>
      </c>
      <c r="H58" s="33">
        <v>273.27</v>
      </c>
      <c r="I58" s="33">
        <v>74.22</v>
      </c>
      <c r="J58" s="34"/>
      <c r="K58" s="54">
        <v>1016</v>
      </c>
      <c r="L58" s="34">
        <v>137</v>
      </c>
      <c r="M58" s="34">
        <v>547</v>
      </c>
      <c r="N58" s="34">
        <v>148</v>
      </c>
      <c r="O58" s="34">
        <v>4.9000000000000004</v>
      </c>
      <c r="P58" s="34">
        <v>9.8000000000000007</v>
      </c>
      <c r="Q58" s="34"/>
    </row>
    <row r="59" spans="1:17" ht="24">
      <c r="A59" s="23">
        <v>32</v>
      </c>
      <c r="B59" s="30" t="s">
        <v>123</v>
      </c>
      <c r="C59" s="173" t="s">
        <v>884</v>
      </c>
      <c r="D59" s="31" t="s">
        <v>119</v>
      </c>
      <c r="E59" s="32">
        <v>1</v>
      </c>
      <c r="F59" s="33">
        <v>1142.54</v>
      </c>
      <c r="G59" s="34"/>
      <c r="H59" s="34"/>
      <c r="I59" s="34"/>
      <c r="J59" s="34"/>
      <c r="K59" s="54">
        <v>1143</v>
      </c>
      <c r="L59" s="34"/>
      <c r="M59" s="34"/>
      <c r="N59" s="34"/>
      <c r="O59" s="34"/>
      <c r="P59" s="34"/>
      <c r="Q59" s="34"/>
    </row>
    <row r="60" spans="1:17" ht="24">
      <c r="A60" s="23">
        <v>33</v>
      </c>
      <c r="B60" s="30" t="s">
        <v>123</v>
      </c>
      <c r="C60" s="173" t="s">
        <v>883</v>
      </c>
      <c r="D60" s="31" t="s">
        <v>119</v>
      </c>
      <c r="E60" s="32">
        <v>1</v>
      </c>
      <c r="F60" s="33">
        <v>670.19</v>
      </c>
      <c r="G60" s="34"/>
      <c r="H60" s="34"/>
      <c r="I60" s="34"/>
      <c r="J60" s="34"/>
      <c r="K60" s="54">
        <v>670</v>
      </c>
      <c r="L60" s="34"/>
      <c r="M60" s="34"/>
      <c r="N60" s="34"/>
      <c r="O60" s="34"/>
      <c r="P60" s="34"/>
      <c r="Q60" s="34"/>
    </row>
    <row r="61" spans="1:17" ht="24">
      <c r="A61" s="23">
        <v>34</v>
      </c>
      <c r="B61" s="30" t="s">
        <v>279</v>
      </c>
      <c r="C61" s="173" t="s">
        <v>278</v>
      </c>
      <c r="D61" s="31" t="s">
        <v>122</v>
      </c>
      <c r="E61" s="32">
        <v>0.06</v>
      </c>
      <c r="F61" s="33">
        <v>9513.69</v>
      </c>
      <c r="G61" s="33">
        <v>1648.46</v>
      </c>
      <c r="H61" s="33">
        <v>1195.77</v>
      </c>
      <c r="I61" s="33">
        <v>506.43</v>
      </c>
      <c r="J61" s="34"/>
      <c r="K61" s="54">
        <v>571</v>
      </c>
      <c r="L61" s="34">
        <v>99</v>
      </c>
      <c r="M61" s="34">
        <v>72</v>
      </c>
      <c r="N61" s="34">
        <v>30</v>
      </c>
      <c r="O61" s="34">
        <v>118</v>
      </c>
      <c r="P61" s="34">
        <v>7.08</v>
      </c>
      <c r="Q61" s="34"/>
    </row>
    <row r="62" spans="1:17" ht="24">
      <c r="A62" s="23">
        <v>35</v>
      </c>
      <c r="B62" s="30" t="s">
        <v>123</v>
      </c>
      <c r="C62" s="173" t="s">
        <v>882</v>
      </c>
      <c r="D62" s="31" t="s">
        <v>119</v>
      </c>
      <c r="E62" s="32">
        <v>6</v>
      </c>
      <c r="F62" s="33">
        <v>66.760000000000005</v>
      </c>
      <c r="G62" s="34"/>
      <c r="H62" s="34"/>
      <c r="I62" s="34"/>
      <c r="J62" s="34"/>
      <c r="K62" s="54">
        <v>401</v>
      </c>
      <c r="L62" s="34"/>
      <c r="M62" s="34"/>
      <c r="N62" s="34"/>
      <c r="O62" s="34"/>
      <c r="P62" s="34"/>
      <c r="Q62" s="34"/>
    </row>
    <row r="63" spans="1:17" ht="24">
      <c r="A63" s="23">
        <v>36</v>
      </c>
      <c r="B63" s="30" t="s">
        <v>496</v>
      </c>
      <c r="C63" s="173" t="s">
        <v>495</v>
      </c>
      <c r="D63" s="31" t="s">
        <v>125</v>
      </c>
      <c r="E63" s="35">
        <v>5.8</v>
      </c>
      <c r="F63" s="33">
        <v>172.23</v>
      </c>
      <c r="G63" s="34"/>
      <c r="H63" s="34"/>
      <c r="I63" s="34"/>
      <c r="J63" s="34"/>
      <c r="K63" s="54">
        <v>999</v>
      </c>
      <c r="L63" s="34"/>
      <c r="M63" s="34"/>
      <c r="N63" s="34"/>
      <c r="O63" s="34"/>
      <c r="P63" s="34"/>
      <c r="Q63" s="34"/>
    </row>
    <row r="64" spans="1:17" ht="84.75">
      <c r="A64" s="23">
        <v>37</v>
      </c>
      <c r="B64" s="30" t="s">
        <v>273</v>
      </c>
      <c r="C64" s="173" t="s">
        <v>881</v>
      </c>
      <c r="D64" s="31" t="s">
        <v>126</v>
      </c>
      <c r="E64" s="35">
        <v>3.05</v>
      </c>
      <c r="F64" s="33">
        <v>2427.1</v>
      </c>
      <c r="G64" s="33">
        <v>379.82</v>
      </c>
      <c r="H64" s="33">
        <v>530.78</v>
      </c>
      <c r="I64" s="33">
        <v>185.61</v>
      </c>
      <c r="J64" s="34"/>
      <c r="K64" s="54">
        <v>7403</v>
      </c>
      <c r="L64" s="34">
        <v>1158</v>
      </c>
      <c r="M64" s="34">
        <v>1619</v>
      </c>
      <c r="N64" s="34">
        <v>566</v>
      </c>
      <c r="O64" s="34">
        <v>28.67</v>
      </c>
      <c r="P64" s="34">
        <v>87.44</v>
      </c>
      <c r="Q64" s="34"/>
    </row>
    <row r="65" spans="1:17">
      <c r="A65" s="23">
        <v>38</v>
      </c>
      <c r="B65" s="30" t="s">
        <v>316</v>
      </c>
      <c r="C65" s="173" t="s">
        <v>315</v>
      </c>
      <c r="D65" s="31" t="s">
        <v>127</v>
      </c>
      <c r="E65" s="32">
        <v>305</v>
      </c>
      <c r="F65" s="33">
        <v>10.01</v>
      </c>
      <c r="G65" s="34"/>
      <c r="H65" s="34"/>
      <c r="I65" s="34"/>
      <c r="J65" s="34"/>
      <c r="K65" s="54">
        <v>3053</v>
      </c>
      <c r="L65" s="34"/>
      <c r="M65" s="34"/>
      <c r="N65" s="34"/>
      <c r="O65" s="34"/>
      <c r="P65" s="34"/>
      <c r="Q65" s="34"/>
    </row>
    <row r="66" spans="1:17" ht="108.75">
      <c r="A66" s="23">
        <v>39</v>
      </c>
      <c r="B66" s="30" t="s">
        <v>484</v>
      </c>
      <c r="C66" s="173" t="s">
        <v>880</v>
      </c>
      <c r="D66" s="31" t="s">
        <v>126</v>
      </c>
      <c r="E66" s="35">
        <v>3.3</v>
      </c>
      <c r="F66" s="33">
        <v>661.77</v>
      </c>
      <c r="G66" s="33">
        <v>78.05</v>
      </c>
      <c r="H66" s="33">
        <v>2.92</v>
      </c>
      <c r="I66" s="33">
        <v>0.18</v>
      </c>
      <c r="J66" s="34"/>
      <c r="K66" s="54">
        <v>2184</v>
      </c>
      <c r="L66" s="34">
        <v>258</v>
      </c>
      <c r="M66" s="34">
        <v>10</v>
      </c>
      <c r="N66" s="34">
        <v>1</v>
      </c>
      <c r="O66" s="34">
        <v>5.89</v>
      </c>
      <c r="P66" s="34">
        <v>19.440000000000001</v>
      </c>
      <c r="Q66" s="34"/>
    </row>
    <row r="67" spans="1:17" ht="72">
      <c r="A67" s="23">
        <v>40</v>
      </c>
      <c r="B67" s="30" t="s">
        <v>32</v>
      </c>
      <c r="C67" s="173" t="s">
        <v>31</v>
      </c>
      <c r="D67" s="31" t="s">
        <v>121</v>
      </c>
      <c r="E67" s="35">
        <v>0.1734</v>
      </c>
      <c r="F67" s="33">
        <v>6962.8</v>
      </c>
      <c r="G67" s="34"/>
      <c r="H67" s="34"/>
      <c r="I67" s="34"/>
      <c r="J67" s="34"/>
      <c r="K67" s="54">
        <v>1207</v>
      </c>
      <c r="L67" s="34"/>
      <c r="M67" s="34"/>
      <c r="N67" s="34"/>
      <c r="O67" s="34"/>
      <c r="P67" s="34"/>
      <c r="Q67" s="34"/>
    </row>
    <row r="68" spans="1:17" ht="72">
      <c r="A68" s="23">
        <v>41</v>
      </c>
      <c r="B68" s="30" t="s">
        <v>34</v>
      </c>
      <c r="C68" s="173" t="s">
        <v>33</v>
      </c>
      <c r="D68" s="31" t="s">
        <v>121</v>
      </c>
      <c r="E68" s="35">
        <v>6.1199999999999997E-2</v>
      </c>
      <c r="F68" s="33">
        <v>10382</v>
      </c>
      <c r="G68" s="34"/>
      <c r="H68" s="34"/>
      <c r="I68" s="34"/>
      <c r="J68" s="34"/>
      <c r="K68" s="54">
        <v>635</v>
      </c>
      <c r="L68" s="34"/>
      <c r="M68" s="34"/>
      <c r="N68" s="34"/>
      <c r="O68" s="34"/>
      <c r="P68" s="34"/>
      <c r="Q68" s="34"/>
    </row>
    <row r="69" spans="1:17" ht="24">
      <c r="A69" s="23">
        <v>42</v>
      </c>
      <c r="B69" s="30" t="s">
        <v>123</v>
      </c>
      <c r="C69" s="173" t="s">
        <v>482</v>
      </c>
      <c r="D69" s="31" t="s">
        <v>121</v>
      </c>
      <c r="E69" s="35">
        <v>2.5499999999999998E-2</v>
      </c>
      <c r="F69" s="33">
        <v>4572.6099999999997</v>
      </c>
      <c r="G69" s="34"/>
      <c r="H69" s="34"/>
      <c r="I69" s="34"/>
      <c r="J69" s="34"/>
      <c r="K69" s="54">
        <v>117</v>
      </c>
      <c r="L69" s="34"/>
      <c r="M69" s="34"/>
      <c r="N69" s="34"/>
      <c r="O69" s="34"/>
      <c r="P69" s="34"/>
      <c r="Q69" s="34"/>
    </row>
    <row r="70" spans="1:17" ht="24">
      <c r="A70" s="23">
        <v>43</v>
      </c>
      <c r="B70" s="30" t="s">
        <v>123</v>
      </c>
      <c r="C70" s="173" t="s">
        <v>879</v>
      </c>
      <c r="D70" s="31" t="s">
        <v>531</v>
      </c>
      <c r="E70" s="35">
        <v>2.5499999999999998E-2</v>
      </c>
      <c r="F70" s="33">
        <v>467.93</v>
      </c>
      <c r="G70" s="34"/>
      <c r="H70" s="34"/>
      <c r="I70" s="34"/>
      <c r="J70" s="34"/>
      <c r="K70" s="54">
        <v>12</v>
      </c>
      <c r="L70" s="34"/>
      <c r="M70" s="34"/>
      <c r="N70" s="34"/>
      <c r="O70" s="34"/>
      <c r="P70" s="34"/>
      <c r="Q70" s="34"/>
    </row>
    <row r="71" spans="1:17" ht="48">
      <c r="A71" s="23">
        <v>44</v>
      </c>
      <c r="B71" s="30" t="s">
        <v>878</v>
      </c>
      <c r="C71" s="173" t="s">
        <v>877</v>
      </c>
      <c r="D71" s="31" t="s">
        <v>121</v>
      </c>
      <c r="E71" s="35">
        <v>0.01</v>
      </c>
      <c r="F71" s="33">
        <v>2230</v>
      </c>
      <c r="G71" s="34"/>
      <c r="H71" s="34"/>
      <c r="I71" s="34"/>
      <c r="J71" s="34"/>
      <c r="K71" s="54">
        <v>22</v>
      </c>
      <c r="L71" s="34"/>
      <c r="M71" s="34"/>
      <c r="N71" s="34"/>
      <c r="O71" s="34"/>
      <c r="P71" s="34"/>
      <c r="Q71" s="34"/>
    </row>
    <row r="72" spans="1:17" ht="48">
      <c r="A72" s="23">
        <v>45</v>
      </c>
      <c r="B72" s="30" t="s">
        <v>876</v>
      </c>
      <c r="C72" s="173" t="s">
        <v>875</v>
      </c>
      <c r="D72" s="31" t="s">
        <v>121</v>
      </c>
      <c r="E72" s="35">
        <v>3.5700000000000003E-2</v>
      </c>
      <c r="F72" s="33">
        <v>3390</v>
      </c>
      <c r="G72" s="34"/>
      <c r="H72" s="34"/>
      <c r="I72" s="34"/>
      <c r="J72" s="34"/>
      <c r="K72" s="54">
        <v>121</v>
      </c>
      <c r="L72" s="34"/>
      <c r="M72" s="34"/>
      <c r="N72" s="34"/>
      <c r="O72" s="34"/>
      <c r="P72" s="34"/>
      <c r="Q72" s="34"/>
    </row>
    <row r="73" spans="1:17" ht="24">
      <c r="A73" s="23">
        <v>46</v>
      </c>
      <c r="B73" s="30" t="s">
        <v>874</v>
      </c>
      <c r="C73" s="173" t="s">
        <v>873</v>
      </c>
      <c r="D73" s="31" t="s">
        <v>121</v>
      </c>
      <c r="E73" s="35">
        <v>1.5299999999999999E-2</v>
      </c>
      <c r="F73" s="33">
        <v>5561.01</v>
      </c>
      <c r="G73" s="34"/>
      <c r="H73" s="34"/>
      <c r="I73" s="34"/>
      <c r="J73" s="34"/>
      <c r="K73" s="54">
        <v>85</v>
      </c>
      <c r="L73" s="34"/>
      <c r="M73" s="34"/>
      <c r="N73" s="34"/>
      <c r="O73" s="34"/>
      <c r="P73" s="34"/>
      <c r="Q73" s="34"/>
    </row>
    <row r="74" spans="1:17" ht="24">
      <c r="A74" s="23">
        <v>47</v>
      </c>
      <c r="B74" s="30" t="s">
        <v>481</v>
      </c>
      <c r="C74" s="173" t="s">
        <v>480</v>
      </c>
      <c r="D74" s="31" t="s">
        <v>122</v>
      </c>
      <c r="E74" s="32">
        <v>0.01</v>
      </c>
      <c r="F74" s="33">
        <v>696.25</v>
      </c>
      <c r="G74" s="33">
        <v>532.26</v>
      </c>
      <c r="H74" s="33">
        <v>11.69</v>
      </c>
      <c r="I74" s="33">
        <v>0.73</v>
      </c>
      <c r="J74" s="34"/>
      <c r="K74" s="54">
        <v>7</v>
      </c>
      <c r="L74" s="34">
        <v>5</v>
      </c>
      <c r="M74" s="34"/>
      <c r="N74" s="34"/>
      <c r="O74" s="34">
        <v>38.1</v>
      </c>
      <c r="P74" s="34">
        <v>0.38</v>
      </c>
      <c r="Q74" s="34"/>
    </row>
    <row r="75" spans="1:17" ht="24">
      <c r="A75" s="23">
        <v>48</v>
      </c>
      <c r="B75" s="30" t="s">
        <v>123</v>
      </c>
      <c r="C75" s="173" t="s">
        <v>479</v>
      </c>
      <c r="D75" s="31" t="s">
        <v>119</v>
      </c>
      <c r="E75" s="32">
        <v>1</v>
      </c>
      <c r="F75" s="33">
        <v>104.41</v>
      </c>
      <c r="G75" s="34"/>
      <c r="H75" s="34"/>
      <c r="I75" s="34"/>
      <c r="J75" s="34"/>
      <c r="K75" s="54">
        <v>104</v>
      </c>
      <c r="L75" s="34"/>
      <c r="M75" s="34"/>
      <c r="N75" s="34"/>
      <c r="O75" s="34"/>
      <c r="P75" s="34"/>
      <c r="Q75" s="34"/>
    </row>
    <row r="76" spans="1:17" ht="36">
      <c r="A76" s="23">
        <v>49</v>
      </c>
      <c r="B76" s="30" t="s">
        <v>35</v>
      </c>
      <c r="C76" s="173" t="s">
        <v>872</v>
      </c>
      <c r="D76" s="31" t="s">
        <v>122</v>
      </c>
      <c r="E76" s="32">
        <v>0.01</v>
      </c>
      <c r="F76" s="33">
        <v>813.8</v>
      </c>
      <c r="G76" s="33">
        <v>603.5</v>
      </c>
      <c r="H76" s="33">
        <v>29.99</v>
      </c>
      <c r="I76" s="33">
        <v>0.73</v>
      </c>
      <c r="J76" s="34"/>
      <c r="K76" s="54">
        <v>8</v>
      </c>
      <c r="L76" s="34">
        <v>6</v>
      </c>
      <c r="M76" s="34"/>
      <c r="N76" s="34"/>
      <c r="O76" s="34">
        <v>43.2</v>
      </c>
      <c r="P76" s="34">
        <v>0.43</v>
      </c>
      <c r="Q76" s="34"/>
    </row>
    <row r="77" spans="1:17" ht="24">
      <c r="A77" s="23">
        <v>50</v>
      </c>
      <c r="B77" s="30" t="s">
        <v>123</v>
      </c>
      <c r="C77" s="173" t="s">
        <v>871</v>
      </c>
      <c r="D77" s="31" t="s">
        <v>119</v>
      </c>
      <c r="E77" s="32">
        <v>1</v>
      </c>
      <c r="F77" s="33">
        <v>100.6</v>
      </c>
      <c r="G77" s="34"/>
      <c r="H77" s="34"/>
      <c r="I77" s="34"/>
      <c r="J77" s="34"/>
      <c r="K77" s="54">
        <v>101</v>
      </c>
      <c r="L77" s="34"/>
      <c r="M77" s="34"/>
      <c r="N77" s="34"/>
      <c r="O77" s="34"/>
      <c r="P77" s="34"/>
      <c r="Q77" s="34"/>
    </row>
    <row r="78" spans="1:17" ht="24">
      <c r="A78" s="23">
        <v>51</v>
      </c>
      <c r="B78" s="30" t="s">
        <v>870</v>
      </c>
      <c r="C78" s="173" t="s">
        <v>869</v>
      </c>
      <c r="D78" s="31" t="s">
        <v>118</v>
      </c>
      <c r="E78" s="32">
        <v>1</v>
      </c>
      <c r="F78" s="33">
        <v>110.22</v>
      </c>
      <c r="G78" s="33">
        <v>97.56</v>
      </c>
      <c r="H78" s="34"/>
      <c r="I78" s="34"/>
      <c r="J78" s="34"/>
      <c r="K78" s="54">
        <v>110</v>
      </c>
      <c r="L78" s="34">
        <v>98</v>
      </c>
      <c r="M78" s="34"/>
      <c r="N78" s="34"/>
      <c r="O78" s="34">
        <v>7.2</v>
      </c>
      <c r="P78" s="34">
        <v>7.2</v>
      </c>
      <c r="Q78" s="34"/>
    </row>
    <row r="79" spans="1:17" ht="24">
      <c r="A79" s="23">
        <v>52</v>
      </c>
      <c r="B79" s="30" t="s">
        <v>123</v>
      </c>
      <c r="C79" s="173" t="s">
        <v>868</v>
      </c>
      <c r="D79" s="31" t="s">
        <v>119</v>
      </c>
      <c r="E79" s="32">
        <v>1</v>
      </c>
      <c r="F79" s="34"/>
      <c r="G79" s="34"/>
      <c r="H79" s="34"/>
      <c r="I79" s="34"/>
      <c r="J79" s="34">
        <v>486</v>
      </c>
      <c r="K79" s="54">
        <v>486</v>
      </c>
      <c r="L79" s="34"/>
      <c r="M79" s="34"/>
      <c r="N79" s="34"/>
      <c r="O79" s="34"/>
      <c r="P79" s="34"/>
      <c r="Q79" s="34"/>
    </row>
    <row r="80" spans="1:17" ht="36">
      <c r="A80" s="23">
        <v>53</v>
      </c>
      <c r="B80" s="30" t="s">
        <v>271</v>
      </c>
      <c r="C80" s="173" t="s">
        <v>270</v>
      </c>
      <c r="D80" s="31" t="s">
        <v>122</v>
      </c>
      <c r="E80" s="32">
        <v>0.05</v>
      </c>
      <c r="F80" s="33">
        <v>3944.42</v>
      </c>
      <c r="G80" s="33">
        <v>967.91</v>
      </c>
      <c r="H80" s="33">
        <v>2976.51</v>
      </c>
      <c r="I80" s="33">
        <v>329.74</v>
      </c>
      <c r="J80" s="34"/>
      <c r="K80" s="54">
        <v>197</v>
      </c>
      <c r="L80" s="34">
        <v>48</v>
      </c>
      <c r="M80" s="34">
        <v>149</v>
      </c>
      <c r="N80" s="34">
        <v>16</v>
      </c>
      <c r="O80" s="34">
        <v>74.8</v>
      </c>
      <c r="P80" s="34">
        <v>3.74</v>
      </c>
      <c r="Q80" s="34"/>
    </row>
    <row r="81" spans="1:17" ht="24">
      <c r="A81" s="23">
        <v>54</v>
      </c>
      <c r="B81" s="30" t="s">
        <v>30</v>
      </c>
      <c r="C81" s="173" t="s">
        <v>29</v>
      </c>
      <c r="D81" s="31" t="s">
        <v>122</v>
      </c>
      <c r="E81" s="32">
        <v>0.21</v>
      </c>
      <c r="F81" s="33">
        <v>2386.2199999999998</v>
      </c>
      <c r="G81" s="33">
        <v>468.56</v>
      </c>
      <c r="H81" s="33">
        <v>1917.66</v>
      </c>
      <c r="I81" s="33">
        <v>177.6</v>
      </c>
      <c r="J81" s="34"/>
      <c r="K81" s="54">
        <v>501</v>
      </c>
      <c r="L81" s="34">
        <v>98</v>
      </c>
      <c r="M81" s="34">
        <v>403</v>
      </c>
      <c r="N81" s="34">
        <v>37</v>
      </c>
      <c r="O81" s="34">
        <v>36.21</v>
      </c>
      <c r="P81" s="34">
        <v>7.6</v>
      </c>
      <c r="Q81" s="34"/>
    </row>
    <row r="82" spans="1:17" ht="24">
      <c r="A82" s="23">
        <v>55</v>
      </c>
      <c r="B82" s="30" t="s">
        <v>478</v>
      </c>
      <c r="C82" s="173" t="s">
        <v>477</v>
      </c>
      <c r="D82" s="31" t="s">
        <v>219</v>
      </c>
      <c r="E82" s="32">
        <v>0.25</v>
      </c>
      <c r="F82" s="33">
        <v>1311.62</v>
      </c>
      <c r="G82" s="33">
        <v>313.14999999999998</v>
      </c>
      <c r="H82" s="33">
        <v>998.47</v>
      </c>
      <c r="I82" s="33">
        <v>92.47</v>
      </c>
      <c r="J82" s="34"/>
      <c r="K82" s="54">
        <v>328</v>
      </c>
      <c r="L82" s="34">
        <v>78</v>
      </c>
      <c r="M82" s="34">
        <v>250</v>
      </c>
      <c r="N82" s="34">
        <v>23</v>
      </c>
      <c r="O82" s="34">
        <v>24.2</v>
      </c>
      <c r="P82" s="34">
        <v>6.05</v>
      </c>
      <c r="Q82" s="34"/>
    </row>
    <row r="83" spans="1:17" ht="36">
      <c r="A83" s="23">
        <v>56</v>
      </c>
      <c r="B83" s="30" t="s">
        <v>476</v>
      </c>
      <c r="C83" s="173" t="s">
        <v>475</v>
      </c>
      <c r="D83" s="31" t="s">
        <v>474</v>
      </c>
      <c r="E83" s="32">
        <v>0.3</v>
      </c>
      <c r="F83" s="33">
        <v>2078.3200000000002</v>
      </c>
      <c r="G83" s="33">
        <v>857.51</v>
      </c>
      <c r="H83" s="33">
        <v>44.07</v>
      </c>
      <c r="I83" s="34"/>
      <c r="J83" s="34"/>
      <c r="K83" s="54">
        <v>623</v>
      </c>
      <c r="L83" s="34">
        <v>257</v>
      </c>
      <c r="M83" s="34">
        <v>13</v>
      </c>
      <c r="N83" s="34"/>
      <c r="O83" s="34">
        <v>75.22</v>
      </c>
      <c r="P83" s="34">
        <v>22.57</v>
      </c>
      <c r="Q83" s="34"/>
    </row>
    <row r="84" spans="1:17" ht="36">
      <c r="A84" s="23">
        <v>57</v>
      </c>
      <c r="B84" s="30" t="s">
        <v>473</v>
      </c>
      <c r="C84" s="173" t="s">
        <v>472</v>
      </c>
      <c r="D84" s="31" t="s">
        <v>118</v>
      </c>
      <c r="E84" s="32">
        <v>2</v>
      </c>
      <c r="F84" s="33">
        <v>18.100000000000001</v>
      </c>
      <c r="G84" s="33">
        <v>16.09</v>
      </c>
      <c r="H84" s="34"/>
      <c r="I84" s="34"/>
      <c r="J84" s="34"/>
      <c r="K84" s="54">
        <v>36</v>
      </c>
      <c r="L84" s="34">
        <v>32</v>
      </c>
      <c r="M84" s="34"/>
      <c r="N84" s="34"/>
      <c r="O84" s="34">
        <v>1.03</v>
      </c>
      <c r="P84" s="34">
        <v>2.06</v>
      </c>
      <c r="Q84" s="34"/>
    </row>
    <row r="85" spans="1:17" ht="36">
      <c r="A85" s="23">
        <v>58</v>
      </c>
      <c r="B85" s="30" t="s">
        <v>471</v>
      </c>
      <c r="C85" s="173" t="s">
        <v>470</v>
      </c>
      <c r="D85" s="31" t="s">
        <v>469</v>
      </c>
      <c r="E85" s="32">
        <v>2</v>
      </c>
      <c r="F85" s="33">
        <v>2.98</v>
      </c>
      <c r="G85" s="33">
        <v>2.92</v>
      </c>
      <c r="H85" s="34"/>
      <c r="I85" s="34"/>
      <c r="J85" s="34"/>
      <c r="K85" s="54">
        <v>6</v>
      </c>
      <c r="L85" s="34">
        <v>6</v>
      </c>
      <c r="M85" s="34"/>
      <c r="N85" s="34"/>
      <c r="O85" s="34">
        <v>0.22</v>
      </c>
      <c r="P85" s="34">
        <v>0.44</v>
      </c>
      <c r="Q85" s="34"/>
    </row>
    <row r="86" spans="1:17" ht="24">
      <c r="A86" s="23">
        <v>59</v>
      </c>
      <c r="B86" s="30" t="s">
        <v>123</v>
      </c>
      <c r="C86" s="173" t="s">
        <v>468</v>
      </c>
      <c r="D86" s="31" t="s">
        <v>124</v>
      </c>
      <c r="E86" s="32">
        <v>2</v>
      </c>
      <c r="F86" s="33">
        <v>19.05</v>
      </c>
      <c r="G86" s="34"/>
      <c r="H86" s="34"/>
      <c r="I86" s="34"/>
      <c r="J86" s="34"/>
      <c r="K86" s="54">
        <v>38</v>
      </c>
      <c r="L86" s="34"/>
      <c r="M86" s="34"/>
      <c r="N86" s="34"/>
      <c r="O86" s="34"/>
      <c r="P86" s="34"/>
      <c r="Q86" s="34"/>
    </row>
    <row r="87" spans="1:17" ht="24">
      <c r="A87" s="23">
        <v>60</v>
      </c>
      <c r="B87" s="30" t="s">
        <v>123</v>
      </c>
      <c r="C87" s="173" t="s">
        <v>467</v>
      </c>
      <c r="D87" s="31" t="s">
        <v>124</v>
      </c>
      <c r="E87" s="32">
        <v>2</v>
      </c>
      <c r="F87" s="33">
        <v>7.62</v>
      </c>
      <c r="G87" s="34"/>
      <c r="H87" s="34"/>
      <c r="I87" s="34"/>
      <c r="J87" s="34"/>
      <c r="K87" s="54">
        <v>15</v>
      </c>
      <c r="L87" s="34"/>
      <c r="M87" s="34"/>
      <c r="N87" s="34"/>
      <c r="O87" s="34"/>
      <c r="P87" s="34"/>
      <c r="Q87" s="34"/>
    </row>
    <row r="88" spans="1:17" ht="48">
      <c r="A88" s="23">
        <v>61</v>
      </c>
      <c r="B88" s="30" t="s">
        <v>466</v>
      </c>
      <c r="C88" s="173" t="s">
        <v>465</v>
      </c>
      <c r="D88" s="31" t="s">
        <v>462</v>
      </c>
      <c r="E88" s="32">
        <v>1</v>
      </c>
      <c r="F88" s="33">
        <v>212.81</v>
      </c>
      <c r="G88" s="33">
        <v>208.64</v>
      </c>
      <c r="H88" s="34"/>
      <c r="I88" s="34"/>
      <c r="J88" s="34"/>
      <c r="K88" s="54">
        <v>213</v>
      </c>
      <c r="L88" s="34">
        <v>209</v>
      </c>
      <c r="M88" s="34"/>
      <c r="N88" s="34"/>
      <c r="O88" s="34">
        <v>14.3</v>
      </c>
      <c r="P88" s="34">
        <v>14.3</v>
      </c>
      <c r="Q88" s="34"/>
    </row>
    <row r="89" spans="1:17" ht="60">
      <c r="A89" s="23">
        <v>62</v>
      </c>
      <c r="B89" s="30" t="s">
        <v>464</v>
      </c>
      <c r="C89" s="173" t="s">
        <v>463</v>
      </c>
      <c r="D89" s="31" t="s">
        <v>462</v>
      </c>
      <c r="E89" s="32">
        <v>13</v>
      </c>
      <c r="F89" s="33">
        <v>197.93</v>
      </c>
      <c r="G89" s="33">
        <v>194.05</v>
      </c>
      <c r="H89" s="34"/>
      <c r="I89" s="34"/>
      <c r="J89" s="34"/>
      <c r="K89" s="54">
        <v>2573</v>
      </c>
      <c r="L89" s="34">
        <v>2523</v>
      </c>
      <c r="M89" s="34"/>
      <c r="N89" s="34"/>
      <c r="O89" s="34">
        <v>13.3</v>
      </c>
      <c r="P89" s="34">
        <v>172.9</v>
      </c>
      <c r="Q89" s="34"/>
    </row>
    <row r="90" spans="1:17" ht="36">
      <c r="A90" s="23">
        <v>63</v>
      </c>
      <c r="B90" s="30" t="s">
        <v>284</v>
      </c>
      <c r="C90" s="173" t="s">
        <v>867</v>
      </c>
      <c r="D90" s="31" t="s">
        <v>118</v>
      </c>
      <c r="E90" s="32">
        <v>1</v>
      </c>
      <c r="F90" s="33">
        <v>99.26</v>
      </c>
      <c r="G90" s="33">
        <v>33.11</v>
      </c>
      <c r="H90" s="33">
        <v>62.05</v>
      </c>
      <c r="I90" s="33">
        <v>4.71</v>
      </c>
      <c r="J90" s="34"/>
      <c r="K90" s="54">
        <v>99</v>
      </c>
      <c r="L90" s="34">
        <v>33</v>
      </c>
      <c r="M90" s="34">
        <v>62</v>
      </c>
      <c r="N90" s="34">
        <v>5</v>
      </c>
      <c r="O90" s="34">
        <v>2.37</v>
      </c>
      <c r="P90" s="34">
        <v>2.37</v>
      </c>
      <c r="Q90" s="34"/>
    </row>
    <row r="91" spans="1:17" ht="24">
      <c r="A91" s="23">
        <v>64</v>
      </c>
      <c r="B91" s="30" t="s">
        <v>866</v>
      </c>
      <c r="C91" s="173" t="s">
        <v>865</v>
      </c>
      <c r="D91" s="31" t="s">
        <v>119</v>
      </c>
      <c r="E91" s="32">
        <v>1</v>
      </c>
      <c r="F91" s="33">
        <v>157.72999999999999</v>
      </c>
      <c r="G91" s="34"/>
      <c r="H91" s="34"/>
      <c r="I91" s="34"/>
      <c r="J91" s="34"/>
      <c r="K91" s="54">
        <v>158</v>
      </c>
      <c r="L91" s="34"/>
      <c r="M91" s="34"/>
      <c r="N91" s="34"/>
      <c r="O91" s="34"/>
      <c r="P91" s="34"/>
      <c r="Q91" s="34"/>
    </row>
    <row r="92" spans="1:17">
      <c r="A92" s="194" t="s">
        <v>128</v>
      </c>
      <c r="B92" s="191"/>
      <c r="C92" s="191"/>
      <c r="D92" s="191"/>
      <c r="E92" s="191"/>
      <c r="F92" s="191"/>
      <c r="G92" s="191"/>
      <c r="H92" s="191"/>
      <c r="I92" s="191"/>
      <c r="J92" s="191"/>
      <c r="K92" s="55">
        <v>32255</v>
      </c>
      <c r="L92" s="33">
        <v>6547</v>
      </c>
      <c r="M92" s="33">
        <v>3389</v>
      </c>
      <c r="N92" s="33">
        <v>896</v>
      </c>
      <c r="O92" s="34"/>
      <c r="P92" s="33">
        <v>472.49</v>
      </c>
      <c r="Q92" s="34"/>
    </row>
    <row r="93" spans="1:17">
      <c r="A93" s="194" t="s">
        <v>129</v>
      </c>
      <c r="B93" s="191"/>
      <c r="C93" s="191"/>
      <c r="D93" s="191"/>
      <c r="E93" s="191"/>
      <c r="F93" s="191"/>
      <c r="G93" s="191"/>
      <c r="H93" s="191"/>
      <c r="I93" s="191"/>
      <c r="J93" s="191"/>
      <c r="K93" s="55">
        <v>34811</v>
      </c>
      <c r="L93" s="33">
        <v>8086</v>
      </c>
      <c r="M93" s="33">
        <v>3949</v>
      </c>
      <c r="N93" s="33">
        <v>1105</v>
      </c>
      <c r="O93" s="34"/>
      <c r="P93" s="33">
        <v>558.26</v>
      </c>
      <c r="Q93" s="34"/>
    </row>
    <row r="94" spans="1:17">
      <c r="A94" s="194" t="s">
        <v>130</v>
      </c>
      <c r="B94" s="191"/>
      <c r="C94" s="191"/>
      <c r="D94" s="191"/>
      <c r="E94" s="191"/>
      <c r="F94" s="191"/>
      <c r="G94" s="191"/>
      <c r="H94" s="191"/>
      <c r="I94" s="191"/>
      <c r="J94" s="191"/>
      <c r="K94" s="54"/>
      <c r="L94" s="34"/>
      <c r="M94" s="34"/>
      <c r="N94" s="34"/>
      <c r="O94" s="34"/>
      <c r="P94" s="34"/>
      <c r="Q94" s="34"/>
    </row>
    <row r="95" spans="1:17" ht="15" customHeight="1">
      <c r="A95" s="194" t="s">
        <v>864</v>
      </c>
      <c r="B95" s="191"/>
      <c r="C95" s="191"/>
      <c r="D95" s="191"/>
      <c r="E95" s="191"/>
      <c r="F95" s="191"/>
      <c r="G95" s="191"/>
      <c r="H95" s="191"/>
      <c r="I95" s="191"/>
      <c r="J95" s="191"/>
      <c r="K95" s="55">
        <v>320</v>
      </c>
      <c r="L95" s="33">
        <v>282</v>
      </c>
      <c r="M95" s="33">
        <v>39</v>
      </c>
      <c r="N95" s="33">
        <v>39</v>
      </c>
      <c r="O95" s="34"/>
      <c r="P95" s="34"/>
      <c r="Q95" s="34"/>
    </row>
    <row r="96" spans="1:17" ht="25.15" customHeight="1">
      <c r="A96" s="194" t="s">
        <v>863</v>
      </c>
      <c r="B96" s="191"/>
      <c r="C96" s="191"/>
      <c r="D96" s="191"/>
      <c r="E96" s="191"/>
      <c r="F96" s="191"/>
      <c r="G96" s="191"/>
      <c r="H96" s="191"/>
      <c r="I96" s="191"/>
      <c r="J96" s="191"/>
      <c r="K96" s="55">
        <v>436</v>
      </c>
      <c r="L96" s="34"/>
      <c r="M96" s="34"/>
      <c r="N96" s="34"/>
      <c r="O96" s="34"/>
      <c r="P96" s="34"/>
      <c r="Q96" s="34"/>
    </row>
    <row r="97" spans="1:17" ht="25.15" customHeight="1">
      <c r="A97" s="194" t="s">
        <v>862</v>
      </c>
      <c r="B97" s="191"/>
      <c r="C97" s="191"/>
      <c r="D97" s="191"/>
      <c r="E97" s="191"/>
      <c r="F97" s="191"/>
      <c r="G97" s="191"/>
      <c r="H97" s="191"/>
      <c r="I97" s="191"/>
      <c r="J97" s="191"/>
      <c r="K97" s="55">
        <v>1779</v>
      </c>
      <c r="L97" s="33">
        <v>1257</v>
      </c>
      <c r="M97" s="33">
        <v>522</v>
      </c>
      <c r="N97" s="33">
        <v>171</v>
      </c>
      <c r="O97" s="34"/>
      <c r="P97" s="33">
        <v>85.77</v>
      </c>
      <c r="Q97" s="34"/>
    </row>
    <row r="98" spans="1:17" ht="15" customHeight="1">
      <c r="A98" s="194" t="s">
        <v>861</v>
      </c>
      <c r="B98" s="191"/>
      <c r="C98" s="191"/>
      <c r="D98" s="191"/>
      <c r="E98" s="191"/>
      <c r="F98" s="191"/>
      <c r="G98" s="191"/>
      <c r="H98" s="191"/>
      <c r="I98" s="191"/>
      <c r="J98" s="191"/>
      <c r="K98" s="55">
        <v>15</v>
      </c>
      <c r="L98" s="34"/>
      <c r="M98" s="34"/>
      <c r="N98" s="34"/>
      <c r="O98" s="34"/>
      <c r="P98" s="34"/>
      <c r="Q98" s="34"/>
    </row>
    <row r="99" spans="1:17" ht="26.45" customHeight="1">
      <c r="A99" s="194" t="s">
        <v>860</v>
      </c>
      <c r="B99" s="191"/>
      <c r="C99" s="191"/>
      <c r="D99" s="191"/>
      <c r="E99" s="191"/>
      <c r="F99" s="191"/>
      <c r="G99" s="191"/>
      <c r="H99" s="191"/>
      <c r="I99" s="191"/>
      <c r="J99" s="191"/>
      <c r="K99" s="55">
        <v>6</v>
      </c>
      <c r="L99" s="34"/>
      <c r="M99" s="34"/>
      <c r="N99" s="34"/>
      <c r="O99" s="34"/>
      <c r="P99" s="34"/>
      <c r="Q99" s="34"/>
    </row>
    <row r="100" spans="1:17">
      <c r="A100" s="194" t="s">
        <v>131</v>
      </c>
      <c r="B100" s="191"/>
      <c r="C100" s="191"/>
      <c r="D100" s="191"/>
      <c r="E100" s="191"/>
      <c r="F100" s="191"/>
      <c r="G100" s="191"/>
      <c r="H100" s="191"/>
      <c r="I100" s="191"/>
      <c r="J100" s="191"/>
      <c r="K100" s="55">
        <v>8693</v>
      </c>
      <c r="L100" s="34"/>
      <c r="M100" s="34"/>
      <c r="N100" s="34"/>
      <c r="O100" s="34"/>
      <c r="P100" s="34"/>
      <c r="Q100" s="34"/>
    </row>
    <row r="101" spans="1:17">
      <c r="A101" s="194" t="s">
        <v>130</v>
      </c>
      <c r="B101" s="191"/>
      <c r="C101" s="191"/>
      <c r="D101" s="191"/>
      <c r="E101" s="191"/>
      <c r="F101" s="191"/>
      <c r="G101" s="191"/>
      <c r="H101" s="191"/>
      <c r="I101" s="191"/>
      <c r="J101" s="191"/>
      <c r="K101" s="54"/>
      <c r="L101" s="34"/>
      <c r="M101" s="34"/>
      <c r="N101" s="34"/>
      <c r="O101" s="34"/>
      <c r="P101" s="34"/>
      <c r="Q101" s="34"/>
    </row>
    <row r="102" spans="1:17">
      <c r="A102" s="194" t="s">
        <v>859</v>
      </c>
      <c r="B102" s="191"/>
      <c r="C102" s="191"/>
      <c r="D102" s="191"/>
      <c r="E102" s="191"/>
      <c r="F102" s="191"/>
      <c r="G102" s="191"/>
      <c r="H102" s="191"/>
      <c r="I102" s="191"/>
      <c r="J102" s="191"/>
      <c r="K102" s="55">
        <v>98</v>
      </c>
      <c r="L102" s="34"/>
      <c r="M102" s="34"/>
      <c r="N102" s="34"/>
      <c r="O102" s="34"/>
      <c r="P102" s="34"/>
      <c r="Q102" s="34"/>
    </row>
    <row r="103" spans="1:17">
      <c r="A103" s="194" t="s">
        <v>858</v>
      </c>
      <c r="B103" s="191"/>
      <c r="C103" s="191"/>
      <c r="D103" s="191"/>
      <c r="E103" s="191"/>
      <c r="F103" s="191"/>
      <c r="G103" s="191"/>
      <c r="H103" s="191"/>
      <c r="I103" s="191"/>
      <c r="J103" s="191"/>
      <c r="K103" s="55">
        <v>37</v>
      </c>
      <c r="L103" s="34"/>
      <c r="M103" s="34"/>
      <c r="N103" s="34"/>
      <c r="O103" s="34"/>
      <c r="P103" s="34"/>
      <c r="Q103" s="34"/>
    </row>
    <row r="104" spans="1:17">
      <c r="A104" s="194" t="s">
        <v>857</v>
      </c>
      <c r="B104" s="191"/>
      <c r="C104" s="191"/>
      <c r="D104" s="191"/>
      <c r="E104" s="191"/>
      <c r="F104" s="191"/>
      <c r="G104" s="191"/>
      <c r="H104" s="191"/>
      <c r="I104" s="191"/>
      <c r="J104" s="191"/>
      <c r="K104" s="55">
        <v>3190</v>
      </c>
      <c r="L104" s="34"/>
      <c r="M104" s="34"/>
      <c r="N104" s="34"/>
      <c r="O104" s="34"/>
      <c r="P104" s="34"/>
      <c r="Q104" s="34"/>
    </row>
    <row r="105" spans="1:17">
      <c r="A105" s="194" t="s">
        <v>856</v>
      </c>
      <c r="B105" s="191"/>
      <c r="C105" s="191"/>
      <c r="D105" s="191"/>
      <c r="E105" s="191"/>
      <c r="F105" s="191"/>
      <c r="G105" s="191"/>
      <c r="H105" s="191"/>
      <c r="I105" s="191"/>
      <c r="J105" s="191"/>
      <c r="K105" s="55">
        <v>4729</v>
      </c>
      <c r="L105" s="34"/>
      <c r="M105" s="34"/>
      <c r="N105" s="34"/>
      <c r="O105" s="34"/>
      <c r="P105" s="34"/>
      <c r="Q105" s="34"/>
    </row>
    <row r="106" spans="1:17">
      <c r="A106" s="194" t="s">
        <v>855</v>
      </c>
      <c r="B106" s="191"/>
      <c r="C106" s="191"/>
      <c r="D106" s="191"/>
      <c r="E106" s="191"/>
      <c r="F106" s="191"/>
      <c r="G106" s="191"/>
      <c r="H106" s="191"/>
      <c r="I106" s="191"/>
      <c r="J106" s="191"/>
      <c r="K106" s="55">
        <v>639</v>
      </c>
      <c r="L106" s="34"/>
      <c r="M106" s="34"/>
      <c r="N106" s="34"/>
      <c r="O106" s="34"/>
      <c r="P106" s="34"/>
      <c r="Q106" s="34"/>
    </row>
    <row r="107" spans="1:17">
      <c r="A107" s="194" t="s">
        <v>132</v>
      </c>
      <c r="B107" s="191"/>
      <c r="C107" s="191"/>
      <c r="D107" s="191"/>
      <c r="E107" s="191"/>
      <c r="F107" s="191"/>
      <c r="G107" s="191"/>
      <c r="H107" s="191"/>
      <c r="I107" s="191"/>
      <c r="J107" s="191"/>
      <c r="K107" s="55">
        <v>5998</v>
      </c>
      <c r="L107" s="34"/>
      <c r="M107" s="34"/>
      <c r="N107" s="34"/>
      <c r="O107" s="34"/>
      <c r="P107" s="34"/>
      <c r="Q107" s="34"/>
    </row>
    <row r="108" spans="1:17">
      <c r="A108" s="194" t="s">
        <v>130</v>
      </c>
      <c r="B108" s="191"/>
      <c r="C108" s="191"/>
      <c r="D108" s="191"/>
      <c r="E108" s="191"/>
      <c r="F108" s="191"/>
      <c r="G108" s="191"/>
      <c r="H108" s="191"/>
      <c r="I108" s="191"/>
      <c r="J108" s="191"/>
      <c r="K108" s="54"/>
      <c r="L108" s="34"/>
      <c r="M108" s="34"/>
      <c r="N108" s="34"/>
      <c r="O108" s="34"/>
      <c r="P108" s="34"/>
      <c r="Q108" s="34"/>
    </row>
    <row r="109" spans="1:17">
      <c r="A109" s="194" t="s">
        <v>854</v>
      </c>
      <c r="B109" s="191"/>
      <c r="C109" s="191"/>
      <c r="D109" s="191"/>
      <c r="E109" s="191"/>
      <c r="F109" s="191"/>
      <c r="G109" s="191"/>
      <c r="H109" s="191"/>
      <c r="I109" s="191"/>
      <c r="J109" s="191"/>
      <c r="K109" s="55">
        <v>73</v>
      </c>
      <c r="L109" s="34"/>
      <c r="M109" s="34"/>
      <c r="N109" s="34"/>
      <c r="O109" s="34"/>
      <c r="P109" s="34"/>
      <c r="Q109" s="34"/>
    </row>
    <row r="110" spans="1:17" ht="15" customHeight="1">
      <c r="A110" s="194" t="s">
        <v>853</v>
      </c>
      <c r="B110" s="191"/>
      <c r="C110" s="191"/>
      <c r="D110" s="191"/>
      <c r="E110" s="191"/>
      <c r="F110" s="191"/>
      <c r="G110" s="191"/>
      <c r="H110" s="191"/>
      <c r="I110" s="191"/>
      <c r="J110" s="191"/>
      <c r="K110" s="55">
        <v>5518</v>
      </c>
      <c r="L110" s="34"/>
      <c r="M110" s="34"/>
      <c r="N110" s="34"/>
      <c r="O110" s="34"/>
      <c r="P110" s="34"/>
      <c r="Q110" s="34"/>
    </row>
    <row r="111" spans="1:17">
      <c r="A111" s="194" t="s">
        <v>852</v>
      </c>
      <c r="B111" s="191"/>
      <c r="C111" s="191"/>
      <c r="D111" s="191"/>
      <c r="E111" s="191"/>
      <c r="F111" s="191"/>
      <c r="G111" s="191"/>
      <c r="H111" s="191"/>
      <c r="I111" s="191"/>
      <c r="J111" s="191"/>
      <c r="K111" s="55">
        <v>407</v>
      </c>
      <c r="L111" s="34"/>
      <c r="M111" s="34"/>
      <c r="N111" s="34"/>
      <c r="O111" s="34"/>
      <c r="P111" s="34"/>
      <c r="Q111" s="34"/>
    </row>
    <row r="112" spans="1:17">
      <c r="A112" s="190" t="s">
        <v>133</v>
      </c>
      <c r="B112" s="191"/>
      <c r="C112" s="191"/>
      <c r="D112" s="191"/>
      <c r="E112" s="191"/>
      <c r="F112" s="191"/>
      <c r="G112" s="191"/>
      <c r="H112" s="191"/>
      <c r="I112" s="191"/>
      <c r="J112" s="191"/>
      <c r="K112" s="54"/>
      <c r="L112" s="34"/>
      <c r="M112" s="34"/>
      <c r="N112" s="34"/>
      <c r="O112" s="34"/>
      <c r="P112" s="34"/>
      <c r="Q112" s="34"/>
    </row>
    <row r="113" spans="1:18">
      <c r="A113" s="194" t="s">
        <v>134</v>
      </c>
      <c r="B113" s="191"/>
      <c r="C113" s="191"/>
      <c r="D113" s="191"/>
      <c r="E113" s="191"/>
      <c r="F113" s="191"/>
      <c r="G113" s="191"/>
      <c r="H113" s="191"/>
      <c r="I113" s="191"/>
      <c r="J113" s="191"/>
      <c r="K113" s="55">
        <v>2726</v>
      </c>
      <c r="L113" s="34"/>
      <c r="M113" s="34"/>
      <c r="N113" s="34"/>
      <c r="O113" s="34"/>
      <c r="P113" s="33">
        <v>39.96</v>
      </c>
      <c r="Q113" s="34"/>
    </row>
    <row r="114" spans="1:18">
      <c r="A114" s="194" t="s">
        <v>135</v>
      </c>
      <c r="B114" s="191"/>
      <c r="C114" s="191"/>
      <c r="D114" s="191"/>
      <c r="E114" s="191"/>
      <c r="F114" s="191"/>
      <c r="G114" s="191"/>
      <c r="H114" s="191"/>
      <c r="I114" s="191"/>
      <c r="J114" s="191"/>
      <c r="K114" s="55">
        <v>46269</v>
      </c>
      <c r="L114" s="34"/>
      <c r="M114" s="34"/>
      <c r="N114" s="34"/>
      <c r="O114" s="34"/>
      <c r="P114" s="33">
        <v>518.29999999999995</v>
      </c>
      <c r="Q114" s="34"/>
    </row>
    <row r="115" spans="1:18">
      <c r="A115" s="194" t="s">
        <v>94</v>
      </c>
      <c r="B115" s="191"/>
      <c r="C115" s="191"/>
      <c r="D115" s="191"/>
      <c r="E115" s="191"/>
      <c r="F115" s="191"/>
      <c r="G115" s="191"/>
      <c r="H115" s="191"/>
      <c r="I115" s="191"/>
      <c r="J115" s="191"/>
      <c r="K115" s="55">
        <v>507</v>
      </c>
      <c r="L115" s="34"/>
      <c r="M115" s="34"/>
      <c r="N115" s="34"/>
      <c r="O115" s="34"/>
      <c r="P115" s="34"/>
      <c r="Q115" s="34"/>
    </row>
    <row r="116" spans="1:18">
      <c r="A116" s="194" t="s">
        <v>136</v>
      </c>
      <c r="B116" s="191"/>
      <c r="C116" s="191"/>
      <c r="D116" s="191"/>
      <c r="E116" s="191"/>
      <c r="F116" s="191"/>
      <c r="G116" s="191"/>
      <c r="H116" s="191"/>
      <c r="I116" s="191"/>
      <c r="J116" s="191"/>
      <c r="K116" s="55">
        <v>49502</v>
      </c>
      <c r="L116" s="34"/>
      <c r="M116" s="34"/>
      <c r="N116" s="34"/>
      <c r="O116" s="34"/>
      <c r="P116" s="33">
        <v>558.26</v>
      </c>
      <c r="Q116" s="34"/>
    </row>
    <row r="117" spans="1:18">
      <c r="A117" s="194" t="s">
        <v>137</v>
      </c>
      <c r="B117" s="191"/>
      <c r="C117" s="191"/>
      <c r="D117" s="191"/>
      <c r="E117" s="191"/>
      <c r="F117" s="191"/>
      <c r="G117" s="191"/>
      <c r="H117" s="191"/>
      <c r="I117" s="191"/>
      <c r="J117" s="191"/>
      <c r="K117" s="54"/>
      <c r="L117" s="34"/>
      <c r="M117" s="34"/>
      <c r="N117" s="34"/>
      <c r="O117" s="34"/>
      <c r="P117" s="34"/>
      <c r="Q117" s="34"/>
    </row>
    <row r="118" spans="1:18">
      <c r="A118" s="194" t="s">
        <v>138</v>
      </c>
      <c r="B118" s="191"/>
      <c r="C118" s="191"/>
      <c r="D118" s="191"/>
      <c r="E118" s="191"/>
      <c r="F118" s="191"/>
      <c r="G118" s="191"/>
      <c r="H118" s="191"/>
      <c r="I118" s="191"/>
      <c r="J118" s="191"/>
      <c r="K118" s="55">
        <v>22269</v>
      </c>
      <c r="L118" s="34"/>
      <c r="M118" s="34"/>
      <c r="N118" s="34"/>
      <c r="O118" s="34"/>
      <c r="P118" s="34"/>
      <c r="Q118" s="34"/>
    </row>
    <row r="119" spans="1:18">
      <c r="A119" s="194" t="s">
        <v>139</v>
      </c>
      <c r="B119" s="191"/>
      <c r="C119" s="191"/>
      <c r="D119" s="191"/>
      <c r="E119" s="191"/>
      <c r="F119" s="191"/>
      <c r="G119" s="191"/>
      <c r="H119" s="191"/>
      <c r="I119" s="191"/>
      <c r="J119" s="191"/>
      <c r="K119" s="55">
        <v>3949</v>
      </c>
      <c r="L119" s="34"/>
      <c r="M119" s="34"/>
      <c r="N119" s="34"/>
      <c r="O119" s="34"/>
      <c r="P119" s="34"/>
      <c r="Q119" s="34"/>
    </row>
    <row r="120" spans="1:18">
      <c r="A120" s="194" t="s">
        <v>140</v>
      </c>
      <c r="B120" s="191"/>
      <c r="C120" s="191"/>
      <c r="D120" s="191"/>
      <c r="E120" s="191"/>
      <c r="F120" s="191"/>
      <c r="G120" s="191"/>
      <c r="H120" s="191"/>
      <c r="I120" s="191"/>
      <c r="J120" s="191"/>
      <c r="K120" s="55">
        <v>9191</v>
      </c>
      <c r="L120" s="34"/>
      <c r="M120" s="34"/>
      <c r="N120" s="34"/>
      <c r="O120" s="34"/>
      <c r="P120" s="34"/>
      <c r="Q120" s="34"/>
    </row>
    <row r="121" spans="1:18">
      <c r="A121" s="194" t="s">
        <v>81</v>
      </c>
      <c r="B121" s="191"/>
      <c r="C121" s="191"/>
      <c r="D121" s="191"/>
      <c r="E121" s="191"/>
      <c r="F121" s="191"/>
      <c r="G121" s="191"/>
      <c r="H121" s="191"/>
      <c r="I121" s="191"/>
      <c r="J121" s="191"/>
      <c r="K121" s="55">
        <v>507</v>
      </c>
      <c r="L121" s="34"/>
      <c r="M121" s="34"/>
      <c r="N121" s="34"/>
      <c r="O121" s="34"/>
      <c r="P121" s="34"/>
      <c r="Q121" s="34"/>
    </row>
    <row r="122" spans="1:18">
      <c r="A122" s="194" t="s">
        <v>141</v>
      </c>
      <c r="B122" s="191"/>
      <c r="C122" s="191"/>
      <c r="D122" s="191"/>
      <c r="E122" s="191"/>
      <c r="F122" s="191"/>
      <c r="G122" s="191"/>
      <c r="H122" s="191"/>
      <c r="I122" s="191"/>
      <c r="J122" s="191"/>
      <c r="K122" s="55">
        <v>8693</v>
      </c>
      <c r="L122" s="34"/>
      <c r="M122" s="34"/>
      <c r="N122" s="34"/>
      <c r="O122" s="34"/>
      <c r="P122" s="34"/>
      <c r="Q122" s="34"/>
    </row>
    <row r="123" spans="1:18">
      <c r="A123" s="194" t="s">
        <v>142</v>
      </c>
      <c r="B123" s="191"/>
      <c r="C123" s="191"/>
      <c r="D123" s="191"/>
      <c r="E123" s="191"/>
      <c r="F123" s="191"/>
      <c r="G123" s="191"/>
      <c r="H123" s="191"/>
      <c r="I123" s="191"/>
      <c r="J123" s="191"/>
      <c r="K123" s="55">
        <v>5998</v>
      </c>
      <c r="L123" s="34"/>
      <c r="M123" s="34"/>
      <c r="N123" s="34"/>
      <c r="O123" s="34"/>
      <c r="P123" s="34"/>
      <c r="Q123" s="34"/>
    </row>
    <row r="124" spans="1:18">
      <c r="A124" s="190" t="s">
        <v>143</v>
      </c>
      <c r="B124" s="191"/>
      <c r="C124" s="191"/>
      <c r="D124" s="191"/>
      <c r="E124" s="191"/>
      <c r="F124" s="191"/>
      <c r="G124" s="191"/>
      <c r="H124" s="191"/>
      <c r="I124" s="191"/>
      <c r="J124" s="191"/>
      <c r="K124" s="56">
        <v>49502</v>
      </c>
      <c r="L124" s="34"/>
      <c r="M124" s="34"/>
      <c r="N124" s="34"/>
      <c r="O124" s="34"/>
      <c r="P124" s="36">
        <v>558.26</v>
      </c>
      <c r="Q124" s="34"/>
    </row>
    <row r="125" spans="1:18">
      <c r="F125" s="27"/>
      <c r="G125" s="27"/>
      <c r="H125" s="27"/>
      <c r="I125" s="27"/>
      <c r="J125" s="27"/>
      <c r="K125" s="57"/>
      <c r="L125" s="27"/>
      <c r="M125" s="27"/>
      <c r="N125" s="27"/>
      <c r="O125" s="27"/>
      <c r="P125" s="27"/>
      <c r="Q125" s="27"/>
    </row>
    <row r="127" spans="1:18">
      <c r="A127" s="47"/>
      <c r="B127" s="18" t="s">
        <v>546</v>
      </c>
      <c r="C127" s="18"/>
      <c r="D127" s="18"/>
      <c r="E127" s="18"/>
      <c r="F127" s="18"/>
      <c r="G127" s="18"/>
      <c r="H127" s="18"/>
      <c r="I127" s="18" t="s">
        <v>547</v>
      </c>
      <c r="J127" s="53"/>
      <c r="K127" s="18"/>
      <c r="L127" s="18"/>
      <c r="M127" s="18"/>
      <c r="N127" s="48"/>
      <c r="O127" s="48"/>
      <c r="P127" s="48"/>
      <c r="Q127"/>
      <c r="R127" s="9"/>
    </row>
  </sheetData>
  <mergeCells count="58">
    <mergeCell ref="J15:K15"/>
    <mergeCell ref="E1:I1"/>
    <mergeCell ref="E10:J10"/>
    <mergeCell ref="A120:J120"/>
    <mergeCell ref="A121:J121"/>
    <mergeCell ref="A110:J110"/>
    <mergeCell ref="A111:J111"/>
    <mergeCell ref="A112:J112"/>
    <mergeCell ref="A113:J113"/>
    <mergeCell ref="A102:J102"/>
    <mergeCell ref="A122:J122"/>
    <mergeCell ref="A123:J123"/>
    <mergeCell ref="A124:J124"/>
    <mergeCell ref="J14:K14"/>
    <mergeCell ref="J18:K18"/>
    <mergeCell ref="J19:K19"/>
    <mergeCell ref="J17:K17"/>
    <mergeCell ref="J16:K16"/>
    <mergeCell ref="A114:J114"/>
    <mergeCell ref="A115:J115"/>
    <mergeCell ref="A103:J103"/>
    <mergeCell ref="A104:J104"/>
    <mergeCell ref="A105:J105"/>
    <mergeCell ref="A106:J106"/>
    <mergeCell ref="A107:J107"/>
    <mergeCell ref="A96:J96"/>
    <mergeCell ref="A116:J116"/>
    <mergeCell ref="A117:J117"/>
    <mergeCell ref="A118:J118"/>
    <mergeCell ref="A119:J119"/>
    <mergeCell ref="A108:J108"/>
    <mergeCell ref="A109:J109"/>
    <mergeCell ref="A101:J101"/>
    <mergeCell ref="A95:J95"/>
    <mergeCell ref="A22:A24"/>
    <mergeCell ref="C22:C24"/>
    <mergeCell ref="D22:D24"/>
    <mergeCell ref="E22:E24"/>
    <mergeCell ref="B22:B24"/>
    <mergeCell ref="F23:F24"/>
    <mergeCell ref="F22:I22"/>
    <mergeCell ref="G23:I23"/>
    <mergeCell ref="A97:J97"/>
    <mergeCell ref="A98:J98"/>
    <mergeCell ref="A99:J99"/>
    <mergeCell ref="A100:J100"/>
    <mergeCell ref="A93:J93"/>
    <mergeCell ref="A94:J94"/>
    <mergeCell ref="Q22:Q24"/>
    <mergeCell ref="P22:P24"/>
    <mergeCell ref="O22:O24"/>
    <mergeCell ref="J23:J24"/>
    <mergeCell ref="J22:N22"/>
    <mergeCell ref="K23:K24"/>
    <mergeCell ref="L23:N23"/>
    <mergeCell ref="A26:Q26"/>
    <mergeCell ref="A31:Q31"/>
    <mergeCell ref="A92:J92"/>
  </mergeCells>
  <pageMargins left="0.23622047244094491" right="0" top="0.51181102362204722" bottom="0.43307086614173229" header="0.31496062992125984" footer="0.2362204724409449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85"/>
  <sheetViews>
    <sheetView showGridLines="0" topLeftCell="A51" zoomScaleNormal="100" zoomScaleSheetLayoutView="75" workbookViewId="0">
      <selection activeCell="D9" sqref="D9"/>
    </sheetView>
  </sheetViews>
  <sheetFormatPr defaultColWidth="9.140625" defaultRowHeight="12.75" outlineLevelRow="2"/>
  <cols>
    <col min="1" max="1" width="3.28515625" style="28" customWidth="1"/>
    <col min="2" max="2" width="16.42578125" style="1" customWidth="1"/>
    <col min="3" max="3" width="34.28515625" style="25" customWidth="1"/>
    <col min="4" max="4" width="7.7109375" style="24" customWidth="1"/>
    <col min="5" max="5" width="9.140625" style="110" customWidth="1"/>
    <col min="6" max="6" width="7.28515625" style="7" customWidth="1"/>
    <col min="7" max="10" width="6.7109375" style="7" customWidth="1"/>
    <col min="11" max="11" width="7.28515625" style="59" customWidth="1"/>
    <col min="12" max="15" width="6.7109375" style="7" customWidth="1"/>
    <col min="16" max="16" width="9.7109375" style="7" customWidth="1"/>
    <col min="17" max="17" width="5.7109375" style="8" customWidth="1"/>
    <col min="18" max="16384" width="9.140625" style="8"/>
  </cols>
  <sheetData>
    <row r="1" spans="1:18" outlineLevel="2">
      <c r="A1" s="6" t="s">
        <v>113</v>
      </c>
      <c r="B1" s="9"/>
      <c r="C1" s="2"/>
      <c r="D1" s="64"/>
      <c r="E1" s="189" t="s">
        <v>151</v>
      </c>
      <c r="F1" s="189"/>
      <c r="G1" s="189"/>
      <c r="H1" s="189"/>
      <c r="I1" s="189"/>
      <c r="J1" s="5"/>
      <c r="K1" s="51"/>
      <c r="L1" s="5"/>
      <c r="M1" s="6" t="s">
        <v>114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63" t="s">
        <v>95</v>
      </c>
      <c r="H2" s="5"/>
      <c r="I2" s="5"/>
      <c r="J2" s="5"/>
      <c r="K2" s="51"/>
      <c r="L2" s="5"/>
      <c r="M2" s="10" t="s">
        <v>156</v>
      </c>
      <c r="N2" s="5"/>
      <c r="O2" s="5"/>
      <c r="P2" s="5"/>
      <c r="Q2"/>
      <c r="R2"/>
    </row>
    <row r="3" spans="1:18" outlineLevel="1">
      <c r="A3" s="10"/>
      <c r="B3" s="9"/>
      <c r="C3" s="2"/>
      <c r="D3" s="3"/>
      <c r="E3" s="3"/>
      <c r="F3" s="5"/>
      <c r="G3" s="63"/>
      <c r="H3" s="5"/>
      <c r="I3" s="5"/>
      <c r="J3" s="5"/>
      <c r="K3" s="51"/>
      <c r="L3" s="10"/>
      <c r="M3" s="10" t="s">
        <v>155</v>
      </c>
      <c r="N3" s="5"/>
      <c r="O3" s="5"/>
      <c r="P3" s="5"/>
      <c r="Q3"/>
      <c r="R3"/>
    </row>
    <row r="4" spans="1:18" outlineLevel="1">
      <c r="A4" s="10" t="s">
        <v>117</v>
      </c>
      <c r="B4" s="9"/>
      <c r="C4" s="2"/>
      <c r="D4" s="3"/>
      <c r="E4" s="3"/>
      <c r="F4" s="5"/>
      <c r="G4" s="5"/>
      <c r="H4" s="5"/>
      <c r="I4" s="5"/>
      <c r="J4" s="5"/>
      <c r="K4" s="51"/>
      <c r="L4" s="5"/>
      <c r="M4" s="10" t="s">
        <v>117</v>
      </c>
      <c r="N4" s="5"/>
      <c r="O4" s="5"/>
      <c r="P4" s="5"/>
      <c r="Q4"/>
      <c r="R4"/>
    </row>
    <row r="5" spans="1:18" outlineLevel="1">
      <c r="A5" s="10" t="s">
        <v>548</v>
      </c>
      <c r="B5" s="9"/>
      <c r="C5" s="2"/>
      <c r="D5" s="3"/>
      <c r="E5" s="3"/>
      <c r="F5" s="5"/>
      <c r="G5" s="5"/>
      <c r="H5" s="5"/>
      <c r="I5" s="5"/>
      <c r="J5" s="5"/>
      <c r="K5" s="51"/>
      <c r="L5" s="5"/>
      <c r="M5" s="10" t="s">
        <v>549</v>
      </c>
      <c r="N5" s="5"/>
      <c r="O5" s="5"/>
      <c r="P5" s="5"/>
      <c r="Q5"/>
      <c r="R5"/>
    </row>
    <row r="6" spans="1:18">
      <c r="A6" s="4"/>
      <c r="B6" s="9"/>
      <c r="C6" s="3"/>
      <c r="D6" s="8"/>
      <c r="E6" s="5"/>
      <c r="F6" s="5"/>
      <c r="G6" s="15" t="s">
        <v>948</v>
      </c>
      <c r="H6" s="15"/>
      <c r="I6" s="15"/>
      <c r="J6" s="5"/>
      <c r="K6" s="51"/>
      <c r="L6" s="5"/>
      <c r="M6" s="5"/>
      <c r="N6" s="5"/>
      <c r="O6" s="5"/>
      <c r="P6" s="5"/>
      <c r="R6"/>
    </row>
    <row r="7" spans="1:18">
      <c r="A7" s="4"/>
      <c r="B7" s="9"/>
      <c r="C7" s="3"/>
      <c r="D7" s="8"/>
      <c r="E7" s="5"/>
      <c r="F7" s="5"/>
      <c r="G7" s="4" t="s">
        <v>96</v>
      </c>
      <c r="H7" s="4"/>
      <c r="I7" s="4"/>
      <c r="J7" s="5"/>
      <c r="K7" s="51"/>
      <c r="L7" s="5"/>
      <c r="M7" s="5"/>
      <c r="N7" s="5"/>
      <c r="O7" s="5"/>
      <c r="P7" s="5"/>
      <c r="R7"/>
    </row>
    <row r="8" spans="1:18">
      <c r="A8" s="4"/>
      <c r="B8" s="9"/>
      <c r="C8" s="3"/>
      <c r="D8" s="8"/>
      <c r="E8" s="5"/>
      <c r="F8" s="5"/>
      <c r="G8" s="4"/>
      <c r="H8" s="4"/>
      <c r="I8" s="4"/>
      <c r="J8" s="5"/>
      <c r="K8" s="51"/>
      <c r="L8" s="5"/>
      <c r="M8" s="5"/>
      <c r="N8" s="5"/>
      <c r="O8" s="5"/>
      <c r="P8" s="5"/>
      <c r="R8"/>
    </row>
    <row r="9" spans="1:18">
      <c r="A9" s="4"/>
      <c r="B9" s="9"/>
      <c r="C9" s="16" t="s">
        <v>97</v>
      </c>
      <c r="D9" s="17" t="s">
        <v>544</v>
      </c>
      <c r="E9" s="62"/>
      <c r="F9" s="11"/>
      <c r="G9" s="11"/>
      <c r="H9" s="61"/>
      <c r="I9" s="11"/>
      <c r="J9" s="11"/>
      <c r="K9" s="60"/>
      <c r="L9" s="11"/>
      <c r="M9" s="11"/>
      <c r="N9" s="11"/>
      <c r="O9" s="5"/>
      <c r="P9" s="5"/>
      <c r="Q9" s="5"/>
      <c r="R9"/>
    </row>
    <row r="10" spans="1:18">
      <c r="A10" s="4"/>
      <c r="B10" s="9"/>
      <c r="C10" s="3"/>
      <c r="D10" s="206" t="s">
        <v>623</v>
      </c>
      <c r="E10" s="206"/>
      <c r="F10" s="206"/>
      <c r="G10" s="206"/>
      <c r="H10" s="206"/>
      <c r="I10" s="206"/>
      <c r="J10" s="206"/>
      <c r="K10" s="51"/>
      <c r="L10" s="5"/>
      <c r="M10" s="5"/>
      <c r="N10" s="5"/>
      <c r="O10" s="5"/>
      <c r="P10" s="5"/>
    </row>
    <row r="11" spans="1:18">
      <c r="A11" s="4"/>
      <c r="B11" s="9"/>
      <c r="C11" s="3"/>
      <c r="D11" s="19"/>
      <c r="E11" s="12"/>
      <c r="F11" s="12"/>
      <c r="G11" s="13" t="s">
        <v>98</v>
      </c>
      <c r="H11" s="13"/>
      <c r="I11" s="13"/>
      <c r="J11" s="12"/>
      <c r="K11" s="111"/>
      <c r="L11" s="5"/>
      <c r="M11" s="5"/>
      <c r="N11" s="5"/>
      <c r="O11" s="5"/>
      <c r="P11" s="5"/>
    </row>
    <row r="12" spans="1:18">
      <c r="A12" s="20"/>
      <c r="B12" s="21"/>
      <c r="C12" s="3"/>
      <c r="D12" s="8"/>
      <c r="E12" s="5"/>
      <c r="F12" s="5"/>
      <c r="G12" s="5"/>
      <c r="H12" s="5"/>
      <c r="I12" s="5"/>
      <c r="J12" s="5"/>
      <c r="K12" s="51"/>
      <c r="L12" s="5"/>
      <c r="M12" s="5"/>
      <c r="N12" s="5"/>
      <c r="O12" s="5"/>
      <c r="P12" s="5"/>
    </row>
    <row r="13" spans="1:18">
      <c r="A13" s="4"/>
      <c r="B13" s="9"/>
      <c r="C13" s="3"/>
      <c r="D13" s="18" t="s">
        <v>947</v>
      </c>
      <c r="E13" s="5"/>
      <c r="F13" s="5"/>
      <c r="G13" s="5"/>
      <c r="H13" s="18"/>
      <c r="I13" s="18"/>
      <c r="J13" s="18"/>
      <c r="K13" s="51"/>
      <c r="L13" s="5"/>
      <c r="M13" s="5"/>
      <c r="N13" s="45"/>
      <c r="O13" s="42"/>
      <c r="P13" s="42"/>
      <c r="Q13" s="5"/>
    </row>
    <row r="14" spans="1:18">
      <c r="A14" s="4"/>
      <c r="B14" s="9"/>
      <c r="C14" s="3"/>
      <c r="D14" s="18" t="s">
        <v>148</v>
      </c>
      <c r="E14" s="5"/>
      <c r="F14" s="5"/>
      <c r="G14" s="5"/>
      <c r="H14" s="18"/>
      <c r="I14" s="18"/>
      <c r="J14" s="192" t="s">
        <v>946</v>
      </c>
      <c r="K14" s="193"/>
      <c r="L14" s="10" t="s">
        <v>144</v>
      </c>
      <c r="M14" s="5"/>
      <c r="N14" s="40"/>
      <c r="O14" s="42"/>
      <c r="P14" s="46"/>
    </row>
    <row r="15" spans="1:18" outlineLevel="1">
      <c r="A15" s="4"/>
      <c r="B15" s="9"/>
      <c r="C15" s="3"/>
      <c r="D15" s="18" t="s">
        <v>149</v>
      </c>
      <c r="E15" s="5"/>
      <c r="F15" s="5"/>
      <c r="G15" s="5"/>
      <c r="H15" s="18"/>
      <c r="I15" s="18"/>
      <c r="J15" s="192" t="s">
        <v>945</v>
      </c>
      <c r="K15" s="193"/>
      <c r="L15" s="10" t="s">
        <v>144</v>
      </c>
      <c r="M15" s="5"/>
      <c r="N15" s="40"/>
      <c r="O15" s="42"/>
      <c r="P15" s="46"/>
    </row>
    <row r="16" spans="1:18" outlineLevel="1">
      <c r="A16" s="4"/>
      <c r="B16" s="9"/>
      <c r="C16" s="3"/>
      <c r="D16" s="18" t="s">
        <v>320</v>
      </c>
      <c r="E16" s="5"/>
      <c r="F16" s="5"/>
      <c r="G16" s="5"/>
      <c r="H16" s="18"/>
      <c r="I16" s="18"/>
      <c r="J16" s="192" t="s">
        <v>944</v>
      </c>
      <c r="K16" s="193"/>
      <c r="L16" s="10" t="s">
        <v>144</v>
      </c>
      <c r="M16" s="5"/>
      <c r="N16" s="40"/>
      <c r="O16" s="42"/>
      <c r="P16" s="46"/>
    </row>
    <row r="17" spans="1:17" outlineLevel="1">
      <c r="A17" s="4"/>
      <c r="B17" s="9"/>
      <c r="C17" s="3"/>
      <c r="D17" s="18" t="s">
        <v>89</v>
      </c>
      <c r="E17" s="5"/>
      <c r="F17" s="5"/>
      <c r="G17" s="5"/>
      <c r="H17" s="18"/>
      <c r="I17" s="18"/>
      <c r="J17" s="192" t="s">
        <v>943</v>
      </c>
      <c r="K17" s="193"/>
      <c r="L17" s="10" t="s">
        <v>144</v>
      </c>
      <c r="M17" s="5"/>
      <c r="N17" s="40"/>
      <c r="O17" s="5"/>
      <c r="P17" s="46"/>
    </row>
    <row r="18" spans="1:17">
      <c r="A18" s="4"/>
      <c r="B18" s="9"/>
      <c r="C18" s="3"/>
      <c r="D18" s="18" t="s">
        <v>88</v>
      </c>
      <c r="E18" s="5"/>
      <c r="F18" s="5"/>
      <c r="G18" s="5"/>
      <c r="H18" s="18"/>
      <c r="I18" s="18"/>
      <c r="J18" s="192" t="s">
        <v>942</v>
      </c>
      <c r="K18" s="193"/>
      <c r="L18" s="10" t="s">
        <v>144</v>
      </c>
      <c r="M18" s="5"/>
      <c r="N18" s="40"/>
      <c r="O18" s="42"/>
      <c r="P18" s="46"/>
    </row>
    <row r="19" spans="1:17" outlineLevel="1">
      <c r="A19" s="4"/>
      <c r="B19" s="9"/>
      <c r="C19" s="3"/>
      <c r="D19" s="18" t="s">
        <v>146</v>
      </c>
      <c r="E19" s="5"/>
      <c r="F19" s="5"/>
      <c r="G19" s="5"/>
      <c r="H19" s="18"/>
      <c r="I19" s="18"/>
      <c r="J19" s="192" t="s">
        <v>941</v>
      </c>
      <c r="K19" s="193"/>
      <c r="L19" s="10" t="s">
        <v>147</v>
      </c>
      <c r="M19" s="5"/>
      <c r="N19" s="40"/>
      <c r="O19" s="42"/>
      <c r="P19" s="46"/>
    </row>
    <row r="20" spans="1:17">
      <c r="A20" s="4"/>
      <c r="B20" s="9"/>
      <c r="C20" s="3"/>
      <c r="D20" s="44" t="s">
        <v>154</v>
      </c>
      <c r="E20" s="5"/>
      <c r="F20" s="5"/>
      <c r="G20" s="5"/>
      <c r="H20" s="5"/>
      <c r="I20" s="5"/>
      <c r="J20" s="5"/>
      <c r="K20" s="51"/>
      <c r="L20" s="5"/>
      <c r="M20" s="5"/>
      <c r="N20" s="5"/>
      <c r="O20" s="5"/>
      <c r="P20" s="5"/>
    </row>
    <row r="21" spans="1:17">
      <c r="A21" s="4"/>
      <c r="B21" s="9"/>
      <c r="C21" s="2"/>
      <c r="D21" s="3"/>
      <c r="E21" s="4"/>
      <c r="F21" s="5"/>
      <c r="G21" s="5"/>
      <c r="H21" s="5"/>
      <c r="I21" s="5"/>
      <c r="J21" s="5"/>
      <c r="K21" s="51"/>
      <c r="L21" s="5"/>
      <c r="M21" s="5"/>
      <c r="N21" s="5"/>
      <c r="O21" s="5"/>
      <c r="P21" s="5"/>
    </row>
    <row r="22" spans="1:17" ht="19.5" customHeight="1">
      <c r="A22" s="196" t="s">
        <v>99</v>
      </c>
      <c r="B22" s="199" t="s">
        <v>87</v>
      </c>
      <c r="C22" s="196" t="s">
        <v>100</v>
      </c>
      <c r="D22" s="196" t="s">
        <v>101</v>
      </c>
      <c r="E22" s="196" t="s">
        <v>102</v>
      </c>
      <c r="F22" s="196" t="s">
        <v>115</v>
      </c>
      <c r="G22" s="197"/>
      <c r="H22" s="197"/>
      <c r="I22" s="197"/>
      <c r="J22" s="196" t="s">
        <v>116</v>
      </c>
      <c r="K22" s="210"/>
      <c r="L22" s="210"/>
      <c r="M22" s="210"/>
      <c r="N22" s="210"/>
      <c r="O22" s="196" t="s">
        <v>108</v>
      </c>
      <c r="P22" s="196" t="s">
        <v>110</v>
      </c>
      <c r="Q22" s="209" t="s">
        <v>86</v>
      </c>
    </row>
    <row r="23" spans="1:17" ht="18.75" customHeight="1">
      <c r="A23" s="197"/>
      <c r="B23" s="200"/>
      <c r="C23" s="198"/>
      <c r="D23" s="196"/>
      <c r="E23" s="196"/>
      <c r="F23" s="196" t="s">
        <v>103</v>
      </c>
      <c r="G23" s="196" t="s">
        <v>105</v>
      </c>
      <c r="H23" s="197"/>
      <c r="I23" s="197"/>
      <c r="J23" s="196" t="s">
        <v>85</v>
      </c>
      <c r="K23" s="201" t="s">
        <v>103</v>
      </c>
      <c r="L23" s="196" t="s">
        <v>105</v>
      </c>
      <c r="M23" s="197"/>
      <c r="N23" s="197"/>
      <c r="O23" s="196"/>
      <c r="P23" s="196"/>
      <c r="Q23" s="209"/>
    </row>
    <row r="24" spans="1:17" ht="22.5" customHeight="1">
      <c r="A24" s="197"/>
      <c r="B24" s="200"/>
      <c r="C24" s="198"/>
      <c r="D24" s="196"/>
      <c r="E24" s="196"/>
      <c r="F24" s="197"/>
      <c r="G24" s="169" t="s">
        <v>104</v>
      </c>
      <c r="H24" s="169" t="s">
        <v>112</v>
      </c>
      <c r="I24" s="169" t="s">
        <v>107</v>
      </c>
      <c r="J24" s="198"/>
      <c r="K24" s="202"/>
      <c r="L24" s="169" t="s">
        <v>104</v>
      </c>
      <c r="M24" s="169" t="s">
        <v>112</v>
      </c>
      <c r="N24" s="169" t="s">
        <v>107</v>
      </c>
      <c r="O24" s="196"/>
      <c r="P24" s="196"/>
      <c r="Q24" s="209"/>
    </row>
    <row r="25" spans="1:17">
      <c r="A25" s="23">
        <v>1</v>
      </c>
      <c r="B25" s="171">
        <v>2</v>
      </c>
      <c r="C25" s="169">
        <v>3</v>
      </c>
      <c r="D25" s="169">
        <v>4</v>
      </c>
      <c r="E25" s="31">
        <v>5</v>
      </c>
      <c r="F25" s="170">
        <v>6</v>
      </c>
      <c r="G25" s="170">
        <v>7</v>
      </c>
      <c r="H25" s="170">
        <v>8</v>
      </c>
      <c r="I25" s="170">
        <v>9</v>
      </c>
      <c r="J25" s="170">
        <v>10</v>
      </c>
      <c r="K25" s="172">
        <v>11</v>
      </c>
      <c r="L25" s="170">
        <v>12</v>
      </c>
      <c r="M25" s="170">
        <v>13</v>
      </c>
      <c r="N25" s="170">
        <v>14</v>
      </c>
      <c r="O25" s="170">
        <v>15</v>
      </c>
      <c r="P25" s="170">
        <v>16</v>
      </c>
      <c r="Q25" s="170">
        <v>17</v>
      </c>
    </row>
    <row r="26" spans="1:17" ht="19.899999999999999" customHeight="1">
      <c r="A26" s="195" t="s">
        <v>43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</row>
    <row r="27" spans="1:17" ht="77.25">
      <c r="A27" s="23">
        <v>1</v>
      </c>
      <c r="B27" s="30" t="s">
        <v>538</v>
      </c>
      <c r="C27" s="173" t="s">
        <v>537</v>
      </c>
      <c r="D27" s="31" t="s">
        <v>118</v>
      </c>
      <c r="E27" s="32">
        <v>13</v>
      </c>
      <c r="F27" s="33">
        <v>3.47</v>
      </c>
      <c r="G27" s="33">
        <v>3.42</v>
      </c>
      <c r="H27" s="33">
        <v>0.05</v>
      </c>
      <c r="I27" s="34"/>
      <c r="J27" s="34"/>
      <c r="K27" s="54">
        <v>45</v>
      </c>
      <c r="L27" s="34">
        <v>44</v>
      </c>
      <c r="M27" s="34">
        <v>1</v>
      </c>
      <c r="N27" s="34"/>
      <c r="O27" s="34">
        <v>0.25</v>
      </c>
      <c r="P27" s="34">
        <v>3.25</v>
      </c>
      <c r="Q27" s="34"/>
    </row>
    <row r="28" spans="1:17" ht="41.25">
      <c r="A28" s="23">
        <v>2</v>
      </c>
      <c r="B28" s="30" t="s">
        <v>158</v>
      </c>
      <c r="C28" s="173" t="s">
        <v>536</v>
      </c>
      <c r="D28" s="31" t="s">
        <v>126</v>
      </c>
      <c r="E28" s="35">
        <v>0.2</v>
      </c>
      <c r="F28" s="33">
        <v>272.02999999999997</v>
      </c>
      <c r="G28" s="33">
        <v>60.82</v>
      </c>
      <c r="H28" s="33">
        <v>211.21</v>
      </c>
      <c r="I28" s="33">
        <v>26.2</v>
      </c>
      <c r="J28" s="34"/>
      <c r="K28" s="54">
        <v>54</v>
      </c>
      <c r="L28" s="34">
        <v>12</v>
      </c>
      <c r="M28" s="34">
        <v>42</v>
      </c>
      <c r="N28" s="34">
        <v>5</v>
      </c>
      <c r="O28" s="34">
        <v>4.59</v>
      </c>
      <c r="P28" s="34">
        <v>0.92</v>
      </c>
      <c r="Q28" s="34"/>
    </row>
    <row r="29" spans="1:17" ht="19.899999999999999" customHeight="1">
      <c r="A29" s="195" t="s">
        <v>38</v>
      </c>
      <c r="B29" s="191"/>
      <c r="C29" s="191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</row>
    <row r="30" spans="1:17" ht="24">
      <c r="A30" s="23">
        <v>3</v>
      </c>
      <c r="B30" s="30" t="s">
        <v>123</v>
      </c>
      <c r="C30" s="173" t="s">
        <v>940</v>
      </c>
      <c r="D30" s="31" t="s">
        <v>124</v>
      </c>
      <c r="E30" s="32">
        <v>14</v>
      </c>
      <c r="F30" s="34"/>
      <c r="G30" s="34"/>
      <c r="H30" s="34"/>
      <c r="I30" s="34"/>
      <c r="J30" s="34">
        <v>6325</v>
      </c>
      <c r="K30" s="54">
        <v>6325</v>
      </c>
      <c r="L30" s="34"/>
      <c r="M30" s="34"/>
      <c r="N30" s="34"/>
      <c r="O30" s="34"/>
      <c r="P30" s="34"/>
      <c r="Q30" s="34"/>
    </row>
    <row r="31" spans="1:17" ht="24">
      <c r="A31" s="23">
        <v>4</v>
      </c>
      <c r="B31" s="30" t="s">
        <v>934</v>
      </c>
      <c r="C31" s="173" t="s">
        <v>939</v>
      </c>
      <c r="D31" s="31" t="s">
        <v>118</v>
      </c>
      <c r="E31" s="35">
        <v>12</v>
      </c>
      <c r="F31" s="33">
        <v>118.78</v>
      </c>
      <c r="G31" s="33">
        <v>108.98</v>
      </c>
      <c r="H31" s="33">
        <v>0.37</v>
      </c>
      <c r="I31" s="34"/>
      <c r="J31" s="34"/>
      <c r="K31" s="54">
        <v>1425</v>
      </c>
      <c r="L31" s="34">
        <v>1308</v>
      </c>
      <c r="M31" s="34">
        <v>4</v>
      </c>
      <c r="N31" s="34"/>
      <c r="O31" s="34">
        <v>7.92</v>
      </c>
      <c r="P31" s="34">
        <v>95.04</v>
      </c>
      <c r="Q31" s="34"/>
    </row>
    <row r="32" spans="1:17">
      <c r="A32" s="23">
        <v>5</v>
      </c>
      <c r="B32" s="30" t="s">
        <v>123</v>
      </c>
      <c r="C32" s="173" t="s">
        <v>938</v>
      </c>
      <c r="D32" s="31" t="s">
        <v>124</v>
      </c>
      <c r="E32" s="32">
        <v>1</v>
      </c>
      <c r="F32" s="34"/>
      <c r="G32" s="34"/>
      <c r="H32" s="34"/>
      <c r="I32" s="34"/>
      <c r="J32" s="34">
        <v>914</v>
      </c>
      <c r="K32" s="54">
        <v>914</v>
      </c>
      <c r="L32" s="34"/>
      <c r="M32" s="34"/>
      <c r="N32" s="34"/>
      <c r="O32" s="34"/>
      <c r="P32" s="34"/>
      <c r="Q32" s="34"/>
    </row>
    <row r="33" spans="1:17" ht="36">
      <c r="A33" s="23">
        <v>6</v>
      </c>
      <c r="B33" s="30" t="s">
        <v>937</v>
      </c>
      <c r="C33" s="173" t="s">
        <v>936</v>
      </c>
      <c r="D33" s="31" t="s">
        <v>118</v>
      </c>
      <c r="E33" s="32">
        <v>1</v>
      </c>
      <c r="F33" s="33">
        <v>117.52</v>
      </c>
      <c r="G33" s="33">
        <v>102.02</v>
      </c>
      <c r="H33" s="33">
        <v>0.46</v>
      </c>
      <c r="I33" s="34"/>
      <c r="J33" s="34"/>
      <c r="K33" s="54">
        <v>118</v>
      </c>
      <c r="L33" s="34">
        <v>102</v>
      </c>
      <c r="M33" s="34"/>
      <c r="N33" s="34"/>
      <c r="O33" s="34">
        <v>7.2</v>
      </c>
      <c r="P33" s="34">
        <v>7.2</v>
      </c>
      <c r="Q33" s="34"/>
    </row>
    <row r="34" spans="1:17" ht="24">
      <c r="A34" s="23">
        <v>7</v>
      </c>
      <c r="B34" s="30" t="s">
        <v>123</v>
      </c>
      <c r="C34" s="173" t="s">
        <v>935</v>
      </c>
      <c r="D34" s="31" t="s">
        <v>124</v>
      </c>
      <c r="E34" s="32">
        <v>1</v>
      </c>
      <c r="F34" s="34"/>
      <c r="G34" s="34"/>
      <c r="H34" s="34"/>
      <c r="I34" s="34"/>
      <c r="J34" s="34">
        <v>690</v>
      </c>
      <c r="K34" s="54">
        <v>690</v>
      </c>
      <c r="L34" s="34"/>
      <c r="M34" s="34"/>
      <c r="N34" s="34"/>
      <c r="O34" s="34"/>
      <c r="P34" s="34"/>
      <c r="Q34" s="34"/>
    </row>
    <row r="35" spans="1:17" ht="24">
      <c r="A35" s="23">
        <v>8</v>
      </c>
      <c r="B35" s="30" t="s">
        <v>934</v>
      </c>
      <c r="C35" s="173" t="s">
        <v>933</v>
      </c>
      <c r="D35" s="31" t="s">
        <v>118</v>
      </c>
      <c r="E35" s="32">
        <v>1</v>
      </c>
      <c r="F35" s="33">
        <v>118.78</v>
      </c>
      <c r="G35" s="33">
        <v>108.98</v>
      </c>
      <c r="H35" s="33">
        <v>0.37</v>
      </c>
      <c r="I35" s="34"/>
      <c r="J35" s="34"/>
      <c r="K35" s="54">
        <v>119</v>
      </c>
      <c r="L35" s="34">
        <v>109</v>
      </c>
      <c r="M35" s="34"/>
      <c r="N35" s="34"/>
      <c r="O35" s="34">
        <v>7.92</v>
      </c>
      <c r="P35" s="34">
        <v>7.92</v>
      </c>
      <c r="Q35" s="34"/>
    </row>
    <row r="36" spans="1:17" ht="24">
      <c r="A36" s="23">
        <v>9</v>
      </c>
      <c r="B36" s="30" t="s">
        <v>123</v>
      </c>
      <c r="C36" s="173" t="s">
        <v>932</v>
      </c>
      <c r="D36" s="31" t="s">
        <v>118</v>
      </c>
      <c r="E36" s="32">
        <v>1</v>
      </c>
      <c r="F36" s="34"/>
      <c r="G36" s="34"/>
      <c r="H36" s="34"/>
      <c r="I36" s="34"/>
      <c r="J36" s="34">
        <v>513</v>
      </c>
      <c r="K36" s="54">
        <v>513</v>
      </c>
      <c r="L36" s="34"/>
      <c r="M36" s="34"/>
      <c r="N36" s="34"/>
      <c r="O36" s="34"/>
      <c r="P36" s="34"/>
      <c r="Q36" s="34"/>
    </row>
    <row r="37" spans="1:17" ht="24">
      <c r="A37" s="23">
        <v>10</v>
      </c>
      <c r="B37" s="30" t="s">
        <v>931</v>
      </c>
      <c r="C37" s="173" t="s">
        <v>930</v>
      </c>
      <c r="D37" s="31" t="s">
        <v>118</v>
      </c>
      <c r="E37" s="32">
        <v>1</v>
      </c>
      <c r="F37" s="33">
        <v>256.7</v>
      </c>
      <c r="G37" s="33">
        <v>157.76</v>
      </c>
      <c r="H37" s="33">
        <v>33.83</v>
      </c>
      <c r="I37" s="33">
        <v>6.87</v>
      </c>
      <c r="J37" s="34"/>
      <c r="K37" s="54">
        <v>257</v>
      </c>
      <c r="L37" s="34">
        <v>158</v>
      </c>
      <c r="M37" s="34">
        <v>34</v>
      </c>
      <c r="N37" s="34">
        <v>7</v>
      </c>
      <c r="O37" s="34">
        <v>10.1</v>
      </c>
      <c r="P37" s="34">
        <v>10.1</v>
      </c>
      <c r="Q37" s="34"/>
    </row>
    <row r="38" spans="1:17">
      <c r="A38" s="23">
        <v>11</v>
      </c>
      <c r="B38" s="30" t="s">
        <v>123</v>
      </c>
      <c r="C38" s="173" t="s">
        <v>929</v>
      </c>
      <c r="D38" s="31" t="s">
        <v>124</v>
      </c>
      <c r="E38" s="32">
        <v>1</v>
      </c>
      <c r="F38" s="33">
        <v>166.14</v>
      </c>
      <c r="G38" s="34"/>
      <c r="H38" s="34"/>
      <c r="I38" s="34"/>
      <c r="J38" s="34"/>
      <c r="K38" s="54">
        <v>166</v>
      </c>
      <c r="L38" s="34"/>
      <c r="M38" s="34"/>
      <c r="N38" s="34"/>
      <c r="O38" s="34"/>
      <c r="P38" s="34"/>
      <c r="Q38" s="34"/>
    </row>
    <row r="39" spans="1:17" ht="60">
      <c r="A39" s="23">
        <v>12</v>
      </c>
      <c r="B39" s="30" t="s">
        <v>158</v>
      </c>
      <c r="C39" s="173" t="s">
        <v>157</v>
      </c>
      <c r="D39" s="31" t="s">
        <v>126</v>
      </c>
      <c r="E39" s="35">
        <v>0.3</v>
      </c>
      <c r="F39" s="33">
        <v>1131.6099999999999</v>
      </c>
      <c r="G39" s="33">
        <v>202.73</v>
      </c>
      <c r="H39" s="33">
        <v>704.04</v>
      </c>
      <c r="I39" s="33">
        <v>87.33</v>
      </c>
      <c r="J39" s="34"/>
      <c r="K39" s="54">
        <v>339</v>
      </c>
      <c r="L39" s="34">
        <v>61</v>
      </c>
      <c r="M39" s="34">
        <v>211</v>
      </c>
      <c r="N39" s="34">
        <v>26</v>
      </c>
      <c r="O39" s="34">
        <v>15.3</v>
      </c>
      <c r="P39" s="34">
        <v>4.59</v>
      </c>
      <c r="Q39" s="34"/>
    </row>
    <row r="40" spans="1:17" ht="72">
      <c r="A40" s="23">
        <v>13</v>
      </c>
      <c r="B40" s="30" t="s">
        <v>928</v>
      </c>
      <c r="C40" s="173" t="s">
        <v>927</v>
      </c>
      <c r="D40" s="31" t="s">
        <v>121</v>
      </c>
      <c r="E40" s="35">
        <v>5.0000000000000001E-3</v>
      </c>
      <c r="F40" s="33">
        <v>4439.3</v>
      </c>
      <c r="G40" s="34"/>
      <c r="H40" s="34"/>
      <c r="I40" s="34"/>
      <c r="J40" s="34"/>
      <c r="K40" s="54">
        <v>22</v>
      </c>
      <c r="L40" s="34"/>
      <c r="M40" s="34"/>
      <c r="N40" s="34"/>
      <c r="O40" s="34"/>
      <c r="P40" s="34"/>
      <c r="Q40" s="34"/>
    </row>
    <row r="41" spans="1:17" ht="24">
      <c r="A41" s="23">
        <v>14</v>
      </c>
      <c r="B41" s="30" t="s">
        <v>123</v>
      </c>
      <c r="C41" s="173" t="s">
        <v>532</v>
      </c>
      <c r="D41" s="31" t="s">
        <v>531</v>
      </c>
      <c r="E41" s="35">
        <v>2.5499999999999998E-2</v>
      </c>
      <c r="F41" s="33">
        <v>6628.76</v>
      </c>
      <c r="G41" s="34"/>
      <c r="H41" s="34"/>
      <c r="I41" s="34"/>
      <c r="J41" s="34"/>
      <c r="K41" s="54">
        <v>169</v>
      </c>
      <c r="L41" s="34"/>
      <c r="M41" s="34"/>
      <c r="N41" s="34"/>
      <c r="O41" s="34"/>
      <c r="P41" s="34"/>
      <c r="Q41" s="34"/>
    </row>
    <row r="42" spans="1:17" ht="36">
      <c r="A42" s="23">
        <v>15</v>
      </c>
      <c r="B42" s="30" t="s">
        <v>123</v>
      </c>
      <c r="C42" s="173" t="s">
        <v>530</v>
      </c>
      <c r="D42" s="31" t="s">
        <v>119</v>
      </c>
      <c r="E42" s="32">
        <v>3</v>
      </c>
      <c r="F42" s="33">
        <v>12.35</v>
      </c>
      <c r="G42" s="34"/>
      <c r="H42" s="34"/>
      <c r="I42" s="34"/>
      <c r="J42" s="34"/>
      <c r="K42" s="54">
        <v>37</v>
      </c>
      <c r="L42" s="34"/>
      <c r="M42" s="34"/>
      <c r="N42" s="34"/>
      <c r="O42" s="34"/>
      <c r="P42" s="34"/>
      <c r="Q42" s="34"/>
    </row>
    <row r="43" spans="1:17" ht="24">
      <c r="A43" s="23">
        <v>16</v>
      </c>
      <c r="B43" s="30" t="s">
        <v>123</v>
      </c>
      <c r="C43" s="173" t="s">
        <v>926</v>
      </c>
      <c r="D43" s="31" t="s">
        <v>119</v>
      </c>
      <c r="E43" s="32">
        <v>7</v>
      </c>
      <c r="F43" s="33">
        <v>3.51</v>
      </c>
      <c r="G43" s="34"/>
      <c r="H43" s="34"/>
      <c r="I43" s="34"/>
      <c r="J43" s="34"/>
      <c r="K43" s="54">
        <v>25</v>
      </c>
      <c r="L43" s="34"/>
      <c r="M43" s="34"/>
      <c r="N43" s="34"/>
      <c r="O43" s="34"/>
      <c r="P43" s="34"/>
      <c r="Q43" s="34"/>
    </row>
    <row r="44" spans="1:17" ht="63">
      <c r="A44" s="23">
        <v>17</v>
      </c>
      <c r="B44" s="30" t="s">
        <v>492</v>
      </c>
      <c r="C44" s="173" t="s">
        <v>491</v>
      </c>
      <c r="D44" s="31" t="s">
        <v>126</v>
      </c>
      <c r="E44" s="35">
        <v>0.14000000000000001</v>
      </c>
      <c r="F44" s="33">
        <v>311.39999999999998</v>
      </c>
      <c r="G44" s="33">
        <v>218.44</v>
      </c>
      <c r="H44" s="33">
        <v>38.75</v>
      </c>
      <c r="I44" s="33">
        <v>0.17</v>
      </c>
      <c r="J44" s="34"/>
      <c r="K44" s="54">
        <v>44</v>
      </c>
      <c r="L44" s="34">
        <v>31</v>
      </c>
      <c r="M44" s="34">
        <v>5</v>
      </c>
      <c r="N44" s="34"/>
      <c r="O44" s="34">
        <v>16.29</v>
      </c>
      <c r="P44" s="34">
        <v>2.2799999999999998</v>
      </c>
      <c r="Q44" s="34"/>
    </row>
    <row r="45" spans="1:17" ht="19.899999999999999" customHeight="1">
      <c r="A45" s="195" t="s">
        <v>314</v>
      </c>
      <c r="B45" s="191"/>
      <c r="C45" s="191"/>
      <c r="D45" s="191"/>
      <c r="E45" s="191"/>
      <c r="F45" s="191"/>
      <c r="G45" s="191"/>
      <c r="H45" s="191"/>
      <c r="I45" s="191"/>
      <c r="J45" s="191"/>
      <c r="K45" s="191"/>
      <c r="L45" s="191"/>
      <c r="M45" s="191"/>
      <c r="N45" s="191"/>
      <c r="O45" s="191"/>
      <c r="P45" s="191"/>
      <c r="Q45" s="191"/>
    </row>
    <row r="46" spans="1:17" ht="77.25">
      <c r="A46" s="23">
        <v>18</v>
      </c>
      <c r="B46" s="30" t="s">
        <v>313</v>
      </c>
      <c r="C46" s="173" t="s">
        <v>312</v>
      </c>
      <c r="D46" s="31" t="s">
        <v>311</v>
      </c>
      <c r="E46" s="35">
        <v>15</v>
      </c>
      <c r="F46" s="33">
        <v>27.19</v>
      </c>
      <c r="G46" s="33">
        <v>27.19</v>
      </c>
      <c r="H46" s="34"/>
      <c r="I46" s="34"/>
      <c r="J46" s="34"/>
      <c r="K46" s="54">
        <v>408</v>
      </c>
      <c r="L46" s="34">
        <v>408</v>
      </c>
      <c r="M46" s="34"/>
      <c r="N46" s="34"/>
      <c r="O46" s="34">
        <v>1.65</v>
      </c>
      <c r="P46" s="34">
        <v>24.75</v>
      </c>
      <c r="Q46" s="34"/>
    </row>
    <row r="47" spans="1:17" ht="36">
      <c r="A47" s="23">
        <v>19</v>
      </c>
      <c r="B47" s="30" t="s">
        <v>310</v>
      </c>
      <c r="C47" s="173" t="s">
        <v>309</v>
      </c>
      <c r="D47" s="31" t="s">
        <v>308</v>
      </c>
      <c r="E47" s="32">
        <v>2</v>
      </c>
      <c r="F47" s="33">
        <v>95.38</v>
      </c>
      <c r="G47" s="33">
        <v>95.38</v>
      </c>
      <c r="H47" s="34"/>
      <c r="I47" s="34"/>
      <c r="J47" s="34"/>
      <c r="K47" s="54">
        <v>191</v>
      </c>
      <c r="L47" s="34">
        <v>191</v>
      </c>
      <c r="M47" s="34"/>
      <c r="N47" s="34"/>
      <c r="O47" s="34">
        <v>6</v>
      </c>
      <c r="P47" s="34">
        <v>12</v>
      </c>
      <c r="Q47" s="34"/>
    </row>
    <row r="48" spans="1:17" ht="48">
      <c r="A48" s="23">
        <v>20</v>
      </c>
      <c r="B48" s="30" t="s">
        <v>925</v>
      </c>
      <c r="C48" s="173" t="s">
        <v>924</v>
      </c>
      <c r="D48" s="31" t="s">
        <v>923</v>
      </c>
      <c r="E48" s="32">
        <v>1</v>
      </c>
      <c r="F48" s="33">
        <v>1461.28</v>
      </c>
      <c r="G48" s="33">
        <v>1461.28</v>
      </c>
      <c r="H48" s="34"/>
      <c r="I48" s="34"/>
      <c r="J48" s="34"/>
      <c r="K48" s="54">
        <v>1461</v>
      </c>
      <c r="L48" s="34">
        <v>1461</v>
      </c>
      <c r="M48" s="34"/>
      <c r="N48" s="34"/>
      <c r="O48" s="34">
        <v>80</v>
      </c>
      <c r="P48" s="34">
        <v>80</v>
      </c>
      <c r="Q48" s="34"/>
    </row>
    <row r="49" spans="1:17">
      <c r="A49" s="194" t="s">
        <v>128</v>
      </c>
      <c r="B49" s="191"/>
      <c r="C49" s="191"/>
      <c r="D49" s="191"/>
      <c r="E49" s="191"/>
      <c r="F49" s="191"/>
      <c r="G49" s="191"/>
      <c r="H49" s="191"/>
      <c r="I49" s="191"/>
      <c r="J49" s="191"/>
      <c r="K49" s="55">
        <v>13322</v>
      </c>
      <c r="L49" s="33">
        <v>3885</v>
      </c>
      <c r="M49" s="33">
        <v>297</v>
      </c>
      <c r="N49" s="33">
        <v>38</v>
      </c>
      <c r="O49" s="34"/>
      <c r="P49" s="33">
        <v>248.05</v>
      </c>
      <c r="Q49" s="34"/>
    </row>
    <row r="50" spans="1:17">
      <c r="A50" s="194" t="s">
        <v>129</v>
      </c>
      <c r="B50" s="191"/>
      <c r="C50" s="191"/>
      <c r="D50" s="191"/>
      <c r="E50" s="191"/>
      <c r="F50" s="191"/>
      <c r="G50" s="191"/>
      <c r="H50" s="191"/>
      <c r="I50" s="191"/>
      <c r="J50" s="191"/>
      <c r="K50" s="55">
        <v>14104</v>
      </c>
      <c r="L50" s="33">
        <v>4250</v>
      </c>
      <c r="M50" s="33">
        <v>349</v>
      </c>
      <c r="N50" s="33">
        <v>45</v>
      </c>
      <c r="O50" s="34"/>
      <c r="P50" s="33">
        <v>264.13</v>
      </c>
      <c r="Q50" s="34"/>
    </row>
    <row r="51" spans="1:17">
      <c r="A51" s="194" t="s">
        <v>130</v>
      </c>
      <c r="B51" s="191"/>
      <c r="C51" s="191"/>
      <c r="D51" s="191"/>
      <c r="E51" s="191"/>
      <c r="F51" s="191"/>
      <c r="G51" s="191"/>
      <c r="H51" s="191"/>
      <c r="I51" s="191"/>
      <c r="J51" s="191"/>
      <c r="K51" s="54"/>
      <c r="L51" s="34"/>
      <c r="M51" s="34"/>
      <c r="N51" s="34"/>
      <c r="O51" s="34"/>
      <c r="P51" s="34"/>
      <c r="Q51" s="34"/>
    </row>
    <row r="52" spans="1:17">
      <c r="A52" s="194" t="s">
        <v>922</v>
      </c>
      <c r="B52" s="191"/>
      <c r="C52" s="191"/>
      <c r="D52" s="191"/>
      <c r="E52" s="191"/>
      <c r="F52" s="191"/>
      <c r="G52" s="191"/>
      <c r="H52" s="191"/>
      <c r="I52" s="191"/>
      <c r="J52" s="191"/>
      <c r="K52" s="55">
        <v>169</v>
      </c>
      <c r="L52" s="33">
        <v>167</v>
      </c>
      <c r="M52" s="33">
        <v>2</v>
      </c>
      <c r="N52" s="33">
        <v>2</v>
      </c>
      <c r="O52" s="34"/>
      <c r="P52" s="34"/>
      <c r="Q52" s="34"/>
    </row>
    <row r="53" spans="1:17" ht="15" customHeight="1">
      <c r="A53" s="194" t="s">
        <v>921</v>
      </c>
      <c r="B53" s="191"/>
      <c r="C53" s="191"/>
      <c r="D53" s="191"/>
      <c r="E53" s="191"/>
      <c r="F53" s="191"/>
      <c r="G53" s="191"/>
      <c r="H53" s="191"/>
      <c r="I53" s="191"/>
      <c r="J53" s="191"/>
      <c r="K53" s="55">
        <v>8</v>
      </c>
      <c r="L53" s="34"/>
      <c r="M53" s="34"/>
      <c r="N53" s="34"/>
      <c r="O53" s="34"/>
      <c r="P53" s="34"/>
      <c r="Q53" s="34"/>
    </row>
    <row r="54" spans="1:17" ht="15" customHeight="1">
      <c r="A54" s="194" t="s">
        <v>920</v>
      </c>
      <c r="B54" s="191"/>
      <c r="C54" s="191"/>
      <c r="D54" s="191"/>
      <c r="E54" s="191"/>
      <c r="F54" s="191"/>
      <c r="G54" s="191"/>
      <c r="H54" s="191"/>
      <c r="I54" s="191"/>
      <c r="J54" s="191"/>
      <c r="K54" s="55">
        <v>420</v>
      </c>
      <c r="L54" s="33">
        <v>369</v>
      </c>
      <c r="M54" s="33">
        <v>51</v>
      </c>
      <c r="N54" s="33">
        <v>7</v>
      </c>
      <c r="O54" s="34"/>
      <c r="P54" s="33">
        <v>25.425999999999998</v>
      </c>
      <c r="Q54" s="34"/>
    </row>
    <row r="55" spans="1:17" ht="15" customHeight="1">
      <c r="A55" s="194" t="s">
        <v>919</v>
      </c>
      <c r="B55" s="191"/>
      <c r="C55" s="191"/>
      <c r="D55" s="191"/>
      <c r="E55" s="191"/>
      <c r="F55" s="191"/>
      <c r="G55" s="191"/>
      <c r="H55" s="191"/>
      <c r="I55" s="191"/>
      <c r="J55" s="191"/>
      <c r="K55" s="55">
        <v>253</v>
      </c>
      <c r="L55" s="34"/>
      <c r="M55" s="34"/>
      <c r="N55" s="34"/>
      <c r="O55" s="34"/>
      <c r="P55" s="34"/>
      <c r="Q55" s="34"/>
    </row>
    <row r="56" spans="1:17" ht="25.9" customHeight="1">
      <c r="A56" s="194" t="s">
        <v>918</v>
      </c>
      <c r="B56" s="191"/>
      <c r="C56" s="191"/>
      <c r="D56" s="191"/>
      <c r="E56" s="191"/>
      <c r="F56" s="191"/>
      <c r="G56" s="191"/>
      <c r="H56" s="191"/>
      <c r="I56" s="191"/>
      <c r="J56" s="191"/>
      <c r="K56" s="55">
        <v>104</v>
      </c>
      <c r="L56" s="34"/>
      <c r="M56" s="34"/>
      <c r="N56" s="34"/>
      <c r="O56" s="34"/>
      <c r="P56" s="34"/>
      <c r="Q56" s="34"/>
    </row>
    <row r="57" spans="1:17" ht="30" customHeight="1">
      <c r="A57" s="194" t="s">
        <v>917</v>
      </c>
      <c r="B57" s="191"/>
      <c r="C57" s="191"/>
      <c r="D57" s="191"/>
      <c r="E57" s="191"/>
      <c r="F57" s="191"/>
      <c r="G57" s="191"/>
      <c r="H57" s="191"/>
      <c r="I57" s="191"/>
      <c r="J57" s="191"/>
      <c r="K57" s="55">
        <v>322</v>
      </c>
      <c r="L57" s="33">
        <v>322</v>
      </c>
      <c r="M57" s="34"/>
      <c r="N57" s="34"/>
      <c r="O57" s="34"/>
      <c r="P57" s="33">
        <v>17.512499999999999</v>
      </c>
      <c r="Q57" s="34"/>
    </row>
    <row r="58" spans="1:17" ht="15" customHeight="1">
      <c r="A58" s="194" t="s">
        <v>916</v>
      </c>
      <c r="B58" s="191"/>
      <c r="C58" s="191"/>
      <c r="D58" s="191"/>
      <c r="E58" s="191"/>
      <c r="F58" s="191"/>
      <c r="G58" s="191"/>
      <c r="H58" s="191"/>
      <c r="I58" s="191"/>
      <c r="J58" s="191"/>
      <c r="K58" s="55">
        <v>-494</v>
      </c>
      <c r="L58" s="33">
        <v>-494</v>
      </c>
      <c r="M58" s="34"/>
      <c r="N58" s="34"/>
      <c r="O58" s="34"/>
      <c r="P58" s="33">
        <v>-26.852</v>
      </c>
      <c r="Q58" s="34"/>
    </row>
    <row r="59" spans="1:17">
      <c r="A59" s="194" t="s">
        <v>131</v>
      </c>
      <c r="B59" s="191"/>
      <c r="C59" s="191"/>
      <c r="D59" s="191"/>
      <c r="E59" s="191"/>
      <c r="F59" s="191"/>
      <c r="G59" s="191"/>
      <c r="H59" s="191"/>
      <c r="I59" s="191"/>
      <c r="J59" s="191"/>
      <c r="K59" s="55">
        <v>3164</v>
      </c>
      <c r="L59" s="34"/>
      <c r="M59" s="34"/>
      <c r="N59" s="34"/>
      <c r="O59" s="34"/>
      <c r="P59" s="34"/>
      <c r="Q59" s="34"/>
    </row>
    <row r="60" spans="1:17">
      <c r="A60" s="194" t="s">
        <v>130</v>
      </c>
      <c r="B60" s="191"/>
      <c r="C60" s="191"/>
      <c r="D60" s="191"/>
      <c r="E60" s="191"/>
      <c r="F60" s="191"/>
      <c r="G60" s="191"/>
      <c r="H60" s="191"/>
      <c r="I60" s="191"/>
      <c r="J60" s="191"/>
      <c r="K60" s="54"/>
      <c r="L60" s="34"/>
      <c r="M60" s="34"/>
      <c r="N60" s="34"/>
      <c r="O60" s="34"/>
      <c r="P60" s="34"/>
      <c r="Q60" s="34"/>
    </row>
    <row r="61" spans="1:17">
      <c r="A61" s="194" t="s">
        <v>915</v>
      </c>
      <c r="B61" s="191"/>
      <c r="C61" s="191"/>
      <c r="D61" s="191"/>
      <c r="E61" s="191"/>
      <c r="F61" s="191"/>
      <c r="G61" s="191"/>
      <c r="H61" s="191"/>
      <c r="I61" s="191"/>
      <c r="J61" s="191"/>
      <c r="K61" s="55">
        <v>1285</v>
      </c>
      <c r="L61" s="34"/>
      <c r="M61" s="34"/>
      <c r="N61" s="34"/>
      <c r="O61" s="34"/>
      <c r="P61" s="34"/>
      <c r="Q61" s="34"/>
    </row>
    <row r="62" spans="1:17">
      <c r="A62" s="194" t="s">
        <v>914</v>
      </c>
      <c r="B62" s="191"/>
      <c r="C62" s="191"/>
      <c r="D62" s="191"/>
      <c r="E62" s="191"/>
      <c r="F62" s="191"/>
      <c r="G62" s="191"/>
      <c r="H62" s="191"/>
      <c r="I62" s="191"/>
      <c r="J62" s="191"/>
      <c r="K62" s="55">
        <v>1722</v>
      </c>
      <c r="L62" s="34"/>
      <c r="M62" s="34"/>
      <c r="N62" s="34"/>
      <c r="O62" s="34"/>
      <c r="P62" s="34"/>
      <c r="Q62" s="34"/>
    </row>
    <row r="63" spans="1:17">
      <c r="A63" s="194" t="s">
        <v>913</v>
      </c>
      <c r="B63" s="191"/>
      <c r="C63" s="191"/>
      <c r="D63" s="191"/>
      <c r="E63" s="191"/>
      <c r="F63" s="191"/>
      <c r="G63" s="191"/>
      <c r="H63" s="191"/>
      <c r="I63" s="191"/>
      <c r="J63" s="191"/>
      <c r="K63" s="55">
        <v>157</v>
      </c>
      <c r="L63" s="34"/>
      <c r="M63" s="34"/>
      <c r="N63" s="34"/>
      <c r="O63" s="34"/>
      <c r="P63" s="34"/>
      <c r="Q63" s="34"/>
    </row>
    <row r="64" spans="1:17">
      <c r="A64" s="194" t="s">
        <v>132</v>
      </c>
      <c r="B64" s="191"/>
      <c r="C64" s="191"/>
      <c r="D64" s="191"/>
      <c r="E64" s="191"/>
      <c r="F64" s="191"/>
      <c r="G64" s="191"/>
      <c r="H64" s="191"/>
      <c r="I64" s="191"/>
      <c r="J64" s="191"/>
      <c r="K64" s="55">
        <v>2190</v>
      </c>
      <c r="L64" s="34"/>
      <c r="M64" s="34"/>
      <c r="N64" s="34"/>
      <c r="O64" s="34"/>
      <c r="P64" s="34"/>
      <c r="Q64" s="34"/>
    </row>
    <row r="65" spans="1:17">
      <c r="A65" s="194" t="s">
        <v>130</v>
      </c>
      <c r="B65" s="191"/>
      <c r="C65" s="191"/>
      <c r="D65" s="191"/>
      <c r="E65" s="191"/>
      <c r="F65" s="191"/>
      <c r="G65" s="191"/>
      <c r="H65" s="191"/>
      <c r="I65" s="191"/>
      <c r="J65" s="191"/>
      <c r="K65" s="54"/>
      <c r="L65" s="34"/>
      <c r="M65" s="34"/>
      <c r="N65" s="34"/>
      <c r="O65" s="34"/>
      <c r="P65" s="34"/>
      <c r="Q65" s="34"/>
    </row>
    <row r="66" spans="1:17">
      <c r="A66" s="194" t="s">
        <v>912</v>
      </c>
      <c r="B66" s="191"/>
      <c r="C66" s="191"/>
      <c r="D66" s="191"/>
      <c r="E66" s="191"/>
      <c r="F66" s="191"/>
      <c r="G66" s="191"/>
      <c r="H66" s="191"/>
      <c r="I66" s="191"/>
      <c r="J66" s="191"/>
      <c r="K66" s="55">
        <v>791</v>
      </c>
      <c r="L66" s="34"/>
      <c r="M66" s="34"/>
      <c r="N66" s="34"/>
      <c r="O66" s="34"/>
      <c r="P66" s="34"/>
      <c r="Q66" s="34"/>
    </row>
    <row r="67" spans="1:17">
      <c r="A67" s="194" t="s">
        <v>911</v>
      </c>
      <c r="B67" s="191"/>
      <c r="C67" s="191"/>
      <c r="D67" s="191"/>
      <c r="E67" s="191"/>
      <c r="F67" s="191"/>
      <c r="G67" s="191"/>
      <c r="H67" s="191"/>
      <c r="I67" s="191"/>
      <c r="J67" s="191"/>
      <c r="K67" s="55">
        <v>1292</v>
      </c>
      <c r="L67" s="34"/>
      <c r="M67" s="34"/>
      <c r="N67" s="34"/>
      <c r="O67" s="34"/>
      <c r="P67" s="34"/>
      <c r="Q67" s="34"/>
    </row>
    <row r="68" spans="1:17">
      <c r="A68" s="194" t="s">
        <v>910</v>
      </c>
      <c r="B68" s="191"/>
      <c r="C68" s="191"/>
      <c r="D68" s="191"/>
      <c r="E68" s="191"/>
      <c r="F68" s="191"/>
      <c r="G68" s="191"/>
      <c r="H68" s="191"/>
      <c r="I68" s="191"/>
      <c r="J68" s="191"/>
      <c r="K68" s="55">
        <v>107</v>
      </c>
      <c r="L68" s="34"/>
      <c r="M68" s="34"/>
      <c r="N68" s="34"/>
      <c r="O68" s="34"/>
      <c r="P68" s="34"/>
      <c r="Q68" s="34"/>
    </row>
    <row r="69" spans="1:17">
      <c r="A69" s="190" t="s">
        <v>133</v>
      </c>
      <c r="B69" s="191"/>
      <c r="C69" s="191"/>
      <c r="D69" s="191"/>
      <c r="E69" s="191"/>
      <c r="F69" s="191"/>
      <c r="G69" s="191"/>
      <c r="H69" s="191"/>
      <c r="I69" s="191"/>
      <c r="J69" s="191"/>
      <c r="K69" s="54"/>
      <c r="L69" s="34"/>
      <c r="M69" s="34"/>
      <c r="N69" s="34"/>
      <c r="O69" s="34"/>
      <c r="P69" s="34"/>
      <c r="Q69" s="34"/>
    </row>
    <row r="70" spans="1:17">
      <c r="A70" s="194" t="s">
        <v>135</v>
      </c>
      <c r="B70" s="191"/>
      <c r="C70" s="191"/>
      <c r="D70" s="191"/>
      <c r="E70" s="191"/>
      <c r="F70" s="191"/>
      <c r="G70" s="191"/>
      <c r="H70" s="191"/>
      <c r="I70" s="191"/>
      <c r="J70" s="191"/>
      <c r="K70" s="55">
        <v>6606</v>
      </c>
      <c r="L70" s="34"/>
      <c r="M70" s="34"/>
      <c r="N70" s="34"/>
      <c r="O70" s="34"/>
      <c r="P70" s="33">
        <v>156.72</v>
      </c>
      <c r="Q70" s="34"/>
    </row>
    <row r="71" spans="1:17">
      <c r="A71" s="194" t="s">
        <v>94</v>
      </c>
      <c r="B71" s="191"/>
      <c r="C71" s="191"/>
      <c r="D71" s="191"/>
      <c r="E71" s="191"/>
      <c r="F71" s="191"/>
      <c r="G71" s="191"/>
      <c r="H71" s="191"/>
      <c r="I71" s="191"/>
      <c r="J71" s="191"/>
      <c r="K71" s="55">
        <v>8799</v>
      </c>
      <c r="L71" s="34"/>
      <c r="M71" s="34"/>
      <c r="N71" s="34"/>
      <c r="O71" s="34"/>
      <c r="P71" s="34"/>
      <c r="Q71" s="34"/>
    </row>
    <row r="72" spans="1:17">
      <c r="A72" s="194" t="s">
        <v>307</v>
      </c>
      <c r="B72" s="191"/>
      <c r="C72" s="191"/>
      <c r="D72" s="191"/>
      <c r="E72" s="191"/>
      <c r="F72" s="191"/>
      <c r="G72" s="191"/>
      <c r="H72" s="191"/>
      <c r="I72" s="191"/>
      <c r="J72" s="191"/>
      <c r="K72" s="55">
        <v>4053</v>
      </c>
      <c r="L72" s="34"/>
      <c r="M72" s="34"/>
      <c r="N72" s="34"/>
      <c r="O72" s="34"/>
      <c r="P72" s="33">
        <v>107.41</v>
      </c>
      <c r="Q72" s="34"/>
    </row>
    <row r="73" spans="1:17">
      <c r="A73" s="194" t="s">
        <v>136</v>
      </c>
      <c r="B73" s="191"/>
      <c r="C73" s="191"/>
      <c r="D73" s="191"/>
      <c r="E73" s="191"/>
      <c r="F73" s="191"/>
      <c r="G73" s="191"/>
      <c r="H73" s="191"/>
      <c r="I73" s="191"/>
      <c r="J73" s="191"/>
      <c r="K73" s="55">
        <v>19458</v>
      </c>
      <c r="L73" s="34"/>
      <c r="M73" s="34"/>
      <c r="N73" s="34"/>
      <c r="O73" s="34"/>
      <c r="P73" s="33">
        <v>264.13</v>
      </c>
      <c r="Q73" s="34"/>
    </row>
    <row r="74" spans="1:17">
      <c r="A74" s="194" t="s">
        <v>137</v>
      </c>
      <c r="B74" s="191"/>
      <c r="C74" s="191"/>
      <c r="D74" s="191"/>
      <c r="E74" s="191"/>
      <c r="F74" s="191"/>
      <c r="G74" s="191"/>
      <c r="H74" s="191"/>
      <c r="I74" s="191"/>
      <c r="J74" s="191"/>
      <c r="K74" s="54"/>
      <c r="L74" s="34"/>
      <c r="M74" s="34"/>
      <c r="N74" s="34"/>
      <c r="O74" s="34"/>
      <c r="P74" s="34"/>
      <c r="Q74" s="34"/>
    </row>
    <row r="75" spans="1:17">
      <c r="A75" s="194" t="s">
        <v>138</v>
      </c>
      <c r="B75" s="191"/>
      <c r="C75" s="191"/>
      <c r="D75" s="191"/>
      <c r="E75" s="191"/>
      <c r="F75" s="191"/>
      <c r="G75" s="191"/>
      <c r="H75" s="191"/>
      <c r="I75" s="191"/>
      <c r="J75" s="191"/>
      <c r="K75" s="55">
        <v>706</v>
      </c>
      <c r="L75" s="34"/>
      <c r="M75" s="34"/>
      <c r="N75" s="34"/>
      <c r="O75" s="34"/>
      <c r="P75" s="34"/>
      <c r="Q75" s="34"/>
    </row>
    <row r="76" spans="1:17">
      <c r="A76" s="194" t="s">
        <v>139</v>
      </c>
      <c r="B76" s="191"/>
      <c r="C76" s="191"/>
      <c r="D76" s="191"/>
      <c r="E76" s="191"/>
      <c r="F76" s="191"/>
      <c r="G76" s="191"/>
      <c r="H76" s="191"/>
      <c r="I76" s="191"/>
      <c r="J76" s="191"/>
      <c r="K76" s="55">
        <v>349</v>
      </c>
      <c r="L76" s="34"/>
      <c r="M76" s="34"/>
      <c r="N76" s="34"/>
      <c r="O76" s="34"/>
      <c r="P76" s="34"/>
      <c r="Q76" s="34"/>
    </row>
    <row r="77" spans="1:17">
      <c r="A77" s="194" t="s">
        <v>140</v>
      </c>
      <c r="B77" s="191"/>
      <c r="C77" s="191"/>
      <c r="D77" s="191"/>
      <c r="E77" s="191"/>
      <c r="F77" s="191"/>
      <c r="G77" s="191"/>
      <c r="H77" s="191"/>
      <c r="I77" s="191"/>
      <c r="J77" s="191"/>
      <c r="K77" s="55">
        <v>4295</v>
      </c>
      <c r="L77" s="34"/>
      <c r="M77" s="34"/>
      <c r="N77" s="34"/>
      <c r="O77" s="34"/>
      <c r="P77" s="34"/>
      <c r="Q77" s="34"/>
    </row>
    <row r="78" spans="1:17">
      <c r="A78" s="194" t="s">
        <v>81</v>
      </c>
      <c r="B78" s="191"/>
      <c r="C78" s="191"/>
      <c r="D78" s="191"/>
      <c r="E78" s="191"/>
      <c r="F78" s="191"/>
      <c r="G78" s="191"/>
      <c r="H78" s="191"/>
      <c r="I78" s="191"/>
      <c r="J78" s="191"/>
      <c r="K78" s="55">
        <v>8799</v>
      </c>
      <c r="L78" s="34"/>
      <c r="M78" s="34"/>
      <c r="N78" s="34"/>
      <c r="O78" s="34"/>
      <c r="P78" s="34"/>
      <c r="Q78" s="34"/>
    </row>
    <row r="79" spans="1:17">
      <c r="A79" s="194" t="s">
        <v>141</v>
      </c>
      <c r="B79" s="191"/>
      <c r="C79" s="191"/>
      <c r="D79" s="191"/>
      <c r="E79" s="191"/>
      <c r="F79" s="191"/>
      <c r="G79" s="191"/>
      <c r="H79" s="191"/>
      <c r="I79" s="191"/>
      <c r="J79" s="191"/>
      <c r="K79" s="55">
        <v>3164</v>
      </c>
      <c r="L79" s="34"/>
      <c r="M79" s="34"/>
      <c r="N79" s="34"/>
      <c r="O79" s="34"/>
      <c r="P79" s="34"/>
      <c r="Q79" s="34"/>
    </row>
    <row r="80" spans="1:17">
      <c r="A80" s="194" t="s">
        <v>142</v>
      </c>
      <c r="B80" s="191"/>
      <c r="C80" s="191"/>
      <c r="D80" s="191"/>
      <c r="E80" s="191"/>
      <c r="F80" s="191"/>
      <c r="G80" s="191"/>
      <c r="H80" s="191"/>
      <c r="I80" s="191"/>
      <c r="J80" s="191"/>
      <c r="K80" s="55">
        <v>2190</v>
      </c>
      <c r="L80" s="34"/>
      <c r="M80" s="34"/>
      <c r="N80" s="34"/>
      <c r="O80" s="34"/>
      <c r="P80" s="34"/>
      <c r="Q80" s="34"/>
    </row>
    <row r="81" spans="1:19">
      <c r="A81" s="190" t="s">
        <v>143</v>
      </c>
      <c r="B81" s="191"/>
      <c r="C81" s="191"/>
      <c r="D81" s="191"/>
      <c r="E81" s="191"/>
      <c r="F81" s="191"/>
      <c r="G81" s="191"/>
      <c r="H81" s="191"/>
      <c r="I81" s="191"/>
      <c r="J81" s="191"/>
      <c r="K81" s="56">
        <v>19458</v>
      </c>
      <c r="L81" s="34"/>
      <c r="M81" s="34"/>
      <c r="N81" s="34"/>
      <c r="O81" s="34"/>
      <c r="P81" s="36">
        <v>264.13</v>
      </c>
      <c r="Q81" s="34"/>
    </row>
    <row r="82" spans="1:19">
      <c r="F82" s="27"/>
      <c r="G82" s="27"/>
      <c r="H82" s="27"/>
      <c r="I82" s="27"/>
      <c r="J82" s="27"/>
      <c r="K82" s="57"/>
      <c r="L82" s="27"/>
      <c r="M82" s="27"/>
      <c r="N82" s="27"/>
      <c r="O82" s="27"/>
      <c r="P82" s="27"/>
      <c r="Q82" s="27"/>
    </row>
    <row r="83" spans="1:19">
      <c r="A83" s="108"/>
      <c r="B83" s="44" t="s">
        <v>180</v>
      </c>
      <c r="C83" s="44"/>
      <c r="D83" s="44"/>
      <c r="E83" s="44"/>
      <c r="F83" s="44"/>
      <c r="G83" s="44"/>
      <c r="H83" s="44"/>
      <c r="I83" s="44"/>
      <c r="J83" s="44"/>
      <c r="K83" s="109"/>
      <c r="L83" s="44"/>
      <c r="M83" s="44"/>
      <c r="N83" s="107"/>
      <c r="O83" s="107"/>
      <c r="P83" s="106"/>
      <c r="Q83" s="105"/>
      <c r="R83"/>
      <c r="S83"/>
    </row>
    <row r="84" spans="1:19">
      <c r="A84" s="108"/>
      <c r="B84" s="44"/>
      <c r="C84" s="44"/>
      <c r="D84" s="44"/>
      <c r="E84" s="44"/>
      <c r="F84" s="44"/>
      <c r="G84" s="44"/>
      <c r="H84" s="44"/>
      <c r="I84" s="44"/>
      <c r="J84" s="44"/>
      <c r="K84" s="109"/>
      <c r="L84" s="44"/>
      <c r="M84" s="44"/>
      <c r="N84" s="107"/>
      <c r="O84" s="107"/>
      <c r="P84" s="106"/>
      <c r="Q84" s="105"/>
      <c r="R84"/>
      <c r="S84"/>
    </row>
    <row r="85" spans="1:19">
      <c r="A85" s="47"/>
      <c r="B85" s="18" t="s">
        <v>546</v>
      </c>
      <c r="C85" s="18"/>
      <c r="D85" s="18"/>
      <c r="E85" s="18"/>
      <c r="F85" s="18"/>
      <c r="G85" s="18"/>
      <c r="H85" s="18"/>
      <c r="I85" s="18" t="s">
        <v>547</v>
      </c>
      <c r="J85" s="53"/>
      <c r="K85" s="18"/>
      <c r="L85" s="18"/>
      <c r="M85" s="18"/>
      <c r="N85" s="48"/>
      <c r="O85" s="48"/>
      <c r="P85" s="48"/>
      <c r="Q85"/>
      <c r="R85" s="9"/>
    </row>
  </sheetData>
  <mergeCells count="59">
    <mergeCell ref="Q22:Q24"/>
    <mergeCell ref="P22:P24"/>
    <mergeCell ref="F23:F24"/>
    <mergeCell ref="F22:I22"/>
    <mergeCell ref="G23:I23"/>
    <mergeCell ref="O22:O24"/>
    <mergeCell ref="J23:J24"/>
    <mergeCell ref="J22:N22"/>
    <mergeCell ref="K23:K24"/>
    <mergeCell ref="L23:N23"/>
    <mergeCell ref="A57:J57"/>
    <mergeCell ref="A26:Q26"/>
    <mergeCell ref="A29:Q29"/>
    <mergeCell ref="A45:Q45"/>
    <mergeCell ref="A49:J49"/>
    <mergeCell ref="A22:A24"/>
    <mergeCell ref="C22:C24"/>
    <mergeCell ref="D22:D24"/>
    <mergeCell ref="E22:E24"/>
    <mergeCell ref="B22:B24"/>
    <mergeCell ref="A81:J81"/>
    <mergeCell ref="A70:J70"/>
    <mergeCell ref="A71:J71"/>
    <mergeCell ref="A72:J72"/>
    <mergeCell ref="A73:J73"/>
    <mergeCell ref="A74:J74"/>
    <mergeCell ref="A75:J75"/>
    <mergeCell ref="A78:J78"/>
    <mergeCell ref="A79:J79"/>
    <mergeCell ref="A80:J80"/>
    <mergeCell ref="E1:I1"/>
    <mergeCell ref="D10:J10"/>
    <mergeCell ref="J14:K14"/>
    <mergeCell ref="J18:K18"/>
    <mergeCell ref="J19:K19"/>
    <mergeCell ref="A66:J66"/>
    <mergeCell ref="A67:J67"/>
    <mergeCell ref="A68:J68"/>
    <mergeCell ref="A56:J56"/>
    <mergeCell ref="A69:J69"/>
    <mergeCell ref="A58:J58"/>
    <mergeCell ref="A59:J59"/>
    <mergeCell ref="A60:J60"/>
    <mergeCell ref="J17:K17"/>
    <mergeCell ref="J16:K16"/>
    <mergeCell ref="J15:K15"/>
    <mergeCell ref="A76:J76"/>
    <mergeCell ref="A77:J77"/>
    <mergeCell ref="A61:J61"/>
    <mergeCell ref="A62:J62"/>
    <mergeCell ref="A63:J63"/>
    <mergeCell ref="A64:J64"/>
    <mergeCell ref="A65:J65"/>
    <mergeCell ref="A50:J50"/>
    <mergeCell ref="A51:J51"/>
    <mergeCell ref="A52:J52"/>
    <mergeCell ref="A53:J53"/>
    <mergeCell ref="A54:J54"/>
    <mergeCell ref="A55:J55"/>
  </mergeCells>
  <pageMargins left="0.23622047244094491" right="0" top="0.51181102362204722" bottom="0.43307086614173229" header="0.31496062992125984" footer="0.2362204724409449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133"/>
  <sheetViews>
    <sheetView showGridLines="0" topLeftCell="A95" zoomScaleNormal="75" zoomScaleSheetLayoutView="75" workbookViewId="0">
      <selection activeCell="D8" sqref="D8"/>
    </sheetView>
  </sheetViews>
  <sheetFormatPr defaultRowHeight="12.75" outlineLevelRow="2"/>
  <cols>
    <col min="1" max="1" width="3.28515625" style="28" customWidth="1"/>
    <col min="2" max="2" width="10.5703125" style="1" customWidth="1"/>
    <col min="3" max="3" width="34.28515625" style="25" customWidth="1"/>
    <col min="4" max="4" width="11.7109375" style="24" customWidth="1"/>
    <col min="5" max="5" width="14.28515625" style="26" customWidth="1"/>
    <col min="6" max="6" width="7.7109375" style="7" customWidth="1"/>
    <col min="7" max="9" width="6.7109375" style="7" customWidth="1"/>
    <col min="10" max="10" width="7.7109375" style="59" customWidth="1"/>
    <col min="11" max="17" width="6.7109375" style="7" customWidth="1"/>
    <col min="18" max="16384" width="9.140625" style="8"/>
  </cols>
  <sheetData>
    <row r="1" spans="1:18" outlineLevel="2">
      <c r="A1" s="6" t="s">
        <v>113</v>
      </c>
      <c r="B1" s="9"/>
      <c r="C1" s="2"/>
      <c r="D1" s="3"/>
      <c r="E1" s="189" t="s">
        <v>151</v>
      </c>
      <c r="F1" s="189"/>
      <c r="G1" s="189"/>
      <c r="H1" s="189"/>
      <c r="I1" s="189"/>
      <c r="J1" s="51"/>
      <c r="K1" s="5"/>
      <c r="L1" s="5"/>
      <c r="M1" s="6" t="s">
        <v>114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13" t="s">
        <v>95</v>
      </c>
      <c r="H2" s="5"/>
      <c r="I2" s="5"/>
      <c r="J2" s="51"/>
      <c r="K2" s="5"/>
      <c r="L2" s="5"/>
      <c r="M2" s="10" t="s">
        <v>3</v>
      </c>
      <c r="N2" s="5"/>
      <c r="O2" s="5"/>
      <c r="P2" s="5"/>
      <c r="Q2"/>
      <c r="R2"/>
    </row>
    <row r="3" spans="1:18" outlineLevel="1">
      <c r="A3" s="10" t="s">
        <v>117</v>
      </c>
      <c r="B3" s="9"/>
      <c r="C3" s="2"/>
      <c r="D3" s="3"/>
      <c r="E3" s="3"/>
      <c r="F3" s="5"/>
      <c r="G3" s="5"/>
      <c r="H3" s="5"/>
      <c r="I3" s="5"/>
      <c r="J3" s="51"/>
      <c r="K3" s="5"/>
      <c r="L3" s="5"/>
      <c r="M3" s="10"/>
      <c r="N3" s="5" t="s">
        <v>2</v>
      </c>
      <c r="O3" s="5"/>
      <c r="P3" s="5"/>
      <c r="Q3"/>
      <c r="R3"/>
    </row>
    <row r="4" spans="1:18" outlineLevel="1">
      <c r="A4" s="10" t="s">
        <v>1106</v>
      </c>
      <c r="B4" s="9"/>
      <c r="C4" s="2"/>
      <c r="D4" s="3"/>
      <c r="E4" s="3"/>
      <c r="F4" s="5"/>
      <c r="G4" s="5"/>
      <c r="H4" s="5"/>
      <c r="I4" s="5"/>
      <c r="J4" s="51"/>
      <c r="K4" s="5"/>
      <c r="L4" s="5"/>
      <c r="M4" s="8" t="s">
        <v>1</v>
      </c>
      <c r="N4" s="5"/>
      <c r="O4" s="5"/>
      <c r="P4" s="5"/>
      <c r="Q4"/>
      <c r="R4"/>
    </row>
    <row r="5" spans="1:18" outlineLevel="1">
      <c r="A5" s="4"/>
      <c r="B5" s="9"/>
      <c r="C5" s="3"/>
      <c r="D5" s="8"/>
      <c r="E5" s="5"/>
      <c r="F5" s="5"/>
      <c r="G5" s="15" t="s">
        <v>1005</v>
      </c>
      <c r="H5" s="15"/>
      <c r="I5" s="15"/>
      <c r="J5" s="51"/>
      <c r="K5" s="5"/>
      <c r="L5" s="5"/>
      <c r="M5" s="10" t="s">
        <v>1107</v>
      </c>
      <c r="N5" s="5"/>
      <c r="O5" s="5"/>
      <c r="P5" s="5"/>
      <c r="Q5" s="8"/>
      <c r="R5"/>
    </row>
    <row r="6" spans="1:18">
      <c r="A6" s="4"/>
      <c r="B6" s="9"/>
      <c r="C6" s="3"/>
      <c r="D6" s="8"/>
      <c r="E6" s="5"/>
      <c r="F6" s="5"/>
      <c r="G6" s="4" t="s">
        <v>96</v>
      </c>
      <c r="H6" s="4"/>
      <c r="I6" s="4"/>
      <c r="J6" s="51"/>
      <c r="K6" s="5"/>
      <c r="L6" s="5"/>
      <c r="M6" s="5"/>
      <c r="N6" s="5"/>
      <c r="O6" s="5"/>
      <c r="P6" s="5"/>
      <c r="Q6" s="8"/>
      <c r="R6"/>
    </row>
    <row r="7" spans="1:18">
      <c r="A7" s="4"/>
      <c r="B7" s="9"/>
      <c r="C7" s="3"/>
      <c r="D7" s="8"/>
      <c r="E7" s="5"/>
      <c r="F7" s="5"/>
      <c r="G7" s="4"/>
      <c r="H7" s="4"/>
      <c r="I7" s="4"/>
      <c r="J7" s="51"/>
      <c r="K7" s="5"/>
      <c r="L7" s="5"/>
      <c r="M7" s="5"/>
      <c r="N7" s="5"/>
      <c r="O7" s="5"/>
      <c r="P7" s="5"/>
      <c r="Q7" s="8"/>
      <c r="R7"/>
    </row>
    <row r="8" spans="1:18">
      <c r="A8" s="4"/>
      <c r="B8" s="9"/>
      <c r="C8" s="16" t="s">
        <v>97</v>
      </c>
      <c r="D8" s="17" t="s">
        <v>426</v>
      </c>
      <c r="E8" s="62"/>
      <c r="F8" s="11"/>
      <c r="G8" s="11"/>
      <c r="H8" s="61"/>
      <c r="I8" s="11"/>
      <c r="J8" s="60"/>
      <c r="K8" s="11"/>
      <c r="L8" s="11"/>
      <c r="M8" s="5"/>
      <c r="N8" s="5"/>
      <c r="O8" s="5"/>
      <c r="P8" s="5"/>
      <c r="Q8" s="5"/>
      <c r="R8"/>
    </row>
    <row r="9" spans="1:18">
      <c r="A9" s="4"/>
      <c r="B9" s="9"/>
      <c r="C9" s="2"/>
      <c r="D9" s="3"/>
      <c r="E9" s="19" t="s">
        <v>1004</v>
      </c>
      <c r="F9" s="12"/>
      <c r="G9" s="12"/>
      <c r="H9" s="13"/>
      <c r="I9" s="13"/>
      <c r="J9" s="52"/>
      <c r="K9" s="14"/>
      <c r="L9" s="5"/>
      <c r="M9" s="5"/>
      <c r="N9" s="5"/>
      <c r="O9" s="5"/>
      <c r="P9" s="5"/>
      <c r="Q9" s="5"/>
      <c r="R9"/>
    </row>
    <row r="10" spans="1:18">
      <c r="A10" s="20"/>
      <c r="B10" s="21"/>
      <c r="C10" s="2"/>
      <c r="D10" s="3"/>
      <c r="E10" s="8"/>
      <c r="F10" s="5"/>
      <c r="G10" s="5"/>
      <c r="H10" s="5"/>
      <c r="I10" s="5"/>
      <c r="J10" s="51"/>
      <c r="K10" s="5"/>
      <c r="L10" s="5"/>
      <c r="M10" s="5"/>
      <c r="N10" s="5"/>
      <c r="O10" s="5"/>
      <c r="P10" s="5"/>
      <c r="Q10" s="5"/>
      <c r="R10"/>
    </row>
    <row r="11" spans="1:18">
      <c r="A11" s="4"/>
      <c r="B11" s="9"/>
      <c r="C11" s="2"/>
      <c r="D11" s="3"/>
      <c r="E11" s="8"/>
      <c r="F11" s="5"/>
      <c r="G11" s="5"/>
      <c r="H11" s="5"/>
      <c r="I11" s="5"/>
      <c r="J11" s="51"/>
      <c r="K11" s="5"/>
      <c r="L11" s="5"/>
      <c r="M11" s="5"/>
      <c r="N11" s="5"/>
      <c r="O11" s="5"/>
      <c r="P11" s="5"/>
      <c r="Q11" s="5"/>
    </row>
    <row r="12" spans="1:18" ht="14.25">
      <c r="A12" s="4"/>
      <c r="B12" s="9"/>
      <c r="C12" s="2"/>
      <c r="D12" s="18" t="s">
        <v>1003</v>
      </c>
      <c r="E12" s="4"/>
      <c r="F12" s="5"/>
      <c r="G12" s="5"/>
      <c r="H12" s="5"/>
      <c r="I12" s="18"/>
      <c r="J12" s="53"/>
      <c r="K12" s="5"/>
      <c r="L12" s="5"/>
      <c r="M12" s="5"/>
      <c r="N12" s="5"/>
      <c r="O12" s="5"/>
      <c r="P12" s="5"/>
      <c r="Q12" s="5"/>
      <c r="R12" s="22"/>
    </row>
    <row r="13" spans="1:18">
      <c r="A13" s="4"/>
      <c r="B13" s="9"/>
      <c r="C13" s="2"/>
      <c r="D13" s="18" t="s">
        <v>80</v>
      </c>
      <c r="E13" s="4"/>
      <c r="F13" s="5"/>
      <c r="G13" s="5"/>
      <c r="H13" s="5"/>
      <c r="I13" s="18"/>
      <c r="J13" s="192" t="s">
        <v>1002</v>
      </c>
      <c r="K13" s="193"/>
      <c r="L13" s="10" t="s">
        <v>144</v>
      </c>
      <c r="M13" s="5"/>
      <c r="N13" s="5"/>
      <c r="O13" s="5"/>
      <c r="P13" s="5"/>
      <c r="Q13" s="5"/>
    </row>
    <row r="14" spans="1:18">
      <c r="A14" s="4"/>
      <c r="B14" s="9"/>
      <c r="C14" s="2"/>
      <c r="D14" s="18" t="s">
        <v>145</v>
      </c>
      <c r="E14" s="4"/>
      <c r="F14" s="5"/>
      <c r="G14" s="5"/>
      <c r="H14" s="5"/>
      <c r="I14" s="18"/>
      <c r="J14" s="192" t="s">
        <v>1001</v>
      </c>
      <c r="K14" s="193"/>
      <c r="L14" s="10" t="s">
        <v>144</v>
      </c>
      <c r="M14" s="5"/>
      <c r="N14" s="5"/>
      <c r="O14" s="5"/>
      <c r="P14" s="5"/>
      <c r="Q14" s="5"/>
    </row>
    <row r="15" spans="1:18" outlineLevel="1">
      <c r="A15" s="4"/>
      <c r="B15" s="9"/>
      <c r="C15" s="2"/>
      <c r="D15" s="18" t="s">
        <v>146</v>
      </c>
      <c r="E15" s="4"/>
      <c r="F15" s="5"/>
      <c r="G15" s="5"/>
      <c r="H15" s="5"/>
      <c r="I15" s="18"/>
      <c r="J15" s="192" t="s">
        <v>1000</v>
      </c>
      <c r="K15" s="193"/>
      <c r="L15" s="10" t="s">
        <v>147</v>
      </c>
      <c r="M15" s="5"/>
      <c r="N15" s="5"/>
      <c r="O15" s="5"/>
      <c r="P15" s="5"/>
      <c r="Q15" s="5"/>
    </row>
    <row r="16" spans="1:18">
      <c r="A16" s="37"/>
      <c r="B16" s="38"/>
      <c r="C16" s="29"/>
      <c r="D16" s="18" t="s">
        <v>420</v>
      </c>
      <c r="E16" s="18"/>
      <c r="F16" s="18"/>
      <c r="G16" s="18"/>
      <c r="H16" s="18"/>
      <c r="I16" s="18"/>
      <c r="J16" s="53"/>
      <c r="K16" s="18" t="s">
        <v>999</v>
      </c>
      <c r="L16" s="18"/>
      <c r="M16" s="39"/>
      <c r="N16" s="40"/>
      <c r="O16" s="41"/>
      <c r="P16" s="46"/>
      <c r="Q16" s="5"/>
      <c r="R16"/>
    </row>
    <row r="17" spans="1:18">
      <c r="A17" s="37"/>
      <c r="B17" s="38"/>
      <c r="C17" s="29"/>
      <c r="D17" s="44" t="s">
        <v>154</v>
      </c>
      <c r="E17" s="18"/>
      <c r="F17" s="18"/>
      <c r="G17" s="18"/>
      <c r="H17" s="18"/>
      <c r="I17" s="18"/>
      <c r="J17" s="53"/>
      <c r="K17" s="18"/>
      <c r="L17" s="18"/>
      <c r="M17" s="39"/>
      <c r="N17" s="40"/>
      <c r="O17" s="42"/>
      <c r="P17" s="42"/>
      <c r="Q17" s="5"/>
      <c r="R17"/>
    </row>
    <row r="19" spans="1:18" ht="18" customHeight="1">
      <c r="A19" s="196" t="s">
        <v>99</v>
      </c>
      <c r="B19" s="199" t="s">
        <v>106</v>
      </c>
      <c r="C19" s="196" t="s">
        <v>100</v>
      </c>
      <c r="D19" s="196" t="s">
        <v>101</v>
      </c>
      <c r="E19" s="196" t="s">
        <v>102</v>
      </c>
      <c r="F19" s="196" t="s">
        <v>115</v>
      </c>
      <c r="G19" s="197"/>
      <c r="H19" s="197"/>
      <c r="I19" s="197"/>
      <c r="J19" s="196" t="s">
        <v>116</v>
      </c>
      <c r="K19" s="197"/>
      <c r="L19" s="197"/>
      <c r="M19" s="197"/>
      <c r="N19" s="196" t="s">
        <v>108</v>
      </c>
      <c r="O19" s="196" t="s">
        <v>110</v>
      </c>
      <c r="P19" s="196" t="s">
        <v>109</v>
      </c>
      <c r="Q19" s="196" t="s">
        <v>111</v>
      </c>
    </row>
    <row r="20" spans="1:18" ht="15.75" customHeight="1">
      <c r="A20" s="197"/>
      <c r="B20" s="200"/>
      <c r="C20" s="198"/>
      <c r="D20" s="196"/>
      <c r="E20" s="197"/>
      <c r="F20" s="196" t="s">
        <v>103</v>
      </c>
      <c r="G20" s="196" t="s">
        <v>105</v>
      </c>
      <c r="H20" s="197"/>
      <c r="I20" s="197"/>
      <c r="J20" s="201" t="s">
        <v>103</v>
      </c>
      <c r="K20" s="196" t="s">
        <v>105</v>
      </c>
      <c r="L20" s="197"/>
      <c r="M20" s="197"/>
      <c r="N20" s="196"/>
      <c r="O20" s="196"/>
      <c r="P20" s="196"/>
      <c r="Q20" s="196"/>
    </row>
    <row r="21" spans="1:18" ht="15.75" customHeight="1">
      <c r="A21" s="197"/>
      <c r="B21" s="200"/>
      <c r="C21" s="198"/>
      <c r="D21" s="196"/>
      <c r="E21" s="197"/>
      <c r="F21" s="197"/>
      <c r="G21" s="169" t="s">
        <v>104</v>
      </c>
      <c r="H21" s="169" t="s">
        <v>112</v>
      </c>
      <c r="I21" s="169" t="s">
        <v>107</v>
      </c>
      <c r="J21" s="202"/>
      <c r="K21" s="169" t="s">
        <v>104</v>
      </c>
      <c r="L21" s="169" t="s">
        <v>112</v>
      </c>
      <c r="M21" s="169" t="s">
        <v>107</v>
      </c>
      <c r="N21" s="196"/>
      <c r="O21" s="196"/>
      <c r="P21" s="196"/>
      <c r="Q21" s="196"/>
    </row>
    <row r="22" spans="1:18">
      <c r="A22" s="23">
        <v>1</v>
      </c>
      <c r="B22" s="171">
        <v>2</v>
      </c>
      <c r="C22" s="169">
        <v>3</v>
      </c>
      <c r="D22" s="169">
        <v>4</v>
      </c>
      <c r="E22" s="23">
        <v>5</v>
      </c>
      <c r="F22" s="170">
        <v>6</v>
      </c>
      <c r="G22" s="170">
        <v>7</v>
      </c>
      <c r="H22" s="170">
        <v>8</v>
      </c>
      <c r="I22" s="170">
        <v>9</v>
      </c>
      <c r="J22" s="172">
        <v>10</v>
      </c>
      <c r="K22" s="170">
        <v>11</v>
      </c>
      <c r="L22" s="170">
        <v>12</v>
      </c>
      <c r="M22" s="170">
        <v>13</v>
      </c>
      <c r="N22" s="170">
        <v>14</v>
      </c>
      <c r="O22" s="170">
        <v>15</v>
      </c>
      <c r="P22" s="170">
        <v>16</v>
      </c>
      <c r="Q22" s="170">
        <v>17</v>
      </c>
    </row>
    <row r="23" spans="1:18" ht="16.5" customHeight="1">
      <c r="A23" s="195" t="s">
        <v>79</v>
      </c>
      <c r="B23" s="191"/>
      <c r="C23" s="191"/>
      <c r="D23" s="191"/>
      <c r="E23" s="191"/>
      <c r="F23" s="191"/>
      <c r="G23" s="191"/>
      <c r="H23" s="191"/>
      <c r="I23" s="191"/>
      <c r="J23" s="191"/>
      <c r="K23" s="191"/>
      <c r="L23" s="191"/>
      <c r="M23" s="191"/>
      <c r="N23" s="191"/>
      <c r="O23" s="191"/>
      <c r="P23" s="191"/>
      <c r="Q23" s="191"/>
    </row>
    <row r="24" spans="1:18" ht="24">
      <c r="A24" s="23">
        <v>1</v>
      </c>
      <c r="B24" s="30" t="s">
        <v>78</v>
      </c>
      <c r="C24" s="173" t="s">
        <v>265</v>
      </c>
      <c r="D24" s="31" t="s">
        <v>218</v>
      </c>
      <c r="E24" s="35">
        <v>0.02</v>
      </c>
      <c r="F24" s="33">
        <v>1496.49</v>
      </c>
      <c r="G24" s="33">
        <v>1184.57</v>
      </c>
      <c r="H24" s="33">
        <v>311.92</v>
      </c>
      <c r="I24" s="33">
        <v>120.9</v>
      </c>
      <c r="J24" s="54">
        <v>30</v>
      </c>
      <c r="K24" s="34">
        <v>24</v>
      </c>
      <c r="L24" s="34">
        <v>6</v>
      </c>
      <c r="M24" s="34">
        <v>2</v>
      </c>
      <c r="N24" s="34">
        <v>103.91</v>
      </c>
      <c r="O24" s="34">
        <v>2.08</v>
      </c>
      <c r="P24" s="34">
        <v>7.74</v>
      </c>
      <c r="Q24" s="34">
        <v>0.15</v>
      </c>
    </row>
    <row r="25" spans="1:18" ht="27" customHeight="1">
      <c r="A25" s="23">
        <v>2</v>
      </c>
      <c r="B25" s="30" t="s">
        <v>998</v>
      </c>
      <c r="C25" s="173" t="s">
        <v>997</v>
      </c>
      <c r="D25" s="31" t="s">
        <v>976</v>
      </c>
      <c r="E25" s="35">
        <v>0.39200000000000002</v>
      </c>
      <c r="F25" s="33">
        <v>114.3</v>
      </c>
      <c r="G25" s="33">
        <v>114.3</v>
      </c>
      <c r="H25" s="34"/>
      <c r="I25" s="34"/>
      <c r="J25" s="54">
        <v>45</v>
      </c>
      <c r="K25" s="34">
        <v>45</v>
      </c>
      <c r="L25" s="34"/>
      <c r="M25" s="34"/>
      <c r="N25" s="34">
        <v>10.4</v>
      </c>
      <c r="O25" s="34">
        <v>4.08</v>
      </c>
      <c r="P25" s="34"/>
      <c r="Q25" s="34"/>
    </row>
    <row r="26" spans="1:18" ht="24">
      <c r="A26" s="23">
        <v>3</v>
      </c>
      <c r="B26" s="30" t="s">
        <v>840</v>
      </c>
      <c r="C26" s="173" t="s">
        <v>839</v>
      </c>
      <c r="D26" s="31" t="s">
        <v>218</v>
      </c>
      <c r="E26" s="35">
        <v>0.08</v>
      </c>
      <c r="F26" s="33">
        <v>1081.9100000000001</v>
      </c>
      <c r="G26" s="33">
        <v>823.99</v>
      </c>
      <c r="H26" s="33">
        <v>257.92</v>
      </c>
      <c r="I26" s="33">
        <v>27.68</v>
      </c>
      <c r="J26" s="54">
        <v>87</v>
      </c>
      <c r="K26" s="34">
        <v>66</v>
      </c>
      <c r="L26" s="34">
        <v>21</v>
      </c>
      <c r="M26" s="34">
        <v>2</v>
      </c>
      <c r="N26" s="34">
        <v>74.3</v>
      </c>
      <c r="O26" s="34">
        <v>5.94</v>
      </c>
      <c r="P26" s="34">
        <v>1.99</v>
      </c>
      <c r="Q26" s="34">
        <v>0.16</v>
      </c>
    </row>
    <row r="27" spans="1:18" ht="25.5" customHeight="1">
      <c r="A27" s="23">
        <v>4</v>
      </c>
      <c r="B27" s="30" t="s">
        <v>266</v>
      </c>
      <c r="C27" s="173" t="s">
        <v>996</v>
      </c>
      <c r="D27" s="31" t="s">
        <v>995</v>
      </c>
      <c r="E27" s="35">
        <v>1.4999999999999999E-2</v>
      </c>
      <c r="F27" s="33">
        <v>97.02</v>
      </c>
      <c r="G27" s="33">
        <v>88.96</v>
      </c>
      <c r="H27" s="33">
        <v>8.06</v>
      </c>
      <c r="I27" s="33">
        <v>3.12</v>
      </c>
      <c r="J27" s="54">
        <v>1</v>
      </c>
      <c r="K27" s="34">
        <v>1</v>
      </c>
      <c r="L27" s="34"/>
      <c r="M27" s="34"/>
      <c r="N27" s="34">
        <v>7.31</v>
      </c>
      <c r="O27" s="34">
        <v>0.11</v>
      </c>
      <c r="P27" s="34">
        <v>0.2</v>
      </c>
      <c r="Q27" s="34"/>
    </row>
    <row r="28" spans="1:18" ht="27" customHeight="1">
      <c r="A28" s="23">
        <v>5</v>
      </c>
      <c r="B28" s="30" t="s">
        <v>414</v>
      </c>
      <c r="C28" s="173" t="s">
        <v>413</v>
      </c>
      <c r="D28" s="31" t="s">
        <v>209</v>
      </c>
      <c r="E28" s="35">
        <v>0.18</v>
      </c>
      <c r="F28" s="33">
        <v>41.43</v>
      </c>
      <c r="G28" s="33">
        <v>41.43</v>
      </c>
      <c r="H28" s="34"/>
      <c r="I28" s="34"/>
      <c r="J28" s="54">
        <v>7</v>
      </c>
      <c r="K28" s="34">
        <v>7</v>
      </c>
      <c r="L28" s="34"/>
      <c r="M28" s="34"/>
      <c r="N28" s="34">
        <v>3.77</v>
      </c>
      <c r="O28" s="34">
        <v>0.68</v>
      </c>
      <c r="P28" s="34"/>
      <c r="Q28" s="34"/>
    </row>
    <row r="29" spans="1:18" ht="24">
      <c r="A29" s="23">
        <v>6</v>
      </c>
      <c r="B29" s="30" t="s">
        <v>416</v>
      </c>
      <c r="C29" s="173" t="s">
        <v>415</v>
      </c>
      <c r="D29" s="31" t="s">
        <v>218</v>
      </c>
      <c r="E29" s="35">
        <v>0.20200000000000001</v>
      </c>
      <c r="F29" s="33">
        <v>130.41999999999999</v>
      </c>
      <c r="G29" s="33">
        <v>125.18</v>
      </c>
      <c r="H29" s="33">
        <v>5.24</v>
      </c>
      <c r="I29" s="33">
        <v>2.0299999999999998</v>
      </c>
      <c r="J29" s="54">
        <v>26</v>
      </c>
      <c r="K29" s="34">
        <v>25</v>
      </c>
      <c r="L29" s="34">
        <v>1</v>
      </c>
      <c r="M29" s="34"/>
      <c r="N29" s="34">
        <v>11.39</v>
      </c>
      <c r="O29" s="34">
        <v>2.2999999999999998</v>
      </c>
      <c r="P29" s="34">
        <v>0.13</v>
      </c>
      <c r="Q29" s="34">
        <v>0.03</v>
      </c>
    </row>
    <row r="30" spans="1:18" ht="75">
      <c r="A30" s="23">
        <v>7</v>
      </c>
      <c r="B30" s="30" t="s">
        <v>77</v>
      </c>
      <c r="C30" s="173" t="s">
        <v>264</v>
      </c>
      <c r="D30" s="31" t="s">
        <v>194</v>
      </c>
      <c r="E30" s="35">
        <v>0.62</v>
      </c>
      <c r="F30" s="33">
        <v>2.77</v>
      </c>
      <c r="G30" s="33">
        <v>2.77</v>
      </c>
      <c r="H30" s="34"/>
      <c r="I30" s="34"/>
      <c r="J30" s="54">
        <v>2</v>
      </c>
      <c r="K30" s="34">
        <v>2</v>
      </c>
      <c r="L30" s="34"/>
      <c r="M30" s="34"/>
      <c r="N30" s="34"/>
      <c r="O30" s="34"/>
      <c r="P30" s="34"/>
      <c r="Q30" s="34"/>
    </row>
    <row r="31" spans="1:18" ht="96.75">
      <c r="A31" s="23">
        <v>8</v>
      </c>
      <c r="B31" s="30" t="s">
        <v>76</v>
      </c>
      <c r="C31" s="173" t="s">
        <v>263</v>
      </c>
      <c r="D31" s="31" t="s">
        <v>194</v>
      </c>
      <c r="E31" s="32">
        <v>0.62</v>
      </c>
      <c r="F31" s="33">
        <v>52.85</v>
      </c>
      <c r="G31" s="34"/>
      <c r="H31" s="33">
        <v>52.85</v>
      </c>
      <c r="I31" s="34"/>
      <c r="J31" s="54">
        <v>33</v>
      </c>
      <c r="K31" s="34"/>
      <c r="L31" s="34">
        <v>33</v>
      </c>
      <c r="M31" s="34"/>
      <c r="N31" s="34"/>
      <c r="O31" s="34"/>
      <c r="P31" s="34"/>
      <c r="Q31" s="34"/>
    </row>
    <row r="32" spans="1:18" ht="16.5" customHeight="1">
      <c r="A32" s="195" t="s">
        <v>262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</row>
    <row r="33" spans="1:17" ht="14.25" customHeight="1">
      <c r="A33" s="194" t="s">
        <v>412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</row>
    <row r="34" spans="1:17" ht="39.75" customHeight="1">
      <c r="A34" s="23">
        <v>9</v>
      </c>
      <c r="B34" s="30" t="s">
        <v>261</v>
      </c>
      <c r="C34" s="173" t="s">
        <v>260</v>
      </c>
      <c r="D34" s="31" t="s">
        <v>206</v>
      </c>
      <c r="E34" s="35">
        <v>0.20200000000000001</v>
      </c>
      <c r="F34" s="33">
        <v>3397.55</v>
      </c>
      <c r="G34" s="33">
        <v>1175.76</v>
      </c>
      <c r="H34" s="33">
        <v>18.95</v>
      </c>
      <c r="I34" s="34"/>
      <c r="J34" s="54">
        <v>686</v>
      </c>
      <c r="K34" s="34">
        <v>238</v>
      </c>
      <c r="L34" s="34">
        <v>4</v>
      </c>
      <c r="M34" s="34"/>
      <c r="N34" s="34">
        <v>92</v>
      </c>
      <c r="O34" s="34">
        <v>18.579999999999998</v>
      </c>
      <c r="P34" s="34"/>
      <c r="Q34" s="34"/>
    </row>
    <row r="35" spans="1:17" ht="24">
      <c r="A35" s="23">
        <v>10</v>
      </c>
      <c r="B35" s="30" t="s">
        <v>804</v>
      </c>
      <c r="C35" s="173" t="s">
        <v>803</v>
      </c>
      <c r="D35" s="31" t="s">
        <v>127</v>
      </c>
      <c r="E35" s="32">
        <v>36.700000000000003</v>
      </c>
      <c r="F35" s="33">
        <v>9.1999999999999993</v>
      </c>
      <c r="G35" s="34"/>
      <c r="H35" s="34"/>
      <c r="I35" s="34"/>
      <c r="J35" s="54">
        <v>338</v>
      </c>
      <c r="K35" s="34"/>
      <c r="L35" s="34"/>
      <c r="M35" s="34"/>
      <c r="N35" s="34"/>
      <c r="O35" s="34"/>
      <c r="P35" s="34"/>
      <c r="Q35" s="34"/>
    </row>
    <row r="36" spans="1:17" ht="24">
      <c r="A36" s="23">
        <v>11</v>
      </c>
      <c r="B36" s="30" t="s">
        <v>408</v>
      </c>
      <c r="C36" s="173" t="s">
        <v>407</v>
      </c>
      <c r="D36" s="31" t="s">
        <v>127</v>
      </c>
      <c r="E36" s="32">
        <v>72</v>
      </c>
      <c r="F36" s="33">
        <v>5</v>
      </c>
      <c r="G36" s="34"/>
      <c r="H36" s="34"/>
      <c r="I36" s="34"/>
      <c r="J36" s="54">
        <v>360</v>
      </c>
      <c r="K36" s="34"/>
      <c r="L36" s="34"/>
      <c r="M36" s="34"/>
      <c r="N36" s="34"/>
      <c r="O36" s="34"/>
      <c r="P36" s="34"/>
      <c r="Q36" s="34"/>
    </row>
    <row r="37" spans="1:17" ht="24">
      <c r="A37" s="23">
        <v>12</v>
      </c>
      <c r="B37" s="30" t="s">
        <v>985</v>
      </c>
      <c r="C37" s="173" t="s">
        <v>984</v>
      </c>
      <c r="D37" s="31" t="s">
        <v>127</v>
      </c>
      <c r="E37" s="32">
        <v>24</v>
      </c>
      <c r="F37" s="33">
        <v>4.5</v>
      </c>
      <c r="G37" s="34"/>
      <c r="H37" s="34"/>
      <c r="I37" s="34"/>
      <c r="J37" s="54">
        <v>108</v>
      </c>
      <c r="K37" s="34"/>
      <c r="L37" s="34"/>
      <c r="M37" s="34"/>
      <c r="N37" s="34"/>
      <c r="O37" s="34"/>
      <c r="P37" s="34"/>
      <c r="Q37" s="34"/>
    </row>
    <row r="38" spans="1:17" ht="24">
      <c r="A38" s="23">
        <v>13</v>
      </c>
      <c r="B38" s="30" t="s">
        <v>994</v>
      </c>
      <c r="C38" s="173" t="s">
        <v>993</v>
      </c>
      <c r="D38" s="31" t="s">
        <v>119</v>
      </c>
      <c r="E38" s="32">
        <v>16</v>
      </c>
      <c r="F38" s="33">
        <v>2.5</v>
      </c>
      <c r="G38" s="34"/>
      <c r="H38" s="34"/>
      <c r="I38" s="34"/>
      <c r="J38" s="54">
        <v>40</v>
      </c>
      <c r="K38" s="34"/>
      <c r="L38" s="34"/>
      <c r="M38" s="34"/>
      <c r="N38" s="34"/>
      <c r="O38" s="34"/>
      <c r="P38" s="34"/>
      <c r="Q38" s="34"/>
    </row>
    <row r="39" spans="1:17" ht="24">
      <c r="A39" s="23">
        <v>14</v>
      </c>
      <c r="B39" s="30" t="s">
        <v>397</v>
      </c>
      <c r="C39" s="173" t="s">
        <v>396</v>
      </c>
      <c r="D39" s="31" t="s">
        <v>119</v>
      </c>
      <c r="E39" s="32">
        <v>552</v>
      </c>
      <c r="F39" s="33">
        <v>0.08</v>
      </c>
      <c r="G39" s="34"/>
      <c r="H39" s="34"/>
      <c r="I39" s="34"/>
      <c r="J39" s="54">
        <v>44</v>
      </c>
      <c r="K39" s="34"/>
      <c r="L39" s="34"/>
      <c r="M39" s="34"/>
      <c r="N39" s="34"/>
      <c r="O39" s="34"/>
      <c r="P39" s="34"/>
      <c r="Q39" s="34"/>
    </row>
    <row r="40" spans="1:17" ht="24">
      <c r="A40" s="23">
        <v>15</v>
      </c>
      <c r="B40" s="30" t="s">
        <v>410</v>
      </c>
      <c r="C40" s="173" t="s">
        <v>409</v>
      </c>
      <c r="D40" s="31" t="s">
        <v>119</v>
      </c>
      <c r="E40" s="35">
        <v>46</v>
      </c>
      <c r="F40" s="33">
        <v>0.7</v>
      </c>
      <c r="G40" s="34"/>
      <c r="H40" s="34"/>
      <c r="I40" s="34"/>
      <c r="J40" s="54">
        <v>32</v>
      </c>
      <c r="K40" s="34"/>
      <c r="L40" s="34"/>
      <c r="M40" s="34"/>
      <c r="N40" s="34"/>
      <c r="O40" s="34"/>
      <c r="P40" s="34"/>
      <c r="Q40" s="34"/>
    </row>
    <row r="41" spans="1:17" ht="24">
      <c r="A41" s="23">
        <v>16</v>
      </c>
      <c r="B41" s="30" t="s">
        <v>992</v>
      </c>
      <c r="C41" s="173" t="s">
        <v>991</v>
      </c>
      <c r="D41" s="31" t="s">
        <v>193</v>
      </c>
      <c r="E41" s="32">
        <v>23.8</v>
      </c>
      <c r="F41" s="33">
        <v>30.39</v>
      </c>
      <c r="G41" s="34"/>
      <c r="H41" s="34"/>
      <c r="I41" s="34"/>
      <c r="J41" s="54">
        <v>723</v>
      </c>
      <c r="K41" s="34"/>
      <c r="L41" s="34"/>
      <c r="M41" s="34"/>
      <c r="N41" s="34"/>
      <c r="O41" s="34"/>
      <c r="P41" s="34"/>
      <c r="Q41" s="34"/>
    </row>
    <row r="42" spans="1:17" ht="14.25" customHeight="1">
      <c r="A42" s="194" t="s">
        <v>990</v>
      </c>
      <c r="B42" s="191"/>
      <c r="C42" s="191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191"/>
      <c r="O42" s="191"/>
      <c r="P42" s="191"/>
      <c r="Q42" s="191"/>
    </row>
    <row r="43" spans="1:17" ht="50.25" customHeight="1">
      <c r="A43" s="23">
        <v>17</v>
      </c>
      <c r="B43" s="30" t="s">
        <v>259</v>
      </c>
      <c r="C43" s="173" t="s">
        <v>258</v>
      </c>
      <c r="D43" s="31" t="s">
        <v>989</v>
      </c>
      <c r="E43" s="35">
        <v>0.06</v>
      </c>
      <c r="F43" s="33">
        <v>2282.5</v>
      </c>
      <c r="G43" s="33">
        <v>856.26</v>
      </c>
      <c r="H43" s="33">
        <v>21.26</v>
      </c>
      <c r="I43" s="34"/>
      <c r="J43" s="54">
        <v>137</v>
      </c>
      <c r="K43" s="34">
        <v>51</v>
      </c>
      <c r="L43" s="34">
        <v>1</v>
      </c>
      <c r="M43" s="34"/>
      <c r="N43" s="34">
        <v>67</v>
      </c>
      <c r="O43" s="34">
        <v>4.0199999999999996</v>
      </c>
      <c r="P43" s="34"/>
      <c r="Q43" s="34"/>
    </row>
    <row r="44" spans="1:17" ht="24">
      <c r="A44" s="23">
        <v>18</v>
      </c>
      <c r="B44" s="30" t="s">
        <v>988</v>
      </c>
      <c r="C44" s="173" t="s">
        <v>987</v>
      </c>
      <c r="D44" s="31" t="s">
        <v>127</v>
      </c>
      <c r="E44" s="32">
        <v>48</v>
      </c>
      <c r="F44" s="33">
        <v>11.77</v>
      </c>
      <c r="G44" s="34"/>
      <c r="H44" s="34"/>
      <c r="I44" s="34"/>
      <c r="J44" s="54">
        <v>565</v>
      </c>
      <c r="K44" s="34"/>
      <c r="L44" s="34"/>
      <c r="M44" s="34"/>
      <c r="N44" s="34"/>
      <c r="O44" s="34"/>
      <c r="P44" s="34"/>
      <c r="Q44" s="34"/>
    </row>
    <row r="45" spans="1:17" ht="24">
      <c r="A45" s="23">
        <v>19</v>
      </c>
      <c r="B45" s="30" t="s">
        <v>804</v>
      </c>
      <c r="C45" s="173" t="s">
        <v>986</v>
      </c>
      <c r="D45" s="31" t="s">
        <v>127</v>
      </c>
      <c r="E45" s="32">
        <v>8</v>
      </c>
      <c r="F45" s="33">
        <v>9.1999999999999993</v>
      </c>
      <c r="G45" s="34"/>
      <c r="H45" s="34"/>
      <c r="I45" s="34"/>
      <c r="J45" s="54">
        <v>74</v>
      </c>
      <c r="K45" s="34"/>
      <c r="L45" s="34"/>
      <c r="M45" s="34"/>
      <c r="N45" s="34"/>
      <c r="O45" s="34"/>
      <c r="P45" s="34"/>
      <c r="Q45" s="34"/>
    </row>
    <row r="46" spans="1:17" ht="24">
      <c r="A46" s="23">
        <v>20</v>
      </c>
      <c r="B46" s="30" t="s">
        <v>985</v>
      </c>
      <c r="C46" s="173" t="s">
        <v>984</v>
      </c>
      <c r="D46" s="31" t="s">
        <v>127</v>
      </c>
      <c r="E46" s="32">
        <v>24</v>
      </c>
      <c r="F46" s="33">
        <v>4.5</v>
      </c>
      <c r="G46" s="34"/>
      <c r="H46" s="34"/>
      <c r="I46" s="34"/>
      <c r="J46" s="54">
        <v>108</v>
      </c>
      <c r="K46" s="34"/>
      <c r="L46" s="34"/>
      <c r="M46" s="34"/>
      <c r="N46" s="34"/>
      <c r="O46" s="34"/>
      <c r="P46" s="34"/>
      <c r="Q46" s="34"/>
    </row>
    <row r="47" spans="1:17" ht="24">
      <c r="A47" s="23">
        <v>21</v>
      </c>
      <c r="B47" s="30" t="s">
        <v>399</v>
      </c>
      <c r="C47" s="173" t="s">
        <v>398</v>
      </c>
      <c r="D47" s="31" t="s">
        <v>119</v>
      </c>
      <c r="E47" s="32">
        <v>60</v>
      </c>
      <c r="F47" s="33">
        <v>0.04</v>
      </c>
      <c r="G47" s="34"/>
      <c r="H47" s="34"/>
      <c r="I47" s="34"/>
      <c r="J47" s="54">
        <v>2</v>
      </c>
      <c r="K47" s="34"/>
      <c r="L47" s="34"/>
      <c r="M47" s="34"/>
      <c r="N47" s="34"/>
      <c r="O47" s="34"/>
      <c r="P47" s="34"/>
      <c r="Q47" s="34"/>
    </row>
    <row r="48" spans="1:17" ht="24">
      <c r="A48" s="23">
        <v>22</v>
      </c>
      <c r="B48" s="30" t="s">
        <v>397</v>
      </c>
      <c r="C48" s="173" t="s">
        <v>396</v>
      </c>
      <c r="D48" s="31" t="s">
        <v>119</v>
      </c>
      <c r="E48" s="32">
        <v>280</v>
      </c>
      <c r="F48" s="33">
        <v>0.08</v>
      </c>
      <c r="G48" s="34"/>
      <c r="H48" s="34"/>
      <c r="I48" s="34"/>
      <c r="J48" s="54">
        <v>22</v>
      </c>
      <c r="K48" s="34"/>
      <c r="L48" s="34"/>
      <c r="M48" s="34"/>
      <c r="N48" s="34"/>
      <c r="O48" s="34"/>
      <c r="P48" s="34"/>
      <c r="Q48" s="34"/>
    </row>
    <row r="49" spans="1:17" ht="24">
      <c r="A49" s="23">
        <v>23</v>
      </c>
      <c r="B49" s="30" t="s">
        <v>810</v>
      </c>
      <c r="C49" s="173" t="s">
        <v>809</v>
      </c>
      <c r="D49" s="31" t="s">
        <v>119</v>
      </c>
      <c r="E49" s="32">
        <v>40</v>
      </c>
      <c r="F49" s="33">
        <v>0.94</v>
      </c>
      <c r="G49" s="34"/>
      <c r="H49" s="34"/>
      <c r="I49" s="34"/>
      <c r="J49" s="54">
        <v>38</v>
      </c>
      <c r="K49" s="34"/>
      <c r="L49" s="34"/>
      <c r="M49" s="34"/>
      <c r="N49" s="34"/>
      <c r="O49" s="34"/>
      <c r="P49" s="34"/>
      <c r="Q49" s="34"/>
    </row>
    <row r="50" spans="1:17" ht="24">
      <c r="A50" s="23">
        <v>24</v>
      </c>
      <c r="B50" s="30" t="s">
        <v>384</v>
      </c>
      <c r="C50" s="173" t="s">
        <v>383</v>
      </c>
      <c r="D50" s="31" t="s">
        <v>193</v>
      </c>
      <c r="E50" s="32">
        <v>9.3000000000000007</v>
      </c>
      <c r="F50" s="33">
        <v>35.15</v>
      </c>
      <c r="G50" s="34"/>
      <c r="H50" s="34"/>
      <c r="I50" s="34"/>
      <c r="J50" s="54">
        <v>327</v>
      </c>
      <c r="K50" s="34"/>
      <c r="L50" s="34"/>
      <c r="M50" s="34"/>
      <c r="N50" s="34"/>
      <c r="O50" s="34"/>
      <c r="P50" s="34"/>
      <c r="Q50" s="34"/>
    </row>
    <row r="51" spans="1:17" ht="14.25" customHeight="1">
      <c r="A51" s="194" t="s">
        <v>983</v>
      </c>
      <c r="B51" s="191"/>
      <c r="C51" s="191"/>
      <c r="D51" s="191"/>
      <c r="E51" s="191"/>
      <c r="F51" s="191"/>
      <c r="G51" s="191"/>
      <c r="H51" s="191"/>
      <c r="I51" s="191"/>
      <c r="J51" s="191"/>
      <c r="K51" s="191"/>
      <c r="L51" s="191"/>
      <c r="M51" s="191"/>
      <c r="N51" s="191"/>
      <c r="O51" s="191"/>
      <c r="P51" s="191"/>
      <c r="Q51" s="191"/>
    </row>
    <row r="52" spans="1:17" ht="39" customHeight="1">
      <c r="A52" s="23">
        <v>25</v>
      </c>
      <c r="B52" s="30" t="s">
        <v>217</v>
      </c>
      <c r="C52" s="173" t="s">
        <v>216</v>
      </c>
      <c r="D52" s="31" t="s">
        <v>213</v>
      </c>
      <c r="E52" s="35">
        <v>2.1000000000000001E-2</v>
      </c>
      <c r="F52" s="33">
        <v>5941.74</v>
      </c>
      <c r="G52" s="33">
        <v>1349.38</v>
      </c>
      <c r="H52" s="33">
        <v>2984.53</v>
      </c>
      <c r="I52" s="33">
        <v>206.57</v>
      </c>
      <c r="J52" s="54">
        <v>125</v>
      </c>
      <c r="K52" s="34">
        <v>28</v>
      </c>
      <c r="L52" s="34">
        <v>63</v>
      </c>
      <c r="M52" s="34">
        <v>4</v>
      </c>
      <c r="N52" s="34">
        <v>104.28</v>
      </c>
      <c r="O52" s="34">
        <v>2.19</v>
      </c>
      <c r="P52" s="34">
        <v>11.35</v>
      </c>
      <c r="Q52" s="34">
        <v>0.24</v>
      </c>
    </row>
    <row r="53" spans="1:17" ht="26.25" customHeight="1">
      <c r="A53" s="23">
        <v>26</v>
      </c>
      <c r="B53" s="30" t="s">
        <v>123</v>
      </c>
      <c r="C53" s="173" t="s">
        <v>982</v>
      </c>
      <c r="D53" s="31" t="s">
        <v>119</v>
      </c>
      <c r="E53" s="32">
        <v>1</v>
      </c>
      <c r="F53" s="33">
        <v>2368.88</v>
      </c>
      <c r="G53" s="34"/>
      <c r="H53" s="34"/>
      <c r="I53" s="34"/>
      <c r="J53" s="54">
        <v>2369</v>
      </c>
      <c r="K53" s="34"/>
      <c r="L53" s="34"/>
      <c r="M53" s="34"/>
      <c r="N53" s="34"/>
      <c r="O53" s="34"/>
      <c r="P53" s="34"/>
      <c r="Q53" s="34"/>
    </row>
    <row r="54" spans="1:17" ht="27.75" customHeight="1">
      <c r="A54" s="23">
        <v>27</v>
      </c>
      <c r="B54" s="30" t="s">
        <v>123</v>
      </c>
      <c r="C54" s="173" t="s">
        <v>366</v>
      </c>
      <c r="D54" s="31" t="s">
        <v>119</v>
      </c>
      <c r="E54" s="32">
        <v>1</v>
      </c>
      <c r="F54" s="33">
        <v>555.49</v>
      </c>
      <c r="G54" s="34"/>
      <c r="H54" s="34"/>
      <c r="I54" s="34"/>
      <c r="J54" s="54">
        <v>555</v>
      </c>
      <c r="K54" s="34"/>
      <c r="L54" s="34"/>
      <c r="M54" s="34"/>
      <c r="N54" s="34"/>
      <c r="O54" s="34"/>
      <c r="P54" s="34"/>
      <c r="Q54" s="34"/>
    </row>
    <row r="55" spans="1:17" ht="27" customHeight="1">
      <c r="A55" s="23">
        <v>28</v>
      </c>
      <c r="B55" s="30" t="s">
        <v>123</v>
      </c>
      <c r="C55" s="173" t="s">
        <v>981</v>
      </c>
      <c r="D55" s="31" t="s">
        <v>119</v>
      </c>
      <c r="E55" s="32">
        <v>2.5</v>
      </c>
      <c r="F55" s="33">
        <v>203.04</v>
      </c>
      <c r="G55" s="34"/>
      <c r="H55" s="34"/>
      <c r="I55" s="34"/>
      <c r="J55" s="54">
        <v>508</v>
      </c>
      <c r="K55" s="34"/>
      <c r="L55" s="34"/>
      <c r="M55" s="34"/>
      <c r="N55" s="34"/>
      <c r="O55" s="34"/>
      <c r="P55" s="34"/>
      <c r="Q55" s="34"/>
    </row>
    <row r="56" spans="1:17" ht="28.5" customHeight="1">
      <c r="A56" s="23">
        <v>29</v>
      </c>
      <c r="B56" s="30" t="s">
        <v>123</v>
      </c>
      <c r="C56" s="173" t="s">
        <v>365</v>
      </c>
      <c r="D56" s="31" t="s">
        <v>119</v>
      </c>
      <c r="E56" s="32">
        <v>2</v>
      </c>
      <c r="F56" s="33">
        <v>116.14</v>
      </c>
      <c r="G56" s="34"/>
      <c r="H56" s="34"/>
      <c r="I56" s="34"/>
      <c r="J56" s="54">
        <v>232</v>
      </c>
      <c r="K56" s="34"/>
      <c r="L56" s="34"/>
      <c r="M56" s="34"/>
      <c r="N56" s="34"/>
      <c r="O56" s="34"/>
      <c r="P56" s="34"/>
      <c r="Q56" s="34"/>
    </row>
    <row r="57" spans="1:17" ht="24">
      <c r="A57" s="23">
        <v>30</v>
      </c>
      <c r="B57" s="30" t="s">
        <v>364</v>
      </c>
      <c r="C57" s="173" t="s">
        <v>363</v>
      </c>
      <c r="D57" s="31" t="s">
        <v>214</v>
      </c>
      <c r="E57" s="32">
        <v>1</v>
      </c>
      <c r="F57" s="33">
        <v>81.319999999999993</v>
      </c>
      <c r="G57" s="34"/>
      <c r="H57" s="34"/>
      <c r="I57" s="34"/>
      <c r="J57" s="54">
        <v>81</v>
      </c>
      <c r="K57" s="34"/>
      <c r="L57" s="34"/>
      <c r="M57" s="34"/>
      <c r="N57" s="34"/>
      <c r="O57" s="34"/>
      <c r="P57" s="34"/>
      <c r="Q57" s="34"/>
    </row>
    <row r="58" spans="1:17" ht="27.75" customHeight="1">
      <c r="A58" s="23">
        <v>31</v>
      </c>
      <c r="B58" s="30" t="s">
        <v>123</v>
      </c>
      <c r="C58" s="173" t="s">
        <v>980</v>
      </c>
      <c r="D58" s="31" t="s">
        <v>119</v>
      </c>
      <c r="E58" s="32">
        <v>1</v>
      </c>
      <c r="F58" s="33">
        <v>85.51</v>
      </c>
      <c r="G58" s="34"/>
      <c r="H58" s="34"/>
      <c r="I58" s="34"/>
      <c r="J58" s="54">
        <v>86</v>
      </c>
      <c r="K58" s="34"/>
      <c r="L58" s="34"/>
      <c r="M58" s="34"/>
      <c r="N58" s="34"/>
      <c r="O58" s="34"/>
      <c r="P58" s="34"/>
      <c r="Q58" s="34"/>
    </row>
    <row r="59" spans="1:17" ht="24">
      <c r="A59" s="23">
        <v>32</v>
      </c>
      <c r="B59" s="30" t="s">
        <v>360</v>
      </c>
      <c r="C59" s="173" t="s">
        <v>359</v>
      </c>
      <c r="D59" s="31" t="s">
        <v>126</v>
      </c>
      <c r="E59" s="35">
        <v>5.1999999999999998E-2</v>
      </c>
      <c r="F59" s="33">
        <v>1111.95</v>
      </c>
      <c r="G59" s="33">
        <v>90.01</v>
      </c>
      <c r="H59" s="33">
        <v>4.37</v>
      </c>
      <c r="I59" s="34"/>
      <c r="J59" s="54">
        <v>58</v>
      </c>
      <c r="K59" s="34">
        <v>5</v>
      </c>
      <c r="L59" s="34"/>
      <c r="M59" s="34"/>
      <c r="N59" s="34">
        <v>7.82</v>
      </c>
      <c r="O59" s="34">
        <v>0.41</v>
      </c>
      <c r="P59" s="34"/>
      <c r="Q59" s="34"/>
    </row>
    <row r="60" spans="1:17" ht="28.5" customHeight="1">
      <c r="A60" s="23">
        <v>33</v>
      </c>
      <c r="B60" s="30" t="s">
        <v>123</v>
      </c>
      <c r="C60" s="173" t="s">
        <v>357</v>
      </c>
      <c r="D60" s="31" t="s">
        <v>119</v>
      </c>
      <c r="E60" s="32">
        <v>3</v>
      </c>
      <c r="F60" s="33">
        <v>106.5</v>
      </c>
      <c r="G60" s="34"/>
      <c r="H60" s="34"/>
      <c r="I60" s="34"/>
      <c r="J60" s="54">
        <v>320</v>
      </c>
      <c r="K60" s="34"/>
      <c r="L60" s="34"/>
      <c r="M60" s="34"/>
      <c r="N60" s="34"/>
      <c r="O60" s="34"/>
      <c r="P60" s="34"/>
      <c r="Q60" s="34"/>
    </row>
    <row r="61" spans="1:17" ht="14.25" customHeight="1">
      <c r="A61" s="194" t="s">
        <v>255</v>
      </c>
      <c r="B61" s="191"/>
      <c r="C61" s="191"/>
      <c r="D61" s="191"/>
      <c r="E61" s="191"/>
      <c r="F61" s="191"/>
      <c r="G61" s="191"/>
      <c r="H61" s="191"/>
      <c r="I61" s="191"/>
      <c r="J61" s="191"/>
      <c r="K61" s="191"/>
      <c r="L61" s="191"/>
      <c r="M61" s="191"/>
      <c r="N61" s="191"/>
      <c r="O61" s="191"/>
      <c r="P61" s="191"/>
      <c r="Q61" s="191"/>
    </row>
    <row r="62" spans="1:17" ht="51.75" customHeight="1">
      <c r="A62" s="23">
        <v>34</v>
      </c>
      <c r="B62" s="30" t="s">
        <v>248</v>
      </c>
      <c r="C62" s="173" t="s">
        <v>247</v>
      </c>
      <c r="D62" s="31" t="s">
        <v>196</v>
      </c>
      <c r="E62" s="35">
        <v>0.23799999999999999</v>
      </c>
      <c r="F62" s="33">
        <v>566.5</v>
      </c>
      <c r="G62" s="33">
        <v>221.1</v>
      </c>
      <c r="H62" s="33">
        <v>4.7699999999999996</v>
      </c>
      <c r="I62" s="33">
        <v>0.16</v>
      </c>
      <c r="J62" s="54">
        <v>135</v>
      </c>
      <c r="K62" s="34">
        <v>53</v>
      </c>
      <c r="L62" s="34">
        <v>1</v>
      </c>
      <c r="M62" s="34"/>
      <c r="N62" s="34">
        <v>16.5</v>
      </c>
      <c r="O62" s="34">
        <v>3.93</v>
      </c>
      <c r="P62" s="34">
        <v>0.01</v>
      </c>
      <c r="Q62" s="34"/>
    </row>
    <row r="63" spans="1:17" ht="51.75" customHeight="1">
      <c r="A63" s="23">
        <v>35</v>
      </c>
      <c r="B63" s="30" t="s">
        <v>250</v>
      </c>
      <c r="C63" s="173" t="s">
        <v>355</v>
      </c>
      <c r="D63" s="31" t="s">
        <v>196</v>
      </c>
      <c r="E63" s="35">
        <v>0.47199999999999998</v>
      </c>
      <c r="F63" s="33">
        <v>504.98</v>
      </c>
      <c r="G63" s="33">
        <v>160.66999999999999</v>
      </c>
      <c r="H63" s="33">
        <v>3.68</v>
      </c>
      <c r="I63" s="33">
        <v>0.16</v>
      </c>
      <c r="J63" s="54">
        <v>238</v>
      </c>
      <c r="K63" s="34">
        <v>76</v>
      </c>
      <c r="L63" s="34">
        <v>2</v>
      </c>
      <c r="M63" s="34"/>
      <c r="N63" s="34">
        <v>11.99</v>
      </c>
      <c r="O63" s="34">
        <v>5.66</v>
      </c>
      <c r="P63" s="34">
        <v>0.01</v>
      </c>
      <c r="Q63" s="34"/>
    </row>
    <row r="64" spans="1:17" ht="24">
      <c r="A64" s="23">
        <v>36</v>
      </c>
      <c r="B64" s="30" t="s">
        <v>354</v>
      </c>
      <c r="C64" s="173" t="s">
        <v>353</v>
      </c>
      <c r="D64" s="31" t="s">
        <v>212</v>
      </c>
      <c r="E64" s="35">
        <v>21.3</v>
      </c>
      <c r="F64" s="33">
        <v>4.5999999999999996</v>
      </c>
      <c r="G64" s="34"/>
      <c r="H64" s="34"/>
      <c r="I64" s="34"/>
      <c r="J64" s="54">
        <v>98</v>
      </c>
      <c r="K64" s="34"/>
      <c r="L64" s="34"/>
      <c r="M64" s="34"/>
      <c r="N64" s="34"/>
      <c r="O64" s="34"/>
      <c r="P64" s="34"/>
      <c r="Q64" s="34"/>
    </row>
    <row r="65" spans="1:17" ht="51" customHeight="1">
      <c r="A65" s="23">
        <v>37</v>
      </c>
      <c r="B65" s="30" t="s">
        <v>254</v>
      </c>
      <c r="C65" s="173" t="s">
        <v>253</v>
      </c>
      <c r="D65" s="31" t="s">
        <v>979</v>
      </c>
      <c r="E65" s="35">
        <v>2.7E-2</v>
      </c>
      <c r="F65" s="33">
        <v>4324.05</v>
      </c>
      <c r="G65" s="33">
        <v>2849.81</v>
      </c>
      <c r="H65" s="33">
        <v>27</v>
      </c>
      <c r="I65" s="33">
        <v>10.47</v>
      </c>
      <c r="J65" s="54">
        <v>117</v>
      </c>
      <c r="K65" s="34">
        <v>77</v>
      </c>
      <c r="L65" s="34">
        <v>1</v>
      </c>
      <c r="M65" s="34"/>
      <c r="N65" s="34">
        <v>228.35</v>
      </c>
      <c r="O65" s="34">
        <v>6.17</v>
      </c>
      <c r="P65" s="34">
        <v>0.67</v>
      </c>
      <c r="Q65" s="34">
        <v>0.02</v>
      </c>
    </row>
    <row r="66" spans="1:17" ht="26.25" customHeight="1">
      <c r="A66" s="23">
        <v>38</v>
      </c>
      <c r="B66" s="30" t="s">
        <v>774</v>
      </c>
      <c r="C66" s="173" t="s">
        <v>773</v>
      </c>
      <c r="D66" s="31" t="s">
        <v>976</v>
      </c>
      <c r="E66" s="35">
        <v>0.24</v>
      </c>
      <c r="F66" s="33">
        <v>368.03</v>
      </c>
      <c r="G66" s="33">
        <v>341.61</v>
      </c>
      <c r="H66" s="33">
        <v>4.03</v>
      </c>
      <c r="I66" s="33">
        <v>1.56</v>
      </c>
      <c r="J66" s="54">
        <v>88</v>
      </c>
      <c r="K66" s="34">
        <v>82</v>
      </c>
      <c r="L66" s="34">
        <v>1</v>
      </c>
      <c r="M66" s="34"/>
      <c r="N66" s="34">
        <v>28.07</v>
      </c>
      <c r="O66" s="34">
        <v>6.74</v>
      </c>
      <c r="P66" s="34">
        <v>0.1</v>
      </c>
      <c r="Q66" s="34">
        <v>0.02</v>
      </c>
    </row>
    <row r="67" spans="1:17" ht="39" customHeight="1">
      <c r="A67" s="23">
        <v>39</v>
      </c>
      <c r="B67" s="30" t="s">
        <v>349</v>
      </c>
      <c r="C67" s="173" t="s">
        <v>348</v>
      </c>
      <c r="D67" s="31" t="s">
        <v>218</v>
      </c>
      <c r="E67" s="35">
        <v>3.2000000000000001E-2</v>
      </c>
      <c r="F67" s="33">
        <v>7777.57</v>
      </c>
      <c r="G67" s="33">
        <v>4838.05</v>
      </c>
      <c r="H67" s="33">
        <v>46.75</v>
      </c>
      <c r="I67" s="33">
        <v>18.12</v>
      </c>
      <c r="J67" s="54">
        <v>249</v>
      </c>
      <c r="K67" s="34">
        <v>155</v>
      </c>
      <c r="L67" s="34">
        <v>1</v>
      </c>
      <c r="M67" s="34">
        <v>1</v>
      </c>
      <c r="N67" s="34">
        <v>383.06</v>
      </c>
      <c r="O67" s="34">
        <v>12.26</v>
      </c>
      <c r="P67" s="34">
        <v>1.1599999999999999</v>
      </c>
      <c r="Q67" s="34">
        <v>0.04</v>
      </c>
    </row>
    <row r="68" spans="1:17" ht="36">
      <c r="A68" s="23">
        <v>40</v>
      </c>
      <c r="B68" s="30" t="s">
        <v>244</v>
      </c>
      <c r="C68" s="173" t="s">
        <v>243</v>
      </c>
      <c r="D68" s="31" t="s">
        <v>195</v>
      </c>
      <c r="E68" s="35">
        <v>0.23799999999999999</v>
      </c>
      <c r="F68" s="33">
        <v>111.45</v>
      </c>
      <c r="G68" s="33">
        <v>109.76</v>
      </c>
      <c r="H68" s="33">
        <v>1.49</v>
      </c>
      <c r="I68" s="33">
        <v>0.16</v>
      </c>
      <c r="J68" s="54">
        <v>27</v>
      </c>
      <c r="K68" s="34">
        <v>26</v>
      </c>
      <c r="L68" s="34"/>
      <c r="M68" s="34"/>
      <c r="N68" s="34">
        <v>8.1</v>
      </c>
      <c r="O68" s="34">
        <v>1.93</v>
      </c>
      <c r="P68" s="34">
        <v>0.01</v>
      </c>
      <c r="Q68" s="34"/>
    </row>
    <row r="69" spans="1:17" ht="27" customHeight="1">
      <c r="A69" s="23">
        <v>41</v>
      </c>
      <c r="B69" s="30" t="s">
        <v>246</v>
      </c>
      <c r="C69" s="173" t="s">
        <v>245</v>
      </c>
      <c r="D69" s="31" t="s">
        <v>195</v>
      </c>
      <c r="E69" s="35">
        <v>0.47199999999999998</v>
      </c>
      <c r="F69" s="33">
        <v>90.44</v>
      </c>
      <c r="G69" s="33">
        <v>88.75</v>
      </c>
      <c r="H69" s="33">
        <v>1.49</v>
      </c>
      <c r="I69" s="33">
        <v>0.16</v>
      </c>
      <c r="J69" s="54">
        <v>43</v>
      </c>
      <c r="K69" s="34">
        <v>42</v>
      </c>
      <c r="L69" s="34">
        <v>1</v>
      </c>
      <c r="M69" s="34"/>
      <c r="N69" s="34">
        <v>6.55</v>
      </c>
      <c r="O69" s="34">
        <v>3.09</v>
      </c>
      <c r="P69" s="34">
        <v>0.01</v>
      </c>
      <c r="Q69" s="34"/>
    </row>
    <row r="70" spans="1:17" ht="26.25" customHeight="1">
      <c r="A70" s="23">
        <v>42</v>
      </c>
      <c r="B70" s="30" t="s">
        <v>242</v>
      </c>
      <c r="C70" s="173" t="s">
        <v>770</v>
      </c>
      <c r="D70" s="31" t="s">
        <v>212</v>
      </c>
      <c r="E70" s="35">
        <v>10.7</v>
      </c>
      <c r="F70" s="33">
        <v>30.48</v>
      </c>
      <c r="G70" s="34"/>
      <c r="H70" s="34"/>
      <c r="I70" s="34"/>
      <c r="J70" s="54">
        <v>326</v>
      </c>
      <c r="K70" s="34"/>
      <c r="L70" s="34"/>
      <c r="M70" s="34"/>
      <c r="N70" s="34"/>
      <c r="O70" s="34"/>
      <c r="P70" s="34"/>
      <c r="Q70" s="34"/>
    </row>
    <row r="71" spans="1:17" ht="26.25" customHeight="1">
      <c r="A71" s="23">
        <v>43</v>
      </c>
      <c r="B71" s="30" t="s">
        <v>978</v>
      </c>
      <c r="C71" s="173" t="s">
        <v>977</v>
      </c>
      <c r="D71" s="31" t="s">
        <v>976</v>
      </c>
      <c r="E71" s="35">
        <v>0.128</v>
      </c>
      <c r="F71" s="33">
        <v>1068.5999999999999</v>
      </c>
      <c r="G71" s="33">
        <v>221.14</v>
      </c>
      <c r="H71" s="33">
        <v>1.49</v>
      </c>
      <c r="I71" s="33">
        <v>0.16</v>
      </c>
      <c r="J71" s="54">
        <v>137</v>
      </c>
      <c r="K71" s="34">
        <v>28</v>
      </c>
      <c r="L71" s="34"/>
      <c r="M71" s="34"/>
      <c r="N71" s="34">
        <v>16.32</v>
      </c>
      <c r="O71" s="34">
        <v>2.09</v>
      </c>
      <c r="P71" s="34">
        <v>0.01</v>
      </c>
      <c r="Q71" s="34"/>
    </row>
    <row r="72" spans="1:17" ht="51" customHeight="1">
      <c r="A72" s="23">
        <v>44</v>
      </c>
      <c r="B72" s="30" t="s">
        <v>239</v>
      </c>
      <c r="C72" s="173" t="s">
        <v>238</v>
      </c>
      <c r="D72" s="31" t="s">
        <v>196</v>
      </c>
      <c r="E72" s="35">
        <v>0.128</v>
      </c>
      <c r="F72" s="33">
        <v>1625.3</v>
      </c>
      <c r="G72" s="33">
        <v>757.17</v>
      </c>
      <c r="H72" s="33">
        <v>16.09</v>
      </c>
      <c r="I72" s="33">
        <v>0.31</v>
      </c>
      <c r="J72" s="54">
        <v>208</v>
      </c>
      <c r="K72" s="34">
        <v>97</v>
      </c>
      <c r="L72" s="34">
        <v>2</v>
      </c>
      <c r="M72" s="34"/>
      <c r="N72" s="34">
        <v>55.88</v>
      </c>
      <c r="O72" s="34">
        <v>7.15</v>
      </c>
      <c r="P72" s="34">
        <v>0.02</v>
      </c>
      <c r="Q72" s="34"/>
    </row>
    <row r="73" spans="1:17" ht="24">
      <c r="A73" s="23">
        <v>45</v>
      </c>
      <c r="B73" s="30" t="s">
        <v>237</v>
      </c>
      <c r="C73" s="173" t="s">
        <v>236</v>
      </c>
      <c r="D73" s="31" t="s">
        <v>194</v>
      </c>
      <c r="E73" s="32">
        <v>8.8000000000000005E-3</v>
      </c>
      <c r="F73" s="33">
        <v>33000</v>
      </c>
      <c r="G73" s="34"/>
      <c r="H73" s="34"/>
      <c r="I73" s="34"/>
      <c r="J73" s="54">
        <v>290</v>
      </c>
      <c r="K73" s="34"/>
      <c r="L73" s="34"/>
      <c r="M73" s="34"/>
      <c r="N73" s="34"/>
      <c r="O73" s="34"/>
      <c r="P73" s="34"/>
      <c r="Q73" s="34"/>
    </row>
    <row r="74" spans="1:17" ht="38.25" customHeight="1">
      <c r="A74" s="23">
        <v>46</v>
      </c>
      <c r="B74" s="30" t="s">
        <v>249</v>
      </c>
      <c r="C74" s="173" t="s">
        <v>975</v>
      </c>
      <c r="D74" s="31" t="s">
        <v>973</v>
      </c>
      <c r="E74" s="35">
        <v>0.379</v>
      </c>
      <c r="F74" s="33">
        <v>770.4</v>
      </c>
      <c r="G74" s="33">
        <v>600.02</v>
      </c>
      <c r="H74" s="33">
        <v>1.49</v>
      </c>
      <c r="I74" s="33">
        <v>0.16</v>
      </c>
      <c r="J74" s="54">
        <v>292</v>
      </c>
      <c r="K74" s="34">
        <v>227</v>
      </c>
      <c r="L74" s="34">
        <v>1</v>
      </c>
      <c r="M74" s="34"/>
      <c r="N74" s="34">
        <v>46.95</v>
      </c>
      <c r="O74" s="34">
        <v>17.79</v>
      </c>
      <c r="P74" s="34">
        <v>0.01</v>
      </c>
      <c r="Q74" s="34"/>
    </row>
    <row r="75" spans="1:17" ht="27" customHeight="1">
      <c r="A75" s="23">
        <v>47</v>
      </c>
      <c r="B75" s="30" t="s">
        <v>123</v>
      </c>
      <c r="C75" s="173" t="s">
        <v>972</v>
      </c>
      <c r="D75" s="31" t="s">
        <v>193</v>
      </c>
      <c r="E75" s="32">
        <v>43.59</v>
      </c>
      <c r="F75" s="33">
        <v>46.64</v>
      </c>
      <c r="G75" s="34"/>
      <c r="H75" s="34"/>
      <c r="I75" s="34"/>
      <c r="J75" s="54">
        <v>2033</v>
      </c>
      <c r="K75" s="34"/>
      <c r="L75" s="34"/>
      <c r="M75" s="34"/>
      <c r="N75" s="34"/>
      <c r="O75" s="34"/>
      <c r="P75" s="34"/>
      <c r="Q75" s="34"/>
    </row>
    <row r="76" spans="1:17" ht="39.75" customHeight="1">
      <c r="A76" s="23">
        <v>48</v>
      </c>
      <c r="B76" s="30" t="s">
        <v>765</v>
      </c>
      <c r="C76" s="173" t="s">
        <v>974</v>
      </c>
      <c r="D76" s="31" t="s">
        <v>973</v>
      </c>
      <c r="E76" s="35">
        <v>0.20300000000000001</v>
      </c>
      <c r="F76" s="33">
        <v>486.59</v>
      </c>
      <c r="G76" s="33">
        <v>418.42</v>
      </c>
      <c r="H76" s="33">
        <v>1.49</v>
      </c>
      <c r="I76" s="33">
        <v>0.16</v>
      </c>
      <c r="J76" s="54">
        <v>99</v>
      </c>
      <c r="K76" s="34">
        <v>85</v>
      </c>
      <c r="L76" s="34"/>
      <c r="M76" s="34"/>
      <c r="N76" s="34">
        <v>32.74</v>
      </c>
      <c r="O76" s="34">
        <v>6.65</v>
      </c>
      <c r="P76" s="34">
        <v>0.01</v>
      </c>
      <c r="Q76" s="34"/>
    </row>
    <row r="77" spans="1:17" ht="27" customHeight="1">
      <c r="A77" s="23">
        <v>49</v>
      </c>
      <c r="B77" s="30" t="s">
        <v>123</v>
      </c>
      <c r="C77" s="173" t="s">
        <v>972</v>
      </c>
      <c r="D77" s="31" t="s">
        <v>193</v>
      </c>
      <c r="E77" s="32">
        <v>23.35</v>
      </c>
      <c r="F77" s="33">
        <v>46.64</v>
      </c>
      <c r="G77" s="34"/>
      <c r="H77" s="34"/>
      <c r="I77" s="34"/>
      <c r="J77" s="54">
        <v>1089</v>
      </c>
      <c r="K77" s="34"/>
      <c r="L77" s="34"/>
      <c r="M77" s="34"/>
      <c r="N77" s="34"/>
      <c r="O77" s="34"/>
      <c r="P77" s="34"/>
      <c r="Q77" s="34"/>
    </row>
    <row r="78" spans="1:17" ht="36">
      <c r="A78" s="23">
        <v>50</v>
      </c>
      <c r="B78" s="30" t="s">
        <v>736</v>
      </c>
      <c r="C78" s="173" t="s">
        <v>735</v>
      </c>
      <c r="D78" s="31" t="s">
        <v>120</v>
      </c>
      <c r="E78" s="35">
        <v>0.1</v>
      </c>
      <c r="F78" s="33">
        <v>1046.0999999999999</v>
      </c>
      <c r="G78" s="34"/>
      <c r="H78" s="34"/>
      <c r="I78" s="34"/>
      <c r="J78" s="54">
        <v>105</v>
      </c>
      <c r="K78" s="34"/>
      <c r="L78" s="34"/>
      <c r="M78" s="34"/>
      <c r="N78" s="34"/>
      <c r="O78" s="34"/>
      <c r="P78" s="34"/>
      <c r="Q78" s="34"/>
    </row>
    <row r="79" spans="1:17" ht="36">
      <c r="A79" s="23">
        <v>51</v>
      </c>
      <c r="B79" s="30" t="s">
        <v>739</v>
      </c>
      <c r="C79" s="173" t="s">
        <v>738</v>
      </c>
      <c r="D79" s="31" t="s">
        <v>195</v>
      </c>
      <c r="E79" s="35">
        <v>0.20200000000000001</v>
      </c>
      <c r="F79" s="33">
        <v>609.52</v>
      </c>
      <c r="G79" s="33">
        <v>466.27</v>
      </c>
      <c r="H79" s="33">
        <v>143.25</v>
      </c>
      <c r="I79" s="33">
        <v>7.34</v>
      </c>
      <c r="J79" s="54">
        <v>123</v>
      </c>
      <c r="K79" s="34">
        <v>94</v>
      </c>
      <c r="L79" s="34">
        <v>29</v>
      </c>
      <c r="M79" s="34">
        <v>1</v>
      </c>
      <c r="N79" s="34">
        <v>35.19</v>
      </c>
      <c r="O79" s="34">
        <v>7.11</v>
      </c>
      <c r="P79" s="34">
        <v>0.47</v>
      </c>
      <c r="Q79" s="34">
        <v>0.09</v>
      </c>
    </row>
    <row r="80" spans="1:17" ht="26.25" customHeight="1">
      <c r="A80" s="23">
        <v>52</v>
      </c>
      <c r="B80" s="30" t="s">
        <v>123</v>
      </c>
      <c r="C80" s="173" t="s">
        <v>971</v>
      </c>
      <c r="D80" s="31" t="s">
        <v>193</v>
      </c>
      <c r="E80" s="32">
        <v>20.2</v>
      </c>
      <c r="F80" s="33">
        <v>97.79</v>
      </c>
      <c r="G80" s="34"/>
      <c r="H80" s="34"/>
      <c r="I80" s="34"/>
      <c r="J80" s="54">
        <v>1975</v>
      </c>
      <c r="K80" s="34"/>
      <c r="L80" s="34"/>
      <c r="M80" s="34"/>
      <c r="N80" s="34"/>
      <c r="O80" s="34"/>
      <c r="P80" s="34"/>
      <c r="Q80" s="34"/>
    </row>
    <row r="81" spans="1:17" ht="27" customHeight="1">
      <c r="A81" s="23">
        <v>53</v>
      </c>
      <c r="B81" s="30" t="s">
        <v>230</v>
      </c>
      <c r="C81" s="173" t="s">
        <v>343</v>
      </c>
      <c r="D81" s="31" t="s">
        <v>209</v>
      </c>
      <c r="E81" s="32">
        <v>0.18</v>
      </c>
      <c r="F81" s="33">
        <v>626.51</v>
      </c>
      <c r="G81" s="33">
        <v>123.7</v>
      </c>
      <c r="H81" s="33">
        <v>3.28</v>
      </c>
      <c r="I81" s="34"/>
      <c r="J81" s="54">
        <v>113</v>
      </c>
      <c r="K81" s="34">
        <v>22</v>
      </c>
      <c r="L81" s="34">
        <v>1</v>
      </c>
      <c r="M81" s="34"/>
      <c r="N81" s="34">
        <v>8.99</v>
      </c>
      <c r="O81" s="34">
        <v>1.62</v>
      </c>
      <c r="P81" s="34"/>
      <c r="Q81" s="34"/>
    </row>
    <row r="82" spans="1:17" ht="13.5" customHeight="1">
      <c r="A82" s="194" t="s">
        <v>970</v>
      </c>
      <c r="B82" s="191"/>
      <c r="C82" s="191"/>
      <c r="D82" s="191"/>
      <c r="E82" s="191"/>
      <c r="F82" s="191"/>
      <c r="G82" s="191"/>
      <c r="H82" s="191"/>
      <c r="I82" s="191"/>
      <c r="J82" s="191"/>
      <c r="K82" s="191"/>
      <c r="L82" s="191"/>
      <c r="M82" s="191"/>
      <c r="N82" s="191"/>
      <c r="O82" s="191"/>
      <c r="P82" s="191"/>
      <c r="Q82" s="191"/>
    </row>
    <row r="83" spans="1:17" ht="48">
      <c r="A83" s="23">
        <v>54</v>
      </c>
      <c r="B83" s="30" t="s">
        <v>123</v>
      </c>
      <c r="C83" s="173" t="s">
        <v>969</v>
      </c>
      <c r="D83" s="31" t="s">
        <v>119</v>
      </c>
      <c r="E83" s="32">
        <v>1</v>
      </c>
      <c r="F83" s="33">
        <v>3180.58</v>
      </c>
      <c r="G83" s="34"/>
      <c r="H83" s="34"/>
      <c r="I83" s="34"/>
      <c r="J83" s="54">
        <v>3181</v>
      </c>
      <c r="K83" s="34"/>
      <c r="L83" s="34"/>
      <c r="M83" s="34"/>
      <c r="N83" s="34"/>
      <c r="O83" s="34"/>
      <c r="P83" s="34"/>
      <c r="Q83" s="34"/>
    </row>
    <row r="84" spans="1:17" ht="36">
      <c r="A84" s="23">
        <v>55</v>
      </c>
      <c r="B84" s="30" t="s">
        <v>123</v>
      </c>
      <c r="C84" s="173" t="s">
        <v>968</v>
      </c>
      <c r="D84" s="31" t="s">
        <v>119</v>
      </c>
      <c r="E84" s="32">
        <v>1</v>
      </c>
      <c r="F84" s="33">
        <v>2938.21</v>
      </c>
      <c r="G84" s="34"/>
      <c r="H84" s="34"/>
      <c r="I84" s="34"/>
      <c r="J84" s="54">
        <v>2938</v>
      </c>
      <c r="K84" s="34"/>
      <c r="L84" s="34"/>
      <c r="M84" s="34"/>
      <c r="N84" s="34"/>
      <c r="O84" s="34"/>
      <c r="P84" s="34"/>
      <c r="Q84" s="34"/>
    </row>
    <row r="85" spans="1:17" ht="36">
      <c r="A85" s="23">
        <v>56</v>
      </c>
      <c r="B85" s="30" t="s">
        <v>123</v>
      </c>
      <c r="C85" s="173" t="s">
        <v>967</v>
      </c>
      <c r="D85" s="31" t="s">
        <v>119</v>
      </c>
      <c r="E85" s="32">
        <v>1</v>
      </c>
      <c r="F85" s="33">
        <v>2348.5100000000002</v>
      </c>
      <c r="G85" s="34"/>
      <c r="H85" s="34"/>
      <c r="I85" s="34"/>
      <c r="J85" s="54">
        <v>2349</v>
      </c>
      <c r="K85" s="34"/>
      <c r="L85" s="34"/>
      <c r="M85" s="34"/>
      <c r="N85" s="34"/>
      <c r="O85" s="34"/>
      <c r="P85" s="34"/>
      <c r="Q85" s="34"/>
    </row>
    <row r="86" spans="1:17">
      <c r="A86" s="194" t="s">
        <v>128</v>
      </c>
      <c r="B86" s="191"/>
      <c r="C86" s="191"/>
      <c r="D86" s="191"/>
      <c r="E86" s="191"/>
      <c r="F86" s="191"/>
      <c r="G86" s="191"/>
      <c r="H86" s="191"/>
      <c r="I86" s="191"/>
      <c r="J86" s="55">
        <v>24422</v>
      </c>
      <c r="K86" s="33">
        <v>1556</v>
      </c>
      <c r="L86" s="33">
        <v>169</v>
      </c>
      <c r="M86" s="33">
        <v>10</v>
      </c>
      <c r="N86" s="34"/>
      <c r="O86" s="33">
        <v>122.58</v>
      </c>
      <c r="P86" s="34"/>
      <c r="Q86" s="33">
        <v>0.75</v>
      </c>
    </row>
    <row r="87" spans="1:17">
      <c r="A87" s="194" t="s">
        <v>129</v>
      </c>
      <c r="B87" s="191"/>
      <c r="C87" s="191"/>
      <c r="D87" s="191"/>
      <c r="E87" s="191"/>
      <c r="F87" s="191"/>
      <c r="G87" s="191"/>
      <c r="H87" s="191"/>
      <c r="I87" s="191"/>
      <c r="J87" s="55">
        <v>24967</v>
      </c>
      <c r="K87" s="33">
        <v>2047</v>
      </c>
      <c r="L87" s="33">
        <v>223</v>
      </c>
      <c r="M87" s="33">
        <v>12</v>
      </c>
      <c r="N87" s="34"/>
      <c r="O87" s="33">
        <v>153.83000000000001</v>
      </c>
      <c r="P87" s="34"/>
      <c r="Q87" s="33">
        <v>0.91</v>
      </c>
    </row>
    <row r="88" spans="1:17">
      <c r="A88" s="194" t="s">
        <v>130</v>
      </c>
      <c r="B88" s="191"/>
      <c r="C88" s="191"/>
      <c r="D88" s="191"/>
      <c r="E88" s="191"/>
      <c r="F88" s="191"/>
      <c r="G88" s="191"/>
      <c r="H88" s="191"/>
      <c r="I88" s="191"/>
      <c r="J88" s="54"/>
      <c r="K88" s="34"/>
      <c r="L88" s="34"/>
      <c r="M88" s="34"/>
      <c r="N88" s="34"/>
      <c r="O88" s="34"/>
      <c r="P88" s="34"/>
      <c r="Q88" s="34"/>
    </row>
    <row r="89" spans="1:17" ht="12.95" customHeight="1">
      <c r="A89" s="194" t="s">
        <v>966</v>
      </c>
      <c r="B89" s="191"/>
      <c r="C89" s="191"/>
      <c r="D89" s="191"/>
      <c r="E89" s="191"/>
      <c r="F89" s="191"/>
      <c r="G89" s="191"/>
      <c r="H89" s="191"/>
      <c r="I89" s="191"/>
      <c r="J89" s="55">
        <v>67</v>
      </c>
      <c r="K89" s="33">
        <v>67</v>
      </c>
      <c r="L89" s="34"/>
      <c r="M89" s="34"/>
      <c r="N89" s="34"/>
      <c r="O89" s="34"/>
      <c r="P89" s="34"/>
      <c r="Q89" s="34"/>
    </row>
    <row r="90" spans="1:17" ht="26.1" customHeight="1">
      <c r="A90" s="194" t="s">
        <v>965</v>
      </c>
      <c r="B90" s="191"/>
      <c r="C90" s="191"/>
      <c r="D90" s="191"/>
      <c r="E90" s="191"/>
      <c r="F90" s="191"/>
      <c r="G90" s="191"/>
      <c r="H90" s="191"/>
      <c r="I90" s="191"/>
      <c r="J90" s="55">
        <v>194</v>
      </c>
      <c r="K90" s="33">
        <v>168</v>
      </c>
      <c r="L90" s="33">
        <v>26</v>
      </c>
      <c r="M90" s="33">
        <v>1</v>
      </c>
      <c r="N90" s="34"/>
      <c r="O90" s="33">
        <v>12.333</v>
      </c>
      <c r="P90" s="34"/>
      <c r="Q90" s="33">
        <v>8.2500000000000004E-2</v>
      </c>
    </row>
    <row r="91" spans="1:17" ht="12.95" customHeight="1">
      <c r="A91" s="194" t="s">
        <v>964</v>
      </c>
      <c r="B91" s="191"/>
      <c r="C91" s="191"/>
      <c r="D91" s="191"/>
      <c r="E91" s="191"/>
      <c r="F91" s="191"/>
      <c r="G91" s="191"/>
      <c r="H91" s="191"/>
      <c r="I91" s="191"/>
      <c r="J91" s="55">
        <v>284</v>
      </c>
      <c r="K91" s="33">
        <v>257</v>
      </c>
      <c r="L91" s="33">
        <v>26</v>
      </c>
      <c r="M91" s="33">
        <v>1</v>
      </c>
      <c r="N91" s="34"/>
      <c r="O91" s="33">
        <v>18.91</v>
      </c>
      <c r="P91" s="34"/>
      <c r="Q91" s="33">
        <v>8.2000000000000003E-2</v>
      </c>
    </row>
    <row r="92" spans="1:17">
      <c r="A92" s="194" t="s">
        <v>131</v>
      </c>
      <c r="B92" s="191"/>
      <c r="C92" s="191"/>
      <c r="D92" s="191"/>
      <c r="E92" s="191"/>
      <c r="F92" s="191"/>
      <c r="G92" s="191"/>
      <c r="H92" s="191"/>
      <c r="I92" s="191"/>
      <c r="J92" s="55">
        <v>2128</v>
      </c>
      <c r="K92" s="34"/>
      <c r="L92" s="34"/>
      <c r="M92" s="34"/>
      <c r="N92" s="34"/>
      <c r="O92" s="34"/>
      <c r="P92" s="34"/>
      <c r="Q92" s="34"/>
    </row>
    <row r="93" spans="1:17">
      <c r="A93" s="194" t="s">
        <v>130</v>
      </c>
      <c r="B93" s="191"/>
      <c r="C93" s="191"/>
      <c r="D93" s="191"/>
      <c r="E93" s="191"/>
      <c r="F93" s="191"/>
      <c r="G93" s="191"/>
      <c r="H93" s="191"/>
      <c r="I93" s="191"/>
      <c r="J93" s="54"/>
      <c r="K93" s="34"/>
      <c r="L93" s="34"/>
      <c r="M93" s="34"/>
      <c r="N93" s="34"/>
      <c r="O93" s="34"/>
      <c r="P93" s="34"/>
      <c r="Q93" s="34"/>
    </row>
    <row r="94" spans="1:17">
      <c r="A94" s="194" t="s">
        <v>963</v>
      </c>
      <c r="B94" s="191"/>
      <c r="C94" s="191"/>
      <c r="D94" s="191"/>
      <c r="E94" s="191"/>
      <c r="F94" s="191"/>
      <c r="G94" s="191"/>
      <c r="H94" s="191"/>
      <c r="I94" s="191"/>
      <c r="J94" s="55">
        <v>92</v>
      </c>
      <c r="K94" s="34"/>
      <c r="L94" s="34"/>
      <c r="M94" s="34"/>
      <c r="N94" s="34"/>
      <c r="O94" s="34"/>
      <c r="P94" s="34"/>
      <c r="Q94" s="34"/>
    </row>
    <row r="95" spans="1:17">
      <c r="A95" s="194" t="s">
        <v>962</v>
      </c>
      <c r="B95" s="191"/>
      <c r="C95" s="191"/>
      <c r="D95" s="191"/>
      <c r="E95" s="191"/>
      <c r="F95" s="191"/>
      <c r="G95" s="191"/>
      <c r="H95" s="191"/>
      <c r="I95" s="191"/>
      <c r="J95" s="55">
        <v>260</v>
      </c>
      <c r="K95" s="34"/>
      <c r="L95" s="34"/>
      <c r="M95" s="34"/>
      <c r="N95" s="34"/>
      <c r="O95" s="34"/>
      <c r="P95" s="34"/>
      <c r="Q95" s="34"/>
    </row>
    <row r="96" spans="1:17">
      <c r="A96" s="194" t="s">
        <v>961</v>
      </c>
      <c r="B96" s="191"/>
      <c r="C96" s="191"/>
      <c r="D96" s="191"/>
      <c r="E96" s="191"/>
      <c r="F96" s="191"/>
      <c r="G96" s="191"/>
      <c r="H96" s="191"/>
      <c r="I96" s="191"/>
      <c r="J96" s="55">
        <v>26</v>
      </c>
      <c r="K96" s="34"/>
      <c r="L96" s="34"/>
      <c r="M96" s="34"/>
      <c r="N96" s="34"/>
      <c r="O96" s="34"/>
      <c r="P96" s="34"/>
      <c r="Q96" s="34"/>
    </row>
    <row r="97" spans="1:17">
      <c r="A97" s="194" t="s">
        <v>960</v>
      </c>
      <c r="B97" s="191"/>
      <c r="C97" s="191"/>
      <c r="D97" s="191"/>
      <c r="E97" s="191"/>
      <c r="F97" s="191"/>
      <c r="G97" s="191"/>
      <c r="H97" s="191"/>
      <c r="I97" s="191"/>
      <c r="J97" s="55">
        <v>2</v>
      </c>
      <c r="K97" s="34"/>
      <c r="L97" s="34"/>
      <c r="M97" s="34"/>
      <c r="N97" s="34"/>
      <c r="O97" s="34"/>
      <c r="P97" s="34"/>
      <c r="Q97" s="34"/>
    </row>
    <row r="98" spans="1:17">
      <c r="A98" s="194" t="s">
        <v>959</v>
      </c>
      <c r="B98" s="191"/>
      <c r="C98" s="191"/>
      <c r="D98" s="191"/>
      <c r="E98" s="191"/>
      <c r="F98" s="191"/>
      <c r="G98" s="191"/>
      <c r="H98" s="191"/>
      <c r="I98" s="191"/>
      <c r="J98" s="55">
        <v>958</v>
      </c>
      <c r="K98" s="34"/>
      <c r="L98" s="34"/>
      <c r="M98" s="34"/>
      <c r="N98" s="34"/>
      <c r="O98" s="34"/>
      <c r="P98" s="34"/>
      <c r="Q98" s="34"/>
    </row>
    <row r="99" spans="1:17">
      <c r="A99" s="194" t="s">
        <v>958</v>
      </c>
      <c r="B99" s="191"/>
      <c r="C99" s="191"/>
      <c r="D99" s="191"/>
      <c r="E99" s="191"/>
      <c r="F99" s="191"/>
      <c r="G99" s="191"/>
      <c r="H99" s="191"/>
      <c r="I99" s="191"/>
      <c r="J99" s="55">
        <v>30</v>
      </c>
      <c r="K99" s="34"/>
      <c r="L99" s="34"/>
      <c r="M99" s="34"/>
      <c r="N99" s="34"/>
      <c r="O99" s="34"/>
      <c r="P99" s="34"/>
      <c r="Q99" s="34"/>
    </row>
    <row r="100" spans="1:17">
      <c r="A100" s="194" t="s">
        <v>957</v>
      </c>
      <c r="B100" s="191"/>
      <c r="C100" s="191"/>
      <c r="D100" s="191"/>
      <c r="E100" s="191"/>
      <c r="F100" s="191"/>
      <c r="G100" s="191"/>
      <c r="H100" s="191"/>
      <c r="I100" s="191"/>
      <c r="J100" s="55">
        <v>553</v>
      </c>
      <c r="K100" s="34"/>
      <c r="L100" s="34"/>
      <c r="M100" s="34"/>
      <c r="N100" s="34"/>
      <c r="O100" s="34"/>
      <c r="P100" s="34"/>
      <c r="Q100" s="34"/>
    </row>
    <row r="101" spans="1:17">
      <c r="A101" s="194" t="s">
        <v>956</v>
      </c>
      <c r="B101" s="191"/>
      <c r="C101" s="191"/>
      <c r="D101" s="191"/>
      <c r="E101" s="191"/>
      <c r="F101" s="191"/>
      <c r="G101" s="191"/>
      <c r="H101" s="191"/>
      <c r="I101" s="191"/>
      <c r="J101" s="55">
        <v>207</v>
      </c>
      <c r="K101" s="34"/>
      <c r="L101" s="34"/>
      <c r="M101" s="34"/>
      <c r="N101" s="34"/>
      <c r="O101" s="34"/>
      <c r="P101" s="34"/>
      <c r="Q101" s="34"/>
    </row>
    <row r="102" spans="1:17">
      <c r="A102" s="194" t="s">
        <v>132</v>
      </c>
      <c r="B102" s="191"/>
      <c r="C102" s="191"/>
      <c r="D102" s="191"/>
      <c r="E102" s="191"/>
      <c r="F102" s="191"/>
      <c r="G102" s="191"/>
      <c r="H102" s="191"/>
      <c r="I102" s="191"/>
      <c r="J102" s="55">
        <v>1190</v>
      </c>
      <c r="K102" s="34"/>
      <c r="L102" s="34"/>
      <c r="M102" s="34"/>
      <c r="N102" s="34"/>
      <c r="O102" s="34"/>
      <c r="P102" s="34"/>
      <c r="Q102" s="34"/>
    </row>
    <row r="103" spans="1:17">
      <c r="A103" s="194" t="s">
        <v>130</v>
      </c>
      <c r="B103" s="191"/>
      <c r="C103" s="191"/>
      <c r="D103" s="191"/>
      <c r="E103" s="191"/>
      <c r="F103" s="191"/>
      <c r="G103" s="191"/>
      <c r="H103" s="191"/>
      <c r="I103" s="191"/>
      <c r="J103" s="54"/>
      <c r="K103" s="34"/>
      <c r="L103" s="34"/>
      <c r="M103" s="34"/>
      <c r="N103" s="34"/>
      <c r="O103" s="34"/>
      <c r="P103" s="34"/>
      <c r="Q103" s="34"/>
    </row>
    <row r="104" spans="1:17">
      <c r="A104" s="194" t="s">
        <v>955</v>
      </c>
      <c r="B104" s="191"/>
      <c r="C104" s="191"/>
      <c r="D104" s="191"/>
      <c r="E104" s="191"/>
      <c r="F104" s="191"/>
      <c r="G104" s="191"/>
      <c r="H104" s="191"/>
      <c r="I104" s="191"/>
      <c r="J104" s="55">
        <v>225</v>
      </c>
      <c r="K104" s="34"/>
      <c r="L104" s="34"/>
      <c r="M104" s="34"/>
      <c r="N104" s="34"/>
      <c r="O104" s="34"/>
      <c r="P104" s="34"/>
      <c r="Q104" s="34"/>
    </row>
    <row r="105" spans="1:17">
      <c r="A105" s="194" t="s">
        <v>954</v>
      </c>
      <c r="B105" s="191"/>
      <c r="C105" s="191"/>
      <c r="D105" s="191"/>
      <c r="E105" s="191"/>
      <c r="F105" s="191"/>
      <c r="G105" s="191"/>
      <c r="H105" s="191"/>
      <c r="I105" s="191"/>
      <c r="J105" s="55">
        <v>502</v>
      </c>
      <c r="K105" s="34"/>
      <c r="L105" s="34"/>
      <c r="M105" s="34"/>
      <c r="N105" s="34"/>
      <c r="O105" s="34"/>
      <c r="P105" s="34"/>
      <c r="Q105" s="34"/>
    </row>
    <row r="106" spans="1:17">
      <c r="A106" s="194" t="s">
        <v>953</v>
      </c>
      <c r="B106" s="191"/>
      <c r="C106" s="191"/>
      <c r="D106" s="191"/>
      <c r="E106" s="191"/>
      <c r="F106" s="191"/>
      <c r="G106" s="191"/>
      <c r="H106" s="191"/>
      <c r="I106" s="191"/>
      <c r="J106" s="55">
        <v>1</v>
      </c>
      <c r="K106" s="34"/>
      <c r="L106" s="34"/>
      <c r="M106" s="34"/>
      <c r="N106" s="34"/>
      <c r="O106" s="34"/>
      <c r="P106" s="34"/>
      <c r="Q106" s="34"/>
    </row>
    <row r="107" spans="1:17">
      <c r="A107" s="194" t="s">
        <v>952</v>
      </c>
      <c r="B107" s="191"/>
      <c r="C107" s="191"/>
      <c r="D107" s="191"/>
      <c r="E107" s="191"/>
      <c r="F107" s="191"/>
      <c r="G107" s="191"/>
      <c r="H107" s="191"/>
      <c r="I107" s="191"/>
      <c r="J107" s="55">
        <v>295</v>
      </c>
      <c r="K107" s="34"/>
      <c r="L107" s="34"/>
      <c r="M107" s="34"/>
      <c r="N107" s="34"/>
      <c r="O107" s="34"/>
      <c r="P107" s="34"/>
      <c r="Q107" s="34"/>
    </row>
    <row r="108" spans="1:17">
      <c r="A108" s="194" t="s">
        <v>951</v>
      </c>
      <c r="B108" s="191"/>
      <c r="C108" s="191"/>
      <c r="D108" s="191"/>
      <c r="E108" s="191"/>
      <c r="F108" s="191"/>
      <c r="G108" s="191"/>
      <c r="H108" s="191"/>
      <c r="I108" s="191"/>
      <c r="J108" s="55">
        <v>22</v>
      </c>
      <c r="K108" s="34"/>
      <c r="L108" s="34"/>
      <c r="M108" s="34"/>
      <c r="N108" s="34"/>
      <c r="O108" s="34"/>
      <c r="P108" s="34"/>
      <c r="Q108" s="34"/>
    </row>
    <row r="109" spans="1:17">
      <c r="A109" s="194" t="s">
        <v>950</v>
      </c>
      <c r="B109" s="191"/>
      <c r="C109" s="191"/>
      <c r="D109" s="191"/>
      <c r="E109" s="191"/>
      <c r="F109" s="191"/>
      <c r="G109" s="191"/>
      <c r="H109" s="191"/>
      <c r="I109" s="191"/>
      <c r="J109" s="55">
        <v>19</v>
      </c>
      <c r="K109" s="34"/>
      <c r="L109" s="34"/>
      <c r="M109" s="34"/>
      <c r="N109" s="34"/>
      <c r="O109" s="34"/>
      <c r="P109" s="34"/>
      <c r="Q109" s="34"/>
    </row>
    <row r="110" spans="1:17">
      <c r="A110" s="194" t="s">
        <v>949</v>
      </c>
      <c r="B110" s="191"/>
      <c r="C110" s="191"/>
      <c r="D110" s="191"/>
      <c r="E110" s="191"/>
      <c r="F110" s="191"/>
      <c r="G110" s="191"/>
      <c r="H110" s="191"/>
      <c r="I110" s="191"/>
      <c r="J110" s="55">
        <v>126</v>
      </c>
      <c r="K110" s="34"/>
      <c r="L110" s="34"/>
      <c r="M110" s="34"/>
      <c r="N110" s="34"/>
      <c r="O110" s="34"/>
      <c r="P110" s="34"/>
      <c r="Q110" s="34"/>
    </row>
    <row r="111" spans="1:17">
      <c r="A111" s="190" t="s">
        <v>133</v>
      </c>
      <c r="B111" s="191"/>
      <c r="C111" s="191"/>
      <c r="D111" s="191"/>
      <c r="E111" s="191"/>
      <c r="F111" s="191"/>
      <c r="G111" s="191"/>
      <c r="H111" s="191"/>
      <c r="I111" s="191"/>
      <c r="J111" s="54"/>
      <c r="K111" s="34"/>
      <c r="L111" s="34"/>
      <c r="M111" s="34"/>
      <c r="N111" s="34"/>
      <c r="O111" s="34"/>
      <c r="P111" s="34"/>
      <c r="Q111" s="34"/>
    </row>
    <row r="112" spans="1:17" ht="12.95" customHeight="1">
      <c r="A112" s="194" t="s">
        <v>192</v>
      </c>
      <c r="B112" s="191"/>
      <c r="C112" s="191"/>
      <c r="D112" s="191"/>
      <c r="E112" s="191"/>
      <c r="F112" s="191"/>
      <c r="G112" s="191"/>
      <c r="H112" s="191"/>
      <c r="I112" s="191"/>
      <c r="J112" s="55">
        <v>80</v>
      </c>
      <c r="K112" s="34"/>
      <c r="L112" s="34"/>
      <c r="M112" s="34"/>
      <c r="N112" s="34"/>
      <c r="O112" s="33">
        <v>2.08</v>
      </c>
      <c r="P112" s="34"/>
      <c r="Q112" s="33">
        <v>0.15</v>
      </c>
    </row>
    <row r="113" spans="1:17">
      <c r="A113" s="194" t="s">
        <v>225</v>
      </c>
      <c r="B113" s="191"/>
      <c r="C113" s="191"/>
      <c r="D113" s="191"/>
      <c r="E113" s="191"/>
      <c r="F113" s="191"/>
      <c r="G113" s="191"/>
      <c r="H113" s="191"/>
      <c r="I113" s="191"/>
      <c r="J113" s="55">
        <v>290</v>
      </c>
      <c r="K113" s="34"/>
      <c r="L113" s="34"/>
      <c r="M113" s="34"/>
      <c r="N113" s="34"/>
      <c r="O113" s="33">
        <v>10.130000000000001</v>
      </c>
      <c r="P113" s="34"/>
      <c r="Q113" s="33">
        <v>0.16</v>
      </c>
    </row>
    <row r="114" spans="1:17">
      <c r="A114" s="194" t="s">
        <v>191</v>
      </c>
      <c r="B114" s="191"/>
      <c r="C114" s="191"/>
      <c r="D114" s="191"/>
      <c r="E114" s="191"/>
      <c r="F114" s="191"/>
      <c r="G114" s="191"/>
      <c r="H114" s="191"/>
      <c r="I114" s="191"/>
      <c r="J114" s="55">
        <v>82</v>
      </c>
      <c r="K114" s="34"/>
      <c r="L114" s="34"/>
      <c r="M114" s="34"/>
      <c r="N114" s="34"/>
      <c r="O114" s="33">
        <v>2.98</v>
      </c>
      <c r="P114" s="34"/>
      <c r="Q114" s="33">
        <v>0.03</v>
      </c>
    </row>
    <row r="115" spans="1:17">
      <c r="A115" s="194" t="s">
        <v>190</v>
      </c>
      <c r="B115" s="191"/>
      <c r="C115" s="191"/>
      <c r="D115" s="191"/>
      <c r="E115" s="191"/>
      <c r="F115" s="191"/>
      <c r="G115" s="191"/>
      <c r="H115" s="191"/>
      <c r="I115" s="191"/>
      <c r="J115" s="55">
        <v>5</v>
      </c>
      <c r="K115" s="34"/>
      <c r="L115" s="34"/>
      <c r="M115" s="34"/>
      <c r="N115" s="34"/>
      <c r="O115" s="34"/>
      <c r="P115" s="34"/>
      <c r="Q115" s="34"/>
    </row>
    <row r="116" spans="1:17">
      <c r="A116" s="194" t="s">
        <v>189</v>
      </c>
      <c r="B116" s="191"/>
      <c r="C116" s="191"/>
      <c r="D116" s="191"/>
      <c r="E116" s="191"/>
      <c r="F116" s="191"/>
      <c r="G116" s="191"/>
      <c r="H116" s="191"/>
      <c r="I116" s="191"/>
      <c r="J116" s="55">
        <v>33</v>
      </c>
      <c r="K116" s="34"/>
      <c r="L116" s="34"/>
      <c r="M116" s="34"/>
      <c r="N116" s="34"/>
      <c r="O116" s="34"/>
      <c r="P116" s="34"/>
      <c r="Q116" s="34"/>
    </row>
    <row r="117" spans="1:17">
      <c r="A117" s="194" t="s">
        <v>185</v>
      </c>
      <c r="B117" s="191"/>
      <c r="C117" s="191"/>
      <c r="D117" s="191"/>
      <c r="E117" s="191"/>
      <c r="F117" s="191"/>
      <c r="G117" s="191"/>
      <c r="H117" s="191"/>
      <c r="I117" s="191"/>
      <c r="J117" s="55">
        <v>8567</v>
      </c>
      <c r="K117" s="34"/>
      <c r="L117" s="34"/>
      <c r="M117" s="34"/>
      <c r="N117" s="34"/>
      <c r="O117" s="33">
        <v>34.78</v>
      </c>
      <c r="P117" s="34"/>
      <c r="Q117" s="33">
        <v>0.36</v>
      </c>
    </row>
    <row r="118" spans="1:17">
      <c r="A118" s="194" t="s">
        <v>182</v>
      </c>
      <c r="B118" s="191"/>
      <c r="C118" s="191"/>
      <c r="D118" s="191"/>
      <c r="E118" s="191"/>
      <c r="F118" s="191"/>
      <c r="G118" s="191"/>
      <c r="H118" s="191"/>
      <c r="I118" s="191"/>
      <c r="J118" s="55">
        <v>11904</v>
      </c>
      <c r="K118" s="34"/>
      <c r="L118" s="34"/>
      <c r="M118" s="34"/>
      <c r="N118" s="34"/>
      <c r="O118" s="33">
        <v>12.05</v>
      </c>
      <c r="P118" s="34"/>
      <c r="Q118" s="33">
        <v>0.13</v>
      </c>
    </row>
    <row r="119" spans="1:17">
      <c r="A119" s="194" t="s">
        <v>181</v>
      </c>
      <c r="B119" s="191"/>
      <c r="C119" s="191"/>
      <c r="D119" s="191"/>
      <c r="E119" s="191"/>
      <c r="F119" s="191"/>
      <c r="G119" s="191"/>
      <c r="H119" s="191"/>
      <c r="I119" s="191"/>
      <c r="J119" s="55">
        <v>6431</v>
      </c>
      <c r="K119" s="34"/>
      <c r="L119" s="34"/>
      <c r="M119" s="34"/>
      <c r="N119" s="34"/>
      <c r="O119" s="33">
        <v>66.64</v>
      </c>
      <c r="P119" s="34"/>
      <c r="Q119" s="34"/>
    </row>
    <row r="120" spans="1:17">
      <c r="A120" s="194" t="s">
        <v>183</v>
      </c>
      <c r="B120" s="191"/>
      <c r="C120" s="191"/>
      <c r="D120" s="191"/>
      <c r="E120" s="191"/>
      <c r="F120" s="191"/>
      <c r="G120" s="191"/>
      <c r="H120" s="191"/>
      <c r="I120" s="191"/>
      <c r="J120" s="55">
        <v>893</v>
      </c>
      <c r="K120" s="34"/>
      <c r="L120" s="34"/>
      <c r="M120" s="34"/>
      <c r="N120" s="34"/>
      <c r="O120" s="33">
        <v>25.17</v>
      </c>
      <c r="P120" s="34"/>
      <c r="Q120" s="33">
        <v>0.08</v>
      </c>
    </row>
    <row r="121" spans="1:17">
      <c r="A121" s="194" t="s">
        <v>136</v>
      </c>
      <c r="B121" s="191"/>
      <c r="C121" s="191"/>
      <c r="D121" s="191"/>
      <c r="E121" s="191"/>
      <c r="F121" s="191"/>
      <c r="G121" s="191"/>
      <c r="H121" s="191"/>
      <c r="I121" s="191"/>
      <c r="J121" s="55">
        <v>28285</v>
      </c>
      <c r="K121" s="34"/>
      <c r="L121" s="34"/>
      <c r="M121" s="34"/>
      <c r="N121" s="34"/>
      <c r="O121" s="33">
        <v>153.83000000000001</v>
      </c>
      <c r="P121" s="34"/>
      <c r="Q121" s="33">
        <v>0.91</v>
      </c>
    </row>
    <row r="122" spans="1:17">
      <c r="A122" s="194" t="s">
        <v>137</v>
      </c>
      <c r="B122" s="191"/>
      <c r="C122" s="191"/>
      <c r="D122" s="191"/>
      <c r="E122" s="191"/>
      <c r="F122" s="191"/>
      <c r="G122" s="191"/>
      <c r="H122" s="191"/>
      <c r="I122" s="191"/>
      <c r="J122" s="54"/>
      <c r="K122" s="34"/>
      <c r="L122" s="34"/>
      <c r="M122" s="34"/>
      <c r="N122" s="34"/>
      <c r="O122" s="34"/>
      <c r="P122" s="34"/>
      <c r="Q122" s="34"/>
    </row>
    <row r="123" spans="1:17">
      <c r="A123" s="194" t="s">
        <v>138</v>
      </c>
      <c r="B123" s="191"/>
      <c r="C123" s="191"/>
      <c r="D123" s="191"/>
      <c r="E123" s="191"/>
      <c r="F123" s="191"/>
      <c r="G123" s="191"/>
      <c r="H123" s="191"/>
      <c r="I123" s="191"/>
      <c r="J123" s="55">
        <v>22697</v>
      </c>
      <c r="K123" s="34"/>
      <c r="L123" s="34"/>
      <c r="M123" s="34"/>
      <c r="N123" s="34"/>
      <c r="O123" s="34"/>
      <c r="P123" s="34"/>
      <c r="Q123" s="34"/>
    </row>
    <row r="124" spans="1:17">
      <c r="A124" s="194" t="s">
        <v>139</v>
      </c>
      <c r="B124" s="191"/>
      <c r="C124" s="191"/>
      <c r="D124" s="191"/>
      <c r="E124" s="191"/>
      <c r="F124" s="191"/>
      <c r="G124" s="191"/>
      <c r="H124" s="191"/>
      <c r="I124" s="191"/>
      <c r="J124" s="55">
        <v>211</v>
      </c>
      <c r="K124" s="34"/>
      <c r="L124" s="34"/>
      <c r="M124" s="34"/>
      <c r="N124" s="34"/>
      <c r="O124" s="34"/>
      <c r="P124" s="34"/>
      <c r="Q124" s="34"/>
    </row>
    <row r="125" spans="1:17">
      <c r="A125" s="194" t="s">
        <v>140</v>
      </c>
      <c r="B125" s="191"/>
      <c r="C125" s="191"/>
      <c r="D125" s="191"/>
      <c r="E125" s="191"/>
      <c r="F125" s="191"/>
      <c r="G125" s="191"/>
      <c r="H125" s="191"/>
      <c r="I125" s="191"/>
      <c r="J125" s="55">
        <v>2059</v>
      </c>
      <c r="K125" s="34"/>
      <c r="L125" s="34"/>
      <c r="M125" s="34"/>
      <c r="N125" s="34"/>
      <c r="O125" s="34"/>
      <c r="P125" s="34"/>
      <c r="Q125" s="34"/>
    </row>
    <row r="126" spans="1:17">
      <c r="A126" s="194" t="s">
        <v>141</v>
      </c>
      <c r="B126" s="191"/>
      <c r="C126" s="191"/>
      <c r="D126" s="191"/>
      <c r="E126" s="191"/>
      <c r="F126" s="191"/>
      <c r="G126" s="191"/>
      <c r="H126" s="191"/>
      <c r="I126" s="191"/>
      <c r="J126" s="55">
        <v>2128</v>
      </c>
      <c r="K126" s="34"/>
      <c r="L126" s="34"/>
      <c r="M126" s="34"/>
      <c r="N126" s="34"/>
      <c r="O126" s="34"/>
      <c r="P126" s="34"/>
      <c r="Q126" s="34"/>
    </row>
    <row r="127" spans="1:17">
      <c r="A127" s="194" t="s">
        <v>142</v>
      </c>
      <c r="B127" s="191"/>
      <c r="C127" s="191"/>
      <c r="D127" s="191"/>
      <c r="E127" s="191"/>
      <c r="F127" s="191"/>
      <c r="G127" s="191"/>
      <c r="H127" s="191"/>
      <c r="I127" s="191"/>
      <c r="J127" s="55">
        <v>1190</v>
      </c>
      <c r="K127" s="34"/>
      <c r="L127" s="34"/>
      <c r="M127" s="34"/>
      <c r="N127" s="34"/>
      <c r="O127" s="34"/>
      <c r="P127" s="34"/>
      <c r="Q127" s="34"/>
    </row>
    <row r="128" spans="1:17">
      <c r="A128" s="190" t="s">
        <v>143</v>
      </c>
      <c r="B128" s="191"/>
      <c r="C128" s="191"/>
      <c r="D128" s="191"/>
      <c r="E128" s="191"/>
      <c r="F128" s="191"/>
      <c r="G128" s="191"/>
      <c r="H128" s="191"/>
      <c r="I128" s="191"/>
      <c r="J128" s="56">
        <v>28285</v>
      </c>
      <c r="K128" s="34"/>
      <c r="L128" s="34"/>
      <c r="M128" s="34"/>
      <c r="N128" s="34"/>
      <c r="O128" s="36">
        <v>153.83000000000001</v>
      </c>
      <c r="P128" s="34"/>
      <c r="Q128" s="36">
        <v>0.91</v>
      </c>
    </row>
    <row r="129" spans="1:18" ht="3.75" customHeight="1">
      <c r="A129"/>
      <c r="B129"/>
      <c r="C129"/>
      <c r="D129"/>
      <c r="E129"/>
      <c r="F129" s="27"/>
      <c r="G129" s="27"/>
      <c r="H129" s="27"/>
      <c r="I129" s="27"/>
      <c r="J129" s="57"/>
      <c r="K129" s="27"/>
      <c r="L129" s="27"/>
      <c r="M129" s="27"/>
      <c r="N129" s="27"/>
      <c r="O129" s="27"/>
      <c r="P129" s="27"/>
      <c r="Q129" s="27"/>
      <c r="R129" s="9"/>
    </row>
    <row r="130" spans="1:18">
      <c r="B130" s="9" t="s">
        <v>224</v>
      </c>
      <c r="F130" s="27"/>
      <c r="G130" s="27"/>
      <c r="H130" s="27"/>
      <c r="I130" s="27"/>
      <c r="J130" s="57"/>
      <c r="K130" s="27"/>
      <c r="L130" s="27"/>
      <c r="M130" s="27"/>
      <c r="N130" s="27"/>
      <c r="O130" s="27"/>
      <c r="P130" s="27"/>
      <c r="Q130" s="27"/>
    </row>
    <row r="131" spans="1:18" ht="9.75" customHeight="1">
      <c r="F131" s="27"/>
      <c r="G131" s="27"/>
      <c r="H131" s="27"/>
      <c r="I131" s="27"/>
      <c r="J131" s="57"/>
      <c r="K131" s="27"/>
      <c r="L131" s="27"/>
      <c r="M131" s="27"/>
      <c r="N131" s="27"/>
      <c r="O131" s="27"/>
      <c r="P131" s="27"/>
      <c r="Q131" s="27"/>
    </row>
    <row r="133" spans="1:18">
      <c r="A133" s="47"/>
      <c r="B133" s="18" t="s">
        <v>546</v>
      </c>
      <c r="C133" s="18"/>
      <c r="D133" s="18"/>
      <c r="E133" s="18"/>
      <c r="F133" s="18"/>
      <c r="G133" s="18"/>
      <c r="H133" s="18"/>
      <c r="I133" s="18" t="s">
        <v>547</v>
      </c>
      <c r="J133" s="53"/>
      <c r="K133" s="18"/>
      <c r="L133" s="18"/>
      <c r="M133" s="18"/>
      <c r="N133" s="48"/>
      <c r="O133" s="48"/>
      <c r="P133" s="48"/>
      <c r="Q133"/>
      <c r="R133" s="9"/>
    </row>
  </sheetData>
  <mergeCells count="69">
    <mergeCell ref="F20:F21"/>
    <mergeCell ref="F19:I19"/>
    <mergeCell ref="G20:I20"/>
    <mergeCell ref="A23:Q23"/>
    <mergeCell ref="A19:A21"/>
    <mergeCell ref="C19:C21"/>
    <mergeCell ref="D19:D21"/>
    <mergeCell ref="E19:E21"/>
    <mergeCell ref="B19:B21"/>
    <mergeCell ref="O19:O21"/>
    <mergeCell ref="N19:N21"/>
    <mergeCell ref="Q19:Q21"/>
    <mergeCell ref="J20:J21"/>
    <mergeCell ref="K20:M20"/>
    <mergeCell ref="J19:M19"/>
    <mergeCell ref="P19:P21"/>
    <mergeCell ref="A61:Q61"/>
    <mergeCell ref="A82:Q82"/>
    <mergeCell ref="A86:I86"/>
    <mergeCell ref="A87:I87"/>
    <mergeCell ref="A32:Q32"/>
    <mergeCell ref="A33:Q33"/>
    <mergeCell ref="A42:Q42"/>
    <mergeCell ref="A51:Q51"/>
    <mergeCell ref="A92:I92"/>
    <mergeCell ref="A93:I93"/>
    <mergeCell ref="A94:I94"/>
    <mergeCell ref="A95:I95"/>
    <mergeCell ref="A88:I88"/>
    <mergeCell ref="A89:I89"/>
    <mergeCell ref="A90:I90"/>
    <mergeCell ref="A91:I91"/>
    <mergeCell ref="A100:I100"/>
    <mergeCell ref="A101:I101"/>
    <mergeCell ref="A102:I102"/>
    <mergeCell ref="A103:I103"/>
    <mergeCell ref="A96:I96"/>
    <mergeCell ref="A97:I97"/>
    <mergeCell ref="A98:I98"/>
    <mergeCell ref="A99:I99"/>
    <mergeCell ref="A108:I108"/>
    <mergeCell ref="A109:I109"/>
    <mergeCell ref="A110:I110"/>
    <mergeCell ref="A111:I111"/>
    <mergeCell ref="A104:I104"/>
    <mergeCell ref="A105:I105"/>
    <mergeCell ref="A106:I106"/>
    <mergeCell ref="A107:I107"/>
    <mergeCell ref="A119:I119"/>
    <mergeCell ref="A112:I112"/>
    <mergeCell ref="A113:I113"/>
    <mergeCell ref="A114:I114"/>
    <mergeCell ref="A115:I115"/>
    <mergeCell ref="E1:I1"/>
    <mergeCell ref="A128:I128"/>
    <mergeCell ref="J13:K13"/>
    <mergeCell ref="J14:K14"/>
    <mergeCell ref="J15:K15"/>
    <mergeCell ref="A124:I124"/>
    <mergeCell ref="A125:I125"/>
    <mergeCell ref="A126:I126"/>
    <mergeCell ref="A127:I127"/>
    <mergeCell ref="A120:I120"/>
    <mergeCell ref="A121:I121"/>
    <mergeCell ref="A122:I122"/>
    <mergeCell ref="A123:I123"/>
    <mergeCell ref="A116:I116"/>
    <mergeCell ref="A117:I117"/>
    <mergeCell ref="A118:I118"/>
  </mergeCells>
  <pageMargins left="0.23622047244094491" right="0" top="0.39370078740157483" bottom="0.39370078740157483" header="0.19685039370078741" footer="0.19685039370078741"/>
  <pageSetup paperSize="9" scale="93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57"/>
  <sheetViews>
    <sheetView showGridLines="0" topLeftCell="A31" zoomScaleNormal="75" zoomScaleSheetLayoutView="75" workbookViewId="0">
      <selection activeCell="D7" sqref="D7"/>
    </sheetView>
  </sheetViews>
  <sheetFormatPr defaultColWidth="9.140625" defaultRowHeight="12.75" outlineLevelRow="1"/>
  <cols>
    <col min="1" max="1" width="3.28515625" style="28" customWidth="1"/>
    <col min="2" max="2" width="9.7109375" style="1" customWidth="1"/>
    <col min="3" max="3" width="34.28515625" style="25" customWidth="1"/>
    <col min="4" max="4" width="7.7109375" style="24" customWidth="1"/>
    <col min="5" max="5" width="16.42578125" style="26" customWidth="1"/>
    <col min="6" max="6" width="7.7109375" style="7" customWidth="1"/>
    <col min="7" max="9" width="6.7109375" style="7" customWidth="1"/>
    <col min="10" max="10" width="7.7109375" style="59" customWidth="1"/>
    <col min="11" max="17" width="6.7109375" style="7" customWidth="1"/>
    <col min="18" max="16384" width="9.140625" style="8"/>
  </cols>
  <sheetData>
    <row r="1" spans="1:18" customFormat="1" ht="12.75" customHeight="1">
      <c r="A1" s="6" t="s">
        <v>113</v>
      </c>
      <c r="B1" s="38"/>
      <c r="C1" s="119"/>
      <c r="D1" s="50"/>
      <c r="E1" s="203" t="s">
        <v>151</v>
      </c>
      <c r="F1" s="204"/>
      <c r="G1" s="204"/>
      <c r="H1" s="204"/>
      <c r="I1" s="204"/>
      <c r="J1" s="204"/>
      <c r="K1" s="39"/>
      <c r="L1" s="39"/>
      <c r="M1" s="6" t="s">
        <v>114</v>
      </c>
      <c r="N1" s="5"/>
      <c r="O1" s="5"/>
      <c r="P1" s="5"/>
    </row>
    <row r="2" spans="1:18" customFormat="1">
      <c r="A2" s="49"/>
      <c r="B2" s="38"/>
      <c r="C2" s="119"/>
      <c r="D2" s="50"/>
      <c r="E2" s="124"/>
      <c r="F2" s="124"/>
      <c r="G2" s="13" t="s">
        <v>95</v>
      </c>
      <c r="H2" s="123"/>
      <c r="I2" s="122"/>
      <c r="J2" s="125"/>
      <c r="K2" s="39"/>
      <c r="L2" s="39"/>
      <c r="M2" s="10" t="s">
        <v>156</v>
      </c>
      <c r="N2" s="5"/>
      <c r="O2" s="5"/>
      <c r="P2" s="5"/>
    </row>
    <row r="3" spans="1:18" customFormat="1">
      <c r="A3" s="49" t="s">
        <v>93</v>
      </c>
      <c r="B3" s="38"/>
      <c r="C3" s="119"/>
      <c r="D3" s="50"/>
      <c r="E3" s="39"/>
      <c r="F3" s="39"/>
      <c r="G3" s="39"/>
      <c r="H3" s="39"/>
      <c r="I3" s="39"/>
      <c r="J3" s="125"/>
      <c r="K3" s="39"/>
      <c r="L3" s="39"/>
      <c r="M3" s="10" t="s">
        <v>0</v>
      </c>
      <c r="N3" s="5"/>
      <c r="O3" s="5"/>
      <c r="P3" s="5"/>
    </row>
    <row r="4" spans="1:18" customFormat="1">
      <c r="A4" s="10" t="s">
        <v>550</v>
      </c>
      <c r="B4" s="38"/>
      <c r="C4" s="119"/>
      <c r="D4" s="50"/>
      <c r="E4" s="39"/>
      <c r="F4" s="39"/>
      <c r="G4" s="15" t="s">
        <v>1024</v>
      </c>
      <c r="H4" s="121"/>
      <c r="I4" s="39"/>
      <c r="J4" s="125"/>
      <c r="K4" s="39"/>
      <c r="L4" s="39"/>
      <c r="M4" s="11"/>
      <c r="N4" s="11"/>
      <c r="O4" s="133"/>
      <c r="P4" s="5"/>
    </row>
    <row r="5" spans="1:18" customFormat="1">
      <c r="A5" s="37"/>
      <c r="B5" s="38"/>
      <c r="C5" s="50"/>
      <c r="D5" s="120"/>
      <c r="E5" s="39"/>
      <c r="F5" s="39"/>
      <c r="G5" s="37" t="s">
        <v>96</v>
      </c>
      <c r="H5" s="37"/>
      <c r="I5" s="37"/>
      <c r="J5" s="125"/>
      <c r="K5" s="39"/>
      <c r="L5" s="39"/>
      <c r="M5" s="10" t="s">
        <v>549</v>
      </c>
      <c r="N5" s="5"/>
      <c r="O5" s="5"/>
      <c r="P5" s="5"/>
      <c r="Q5" s="8"/>
    </row>
    <row r="6" spans="1:18" customFormat="1">
      <c r="A6" s="37"/>
      <c r="B6" s="38"/>
      <c r="C6" s="50"/>
      <c r="D6" s="120"/>
      <c r="E6" s="39"/>
      <c r="F6" s="39"/>
      <c r="G6" s="39"/>
      <c r="H6" s="39"/>
      <c r="I6" s="39"/>
      <c r="J6" s="125"/>
      <c r="K6" s="39"/>
      <c r="L6" s="39"/>
      <c r="M6" s="5"/>
      <c r="N6" s="5"/>
      <c r="O6" s="5"/>
      <c r="P6" s="5"/>
      <c r="Q6" s="8"/>
    </row>
    <row r="7" spans="1:18">
      <c r="A7" s="4"/>
      <c r="B7" s="9"/>
      <c r="C7" s="16" t="s">
        <v>97</v>
      </c>
      <c r="D7" s="17" t="s">
        <v>1023</v>
      </c>
      <c r="E7" s="62"/>
      <c r="F7" s="11"/>
      <c r="G7" s="11"/>
      <c r="H7" s="61"/>
      <c r="I7" s="11"/>
      <c r="J7" s="60"/>
      <c r="K7" s="11"/>
      <c r="L7" s="14"/>
      <c r="M7" s="14"/>
      <c r="N7" s="14"/>
      <c r="O7" s="14"/>
      <c r="P7" s="14"/>
      <c r="Q7" s="5"/>
    </row>
    <row r="8" spans="1:18">
      <c r="A8" s="4"/>
      <c r="B8" s="9"/>
      <c r="C8" s="16"/>
      <c r="D8" s="176"/>
      <c r="E8" s="179" t="s">
        <v>1022</v>
      </c>
      <c r="F8" s="177"/>
      <c r="G8" s="177"/>
      <c r="H8" s="178"/>
      <c r="I8" s="177"/>
      <c r="J8" s="181"/>
      <c r="K8" s="14"/>
      <c r="L8" s="14"/>
      <c r="M8" s="14"/>
      <c r="N8" s="14"/>
      <c r="O8" s="14"/>
      <c r="P8" s="14"/>
      <c r="Q8" s="5"/>
    </row>
    <row r="9" spans="1:18">
      <c r="A9" s="20"/>
      <c r="B9" s="21"/>
      <c r="C9" s="2"/>
      <c r="D9" s="3"/>
      <c r="E9" s="8"/>
      <c r="F9" s="5"/>
      <c r="G9" s="5"/>
      <c r="H9" s="5"/>
      <c r="I9" s="5"/>
      <c r="J9" s="51"/>
      <c r="K9" s="5"/>
      <c r="L9" s="5"/>
      <c r="M9" s="5"/>
      <c r="N9" s="5"/>
      <c r="O9" s="5"/>
      <c r="P9" s="5"/>
      <c r="Q9" s="5"/>
    </row>
    <row r="10" spans="1:18" ht="14.25">
      <c r="A10" s="4"/>
      <c r="B10" s="9"/>
      <c r="C10" s="2"/>
      <c r="D10" s="18" t="s">
        <v>1021</v>
      </c>
      <c r="E10" s="4"/>
      <c r="F10" s="5"/>
      <c r="G10" s="5"/>
      <c r="H10" s="5"/>
      <c r="I10" s="18"/>
      <c r="J10" s="53"/>
      <c r="K10" s="5"/>
      <c r="L10" s="5"/>
      <c r="M10" s="5"/>
      <c r="N10" s="45"/>
      <c r="O10" s="42"/>
      <c r="P10" s="42"/>
      <c r="Q10" s="5"/>
      <c r="R10" s="22"/>
    </row>
    <row r="11" spans="1:18">
      <c r="A11" s="4"/>
      <c r="B11" s="9"/>
      <c r="C11" s="2"/>
      <c r="D11" s="18" t="s">
        <v>80</v>
      </c>
      <c r="E11" s="4"/>
      <c r="F11" s="5"/>
      <c r="G11" s="5"/>
      <c r="H11" s="5"/>
      <c r="I11" s="18"/>
      <c r="J11" s="192" t="s">
        <v>1020</v>
      </c>
      <c r="K11" s="193"/>
      <c r="L11" s="10" t="s">
        <v>144</v>
      </c>
      <c r="M11" s="5"/>
      <c r="N11" s="40"/>
      <c r="O11" s="42"/>
      <c r="P11" s="42"/>
      <c r="Q11" s="5"/>
    </row>
    <row r="12" spans="1:18">
      <c r="A12" s="4"/>
      <c r="B12" s="9"/>
      <c r="C12" s="2"/>
      <c r="D12" s="18" t="s">
        <v>145</v>
      </c>
      <c r="E12" s="4"/>
      <c r="F12" s="5"/>
      <c r="G12" s="5"/>
      <c r="H12" s="5"/>
      <c r="I12" s="18"/>
      <c r="J12" s="192" t="s">
        <v>1019</v>
      </c>
      <c r="K12" s="193"/>
      <c r="L12" s="10" t="s">
        <v>144</v>
      </c>
      <c r="M12" s="5"/>
      <c r="N12" s="40"/>
      <c r="O12" s="42"/>
      <c r="P12" s="42"/>
      <c r="Q12" s="5"/>
    </row>
    <row r="13" spans="1:18" outlineLevel="1">
      <c r="A13" s="4"/>
      <c r="B13" s="9"/>
      <c r="C13" s="2"/>
      <c r="D13" s="18" t="s">
        <v>146</v>
      </c>
      <c r="E13" s="4"/>
      <c r="F13" s="5"/>
      <c r="G13" s="5"/>
      <c r="H13" s="5"/>
      <c r="I13" s="18"/>
      <c r="J13" s="192" t="s">
        <v>1018</v>
      </c>
      <c r="K13" s="193"/>
      <c r="L13" s="10" t="s">
        <v>147</v>
      </c>
      <c r="M13" s="5"/>
      <c r="N13" s="5"/>
      <c r="O13" s="5"/>
      <c r="P13" s="5"/>
      <c r="Q13" s="5"/>
    </row>
    <row r="14" spans="1:18" customFormat="1" ht="14.45" customHeight="1" outlineLevel="1">
      <c r="A14" s="37"/>
      <c r="B14" s="38"/>
      <c r="C14" s="119"/>
      <c r="D14" s="18" t="s">
        <v>92</v>
      </c>
      <c r="E14" s="37"/>
      <c r="F14" s="39"/>
      <c r="G14" s="39"/>
      <c r="H14" s="39"/>
      <c r="I14" s="118"/>
      <c r="J14" s="205">
        <f>J47/1000</f>
        <v>0.73</v>
      </c>
      <c r="K14" s="205"/>
      <c r="L14" s="49" t="s">
        <v>153</v>
      </c>
      <c r="M14" s="39"/>
      <c r="N14" s="40"/>
      <c r="O14" s="41"/>
      <c r="P14" s="42"/>
      <c r="Q14" s="43"/>
    </row>
    <row r="15" spans="1:18" customFormat="1">
      <c r="A15" s="37"/>
      <c r="B15" s="38"/>
      <c r="C15" s="29"/>
      <c r="D15" s="44" t="s">
        <v>154</v>
      </c>
      <c r="E15" s="18"/>
      <c r="F15" s="18"/>
      <c r="G15" s="18"/>
      <c r="H15" s="18"/>
      <c r="I15" s="18"/>
      <c r="J15" s="53"/>
      <c r="K15" s="18"/>
      <c r="L15" s="18"/>
      <c r="M15" s="39"/>
      <c r="N15" s="39"/>
      <c r="O15" s="39"/>
      <c r="P15" s="39"/>
    </row>
    <row r="17" spans="1:17" ht="18" customHeight="1">
      <c r="A17" s="196" t="s">
        <v>99</v>
      </c>
      <c r="B17" s="199" t="s">
        <v>106</v>
      </c>
      <c r="C17" s="196" t="s">
        <v>100</v>
      </c>
      <c r="D17" s="196" t="s">
        <v>101</v>
      </c>
      <c r="E17" s="196" t="s">
        <v>102</v>
      </c>
      <c r="F17" s="196" t="s">
        <v>115</v>
      </c>
      <c r="G17" s="197"/>
      <c r="H17" s="197"/>
      <c r="I17" s="197"/>
      <c r="J17" s="196" t="s">
        <v>116</v>
      </c>
      <c r="K17" s="197"/>
      <c r="L17" s="197"/>
      <c r="M17" s="197"/>
      <c r="N17" s="196" t="s">
        <v>108</v>
      </c>
      <c r="O17" s="196" t="s">
        <v>110</v>
      </c>
      <c r="P17" s="196" t="s">
        <v>109</v>
      </c>
      <c r="Q17" s="196" t="s">
        <v>111</v>
      </c>
    </row>
    <row r="18" spans="1:17" ht="15.75" customHeight="1">
      <c r="A18" s="197"/>
      <c r="B18" s="200"/>
      <c r="C18" s="198"/>
      <c r="D18" s="196"/>
      <c r="E18" s="197"/>
      <c r="F18" s="196" t="s">
        <v>103</v>
      </c>
      <c r="G18" s="196" t="s">
        <v>105</v>
      </c>
      <c r="H18" s="197"/>
      <c r="I18" s="197"/>
      <c r="J18" s="201" t="s">
        <v>103</v>
      </c>
      <c r="K18" s="196" t="s">
        <v>105</v>
      </c>
      <c r="L18" s="197"/>
      <c r="M18" s="197"/>
      <c r="N18" s="196"/>
      <c r="O18" s="196"/>
      <c r="P18" s="196"/>
      <c r="Q18" s="196"/>
    </row>
    <row r="19" spans="1:17" ht="15.75" customHeight="1">
      <c r="A19" s="197"/>
      <c r="B19" s="200"/>
      <c r="C19" s="198"/>
      <c r="D19" s="196"/>
      <c r="E19" s="197"/>
      <c r="F19" s="197"/>
      <c r="G19" s="169" t="s">
        <v>104</v>
      </c>
      <c r="H19" s="169" t="s">
        <v>112</v>
      </c>
      <c r="I19" s="169" t="s">
        <v>107</v>
      </c>
      <c r="J19" s="202"/>
      <c r="K19" s="169" t="s">
        <v>104</v>
      </c>
      <c r="L19" s="169" t="s">
        <v>112</v>
      </c>
      <c r="M19" s="169" t="s">
        <v>107</v>
      </c>
      <c r="N19" s="196"/>
      <c r="O19" s="196"/>
      <c r="P19" s="196"/>
      <c r="Q19" s="196"/>
    </row>
    <row r="20" spans="1:17">
      <c r="A20" s="23">
        <v>1</v>
      </c>
      <c r="B20" s="171">
        <v>2</v>
      </c>
      <c r="C20" s="169">
        <v>3</v>
      </c>
      <c r="D20" s="169">
        <v>4</v>
      </c>
      <c r="E20" s="23">
        <v>5</v>
      </c>
      <c r="F20" s="170">
        <v>6</v>
      </c>
      <c r="G20" s="170">
        <v>7</v>
      </c>
      <c r="H20" s="170">
        <v>8</v>
      </c>
      <c r="I20" s="170">
        <v>9</v>
      </c>
      <c r="J20" s="172">
        <v>10</v>
      </c>
      <c r="K20" s="170">
        <v>11</v>
      </c>
      <c r="L20" s="170">
        <v>12</v>
      </c>
      <c r="M20" s="170">
        <v>13</v>
      </c>
      <c r="N20" s="170">
        <v>14</v>
      </c>
      <c r="O20" s="170">
        <v>15</v>
      </c>
      <c r="P20" s="170">
        <v>16</v>
      </c>
      <c r="Q20" s="170">
        <v>17</v>
      </c>
    </row>
    <row r="21" spans="1:17" ht="19.899999999999999" customHeight="1">
      <c r="A21" s="195" t="s">
        <v>71</v>
      </c>
      <c r="B21" s="191"/>
      <c r="C21" s="191"/>
      <c r="D21" s="191"/>
      <c r="E21" s="191"/>
      <c r="F21" s="191"/>
      <c r="G21" s="191"/>
      <c r="H21" s="191"/>
      <c r="I21" s="191"/>
      <c r="J21" s="191"/>
      <c r="K21" s="191"/>
      <c r="L21" s="191"/>
      <c r="M21" s="191"/>
      <c r="N21" s="191"/>
      <c r="O21" s="191"/>
      <c r="P21" s="191"/>
      <c r="Q21" s="191"/>
    </row>
    <row r="22" spans="1:17" ht="24">
      <c r="A22" s="23">
        <v>1</v>
      </c>
      <c r="B22" s="30" t="s">
        <v>1017</v>
      </c>
      <c r="C22" s="173" t="s">
        <v>1016</v>
      </c>
      <c r="D22" s="31" t="s">
        <v>122</v>
      </c>
      <c r="E22" s="35">
        <v>0.01</v>
      </c>
      <c r="F22" s="33">
        <v>1906.17</v>
      </c>
      <c r="G22" s="33">
        <v>1752.22</v>
      </c>
      <c r="H22" s="33">
        <v>153.94999999999999</v>
      </c>
      <c r="I22" s="33">
        <v>59.67</v>
      </c>
      <c r="J22" s="54">
        <v>19</v>
      </c>
      <c r="K22" s="34">
        <v>18</v>
      </c>
      <c r="L22" s="34">
        <v>1</v>
      </c>
      <c r="M22" s="34">
        <v>1</v>
      </c>
      <c r="N22" s="34">
        <v>158</v>
      </c>
      <c r="O22" s="34">
        <v>1.58</v>
      </c>
      <c r="P22" s="34">
        <v>3.82</v>
      </c>
      <c r="Q22" s="34">
        <v>0.04</v>
      </c>
    </row>
    <row r="23" spans="1:17" ht="19.899999999999999" customHeight="1">
      <c r="A23" s="195" t="s">
        <v>75</v>
      </c>
      <c r="B23" s="191"/>
      <c r="C23" s="191"/>
      <c r="D23" s="191"/>
      <c r="E23" s="191"/>
      <c r="F23" s="191"/>
      <c r="G23" s="191"/>
      <c r="H23" s="191"/>
      <c r="I23" s="191"/>
      <c r="J23" s="191"/>
      <c r="K23" s="191"/>
      <c r="L23" s="191"/>
      <c r="M23" s="191"/>
      <c r="N23" s="191"/>
      <c r="O23" s="191"/>
      <c r="P23" s="191"/>
      <c r="Q23" s="191"/>
    </row>
    <row r="24" spans="1:17" ht="24">
      <c r="A24" s="23">
        <v>2</v>
      </c>
      <c r="B24" s="30" t="s">
        <v>290</v>
      </c>
      <c r="C24" s="173" t="s">
        <v>446</v>
      </c>
      <c r="D24" s="31" t="s">
        <v>74</v>
      </c>
      <c r="E24" s="35">
        <v>2.171E-2</v>
      </c>
      <c r="F24" s="33">
        <v>2426.2800000000002</v>
      </c>
      <c r="G24" s="33">
        <v>828.53</v>
      </c>
      <c r="H24" s="33">
        <v>270.14999999999998</v>
      </c>
      <c r="I24" s="33">
        <v>20.22</v>
      </c>
      <c r="J24" s="54">
        <v>53</v>
      </c>
      <c r="K24" s="34">
        <v>18</v>
      </c>
      <c r="L24" s="34">
        <v>6</v>
      </c>
      <c r="M24" s="34"/>
      <c r="N24" s="34">
        <v>65.599999999999994</v>
      </c>
      <c r="O24" s="34">
        <v>1.42</v>
      </c>
      <c r="P24" s="34">
        <v>1.28</v>
      </c>
      <c r="Q24" s="34">
        <v>0.03</v>
      </c>
    </row>
    <row r="25" spans="1:17" ht="22.5" outlineLevel="1">
      <c r="A25" s="114" t="s">
        <v>91</v>
      </c>
      <c r="B25" s="116" t="s">
        <v>289</v>
      </c>
      <c r="C25" s="115" t="s">
        <v>288</v>
      </c>
      <c r="D25" s="114" t="s">
        <v>287</v>
      </c>
      <c r="E25" s="113" t="s">
        <v>1015</v>
      </c>
      <c r="F25" s="112">
        <v>179.38</v>
      </c>
      <c r="G25" s="34"/>
      <c r="H25" s="34"/>
      <c r="I25" s="34"/>
      <c r="J25" s="126">
        <v>389.43</v>
      </c>
      <c r="K25" s="34"/>
      <c r="L25" s="34"/>
      <c r="M25" s="34"/>
      <c r="N25" s="34"/>
      <c r="O25" s="34"/>
      <c r="P25" s="34"/>
      <c r="Q25" s="34"/>
    </row>
    <row r="26" spans="1:17" ht="36">
      <c r="A26" s="23">
        <v>3</v>
      </c>
      <c r="B26" s="30" t="s">
        <v>90</v>
      </c>
      <c r="C26" s="173" t="s">
        <v>1014</v>
      </c>
      <c r="D26" s="31" t="s">
        <v>443</v>
      </c>
      <c r="E26" s="32">
        <v>13</v>
      </c>
      <c r="F26" s="33">
        <v>43.53</v>
      </c>
      <c r="G26" s="34"/>
      <c r="H26" s="34"/>
      <c r="I26" s="34"/>
      <c r="J26" s="54">
        <v>566</v>
      </c>
      <c r="K26" s="34"/>
      <c r="L26" s="34"/>
      <c r="M26" s="34"/>
      <c r="N26" s="34"/>
      <c r="O26" s="34"/>
      <c r="P26" s="34"/>
      <c r="Q26" s="34"/>
    </row>
    <row r="27" spans="1:17" ht="24">
      <c r="A27" s="23">
        <v>4</v>
      </c>
      <c r="B27" s="30" t="s">
        <v>51</v>
      </c>
      <c r="C27" s="173" t="s">
        <v>1013</v>
      </c>
      <c r="D27" s="31" t="s">
        <v>212</v>
      </c>
      <c r="E27" s="32">
        <v>0.3</v>
      </c>
      <c r="F27" s="33">
        <v>17.02</v>
      </c>
      <c r="G27" s="34"/>
      <c r="H27" s="34"/>
      <c r="I27" s="34"/>
      <c r="J27" s="54">
        <v>5</v>
      </c>
      <c r="K27" s="34"/>
      <c r="L27" s="34"/>
      <c r="M27" s="34"/>
      <c r="N27" s="34"/>
      <c r="O27" s="34"/>
      <c r="P27" s="34"/>
      <c r="Q27" s="34"/>
    </row>
    <row r="28" spans="1:17" ht="36">
      <c r="A28" s="23">
        <v>5</v>
      </c>
      <c r="B28" s="30" t="s">
        <v>90</v>
      </c>
      <c r="C28" s="173" t="s">
        <v>442</v>
      </c>
      <c r="D28" s="31" t="s">
        <v>124</v>
      </c>
      <c r="E28" s="32">
        <v>2</v>
      </c>
      <c r="F28" s="33">
        <v>1.9</v>
      </c>
      <c r="G28" s="34"/>
      <c r="H28" s="34"/>
      <c r="I28" s="34"/>
      <c r="J28" s="54">
        <v>4</v>
      </c>
      <c r="K28" s="34"/>
      <c r="L28" s="34"/>
      <c r="M28" s="34"/>
      <c r="N28" s="34"/>
      <c r="O28" s="34"/>
      <c r="P28" s="34"/>
      <c r="Q28" s="34"/>
    </row>
    <row r="29" spans="1:17" ht="36">
      <c r="A29" s="23">
        <v>6</v>
      </c>
      <c r="B29" s="30" t="s">
        <v>441</v>
      </c>
      <c r="C29" s="173" t="s">
        <v>440</v>
      </c>
      <c r="D29" s="31" t="s">
        <v>118</v>
      </c>
      <c r="E29" s="32">
        <v>1</v>
      </c>
      <c r="F29" s="33">
        <v>84.1</v>
      </c>
      <c r="G29" s="33">
        <v>18.79</v>
      </c>
      <c r="H29" s="33">
        <v>4.2300000000000004</v>
      </c>
      <c r="I29" s="34"/>
      <c r="J29" s="54">
        <v>84</v>
      </c>
      <c r="K29" s="34">
        <v>19</v>
      </c>
      <c r="L29" s="34">
        <v>4</v>
      </c>
      <c r="M29" s="34"/>
      <c r="N29" s="34">
        <v>1.47</v>
      </c>
      <c r="O29" s="34">
        <v>1.47</v>
      </c>
      <c r="P29" s="34"/>
      <c r="Q29" s="34"/>
    </row>
    <row r="30" spans="1:17" ht="36">
      <c r="A30" s="23">
        <v>7</v>
      </c>
      <c r="B30" s="30" t="s">
        <v>439</v>
      </c>
      <c r="C30" s="173" t="s">
        <v>438</v>
      </c>
      <c r="D30" s="31" t="s">
        <v>119</v>
      </c>
      <c r="E30" s="32">
        <v>1</v>
      </c>
      <c r="F30" s="33">
        <v>56.72</v>
      </c>
      <c r="G30" s="34"/>
      <c r="H30" s="34"/>
      <c r="I30" s="34"/>
      <c r="J30" s="54">
        <v>57</v>
      </c>
      <c r="K30" s="34"/>
      <c r="L30" s="34"/>
      <c r="M30" s="34"/>
      <c r="N30" s="34"/>
      <c r="O30" s="34"/>
      <c r="P30" s="34"/>
      <c r="Q30" s="34"/>
    </row>
    <row r="31" spans="1:17" ht="36">
      <c r="A31" s="23">
        <v>8</v>
      </c>
      <c r="B31" s="30" t="s">
        <v>1012</v>
      </c>
      <c r="C31" s="173" t="s">
        <v>1011</v>
      </c>
      <c r="D31" s="31" t="s">
        <v>580</v>
      </c>
      <c r="E31" s="32">
        <v>1</v>
      </c>
      <c r="F31" s="33">
        <v>24.67</v>
      </c>
      <c r="G31" s="33">
        <v>18.440000000000001</v>
      </c>
      <c r="H31" s="33">
        <v>2.94</v>
      </c>
      <c r="I31" s="34"/>
      <c r="J31" s="54">
        <v>25</v>
      </c>
      <c r="K31" s="34">
        <v>18</v>
      </c>
      <c r="L31" s="34">
        <v>3</v>
      </c>
      <c r="M31" s="34"/>
      <c r="N31" s="34">
        <v>1.46</v>
      </c>
      <c r="O31" s="34">
        <v>1.46</v>
      </c>
      <c r="P31" s="34"/>
      <c r="Q31" s="34"/>
    </row>
    <row r="32" spans="1:17" ht="36">
      <c r="A32" s="23">
        <v>9</v>
      </c>
      <c r="B32" s="30" t="s">
        <v>90</v>
      </c>
      <c r="C32" s="173" t="s">
        <v>1010</v>
      </c>
      <c r="D32" s="31" t="s">
        <v>193</v>
      </c>
      <c r="E32" s="35">
        <v>0.03</v>
      </c>
      <c r="F32" s="33">
        <v>72.14</v>
      </c>
      <c r="G32" s="34"/>
      <c r="H32" s="34"/>
      <c r="I32" s="34"/>
      <c r="J32" s="54">
        <v>2</v>
      </c>
      <c r="K32" s="34"/>
      <c r="L32" s="34"/>
      <c r="M32" s="34"/>
      <c r="N32" s="34"/>
      <c r="O32" s="34"/>
      <c r="P32" s="34"/>
      <c r="Q32" s="34"/>
    </row>
    <row r="33" spans="1:17" ht="36">
      <c r="A33" s="23">
        <v>10</v>
      </c>
      <c r="B33" s="30" t="s">
        <v>198</v>
      </c>
      <c r="C33" s="173" t="s">
        <v>197</v>
      </c>
      <c r="D33" s="31" t="s">
        <v>218</v>
      </c>
      <c r="E33" s="35">
        <v>2E-3</v>
      </c>
      <c r="F33" s="33">
        <v>417.46</v>
      </c>
      <c r="G33" s="33">
        <v>79.650000000000006</v>
      </c>
      <c r="H33" s="33">
        <v>10.15</v>
      </c>
      <c r="I33" s="33">
        <v>0.16</v>
      </c>
      <c r="J33" s="54">
        <v>1</v>
      </c>
      <c r="K33" s="34"/>
      <c r="L33" s="34"/>
      <c r="M33" s="34"/>
      <c r="N33" s="34">
        <v>5.31</v>
      </c>
      <c r="O33" s="34">
        <v>0.01</v>
      </c>
      <c r="P33" s="34">
        <v>0.01</v>
      </c>
      <c r="Q33" s="34"/>
    </row>
    <row r="34" spans="1:17" ht="36">
      <c r="A34" s="23">
        <v>11</v>
      </c>
      <c r="B34" s="30" t="s">
        <v>73</v>
      </c>
      <c r="C34" s="173" t="s">
        <v>432</v>
      </c>
      <c r="D34" s="31" t="s">
        <v>218</v>
      </c>
      <c r="E34" s="35">
        <v>2E-3</v>
      </c>
      <c r="F34" s="33">
        <v>1384.09</v>
      </c>
      <c r="G34" s="33">
        <v>886.83</v>
      </c>
      <c r="H34" s="33">
        <v>3.68</v>
      </c>
      <c r="I34" s="33">
        <v>0.16</v>
      </c>
      <c r="J34" s="54">
        <v>3</v>
      </c>
      <c r="K34" s="34">
        <v>2</v>
      </c>
      <c r="L34" s="34"/>
      <c r="M34" s="34"/>
      <c r="N34" s="34">
        <v>71.06</v>
      </c>
      <c r="O34" s="34">
        <v>0.14000000000000001</v>
      </c>
      <c r="P34" s="34">
        <v>0.01</v>
      </c>
      <c r="Q34" s="34"/>
    </row>
    <row r="35" spans="1:17">
      <c r="A35" s="194" t="s">
        <v>128</v>
      </c>
      <c r="B35" s="191"/>
      <c r="C35" s="191"/>
      <c r="D35" s="191"/>
      <c r="E35" s="191"/>
      <c r="F35" s="191"/>
      <c r="G35" s="191"/>
      <c r="H35" s="191"/>
      <c r="I35" s="191"/>
      <c r="J35" s="55">
        <v>819</v>
      </c>
      <c r="K35" s="33">
        <v>75</v>
      </c>
      <c r="L35" s="33">
        <v>14</v>
      </c>
      <c r="M35" s="33">
        <v>1</v>
      </c>
      <c r="N35" s="34"/>
      <c r="O35" s="33">
        <v>6.08</v>
      </c>
      <c r="P35" s="34"/>
      <c r="Q35" s="33">
        <v>7.0000000000000007E-2</v>
      </c>
    </row>
    <row r="36" spans="1:17">
      <c r="A36" s="194" t="s">
        <v>129</v>
      </c>
      <c r="B36" s="191"/>
      <c r="C36" s="191"/>
      <c r="D36" s="191"/>
      <c r="E36" s="191"/>
      <c r="F36" s="191"/>
      <c r="G36" s="191"/>
      <c r="H36" s="191"/>
      <c r="I36" s="191"/>
      <c r="J36" s="55">
        <v>853</v>
      </c>
      <c r="K36" s="33">
        <v>103</v>
      </c>
      <c r="L36" s="33">
        <v>20</v>
      </c>
      <c r="M36" s="33">
        <v>1</v>
      </c>
      <c r="N36" s="34"/>
      <c r="O36" s="33">
        <v>7.96</v>
      </c>
      <c r="P36" s="34"/>
      <c r="Q36" s="33">
        <v>0.09</v>
      </c>
    </row>
    <row r="37" spans="1:17">
      <c r="A37" s="194" t="s">
        <v>130</v>
      </c>
      <c r="B37" s="191"/>
      <c r="C37" s="191"/>
      <c r="D37" s="191"/>
      <c r="E37" s="191"/>
      <c r="F37" s="191"/>
      <c r="G37" s="191"/>
      <c r="H37" s="191"/>
      <c r="I37" s="191"/>
      <c r="J37" s="54"/>
      <c r="K37" s="34"/>
      <c r="L37" s="34"/>
      <c r="M37" s="34"/>
      <c r="N37" s="34"/>
      <c r="O37" s="34"/>
      <c r="P37" s="34"/>
      <c r="Q37" s="34"/>
    </row>
    <row r="38" spans="1:17">
      <c r="A38" s="194" t="s">
        <v>1009</v>
      </c>
      <c r="B38" s="191"/>
      <c r="C38" s="191"/>
      <c r="D38" s="191"/>
      <c r="E38" s="191"/>
      <c r="F38" s="191"/>
      <c r="G38" s="191"/>
      <c r="H38" s="191"/>
      <c r="I38" s="191"/>
      <c r="J38" s="55">
        <v>3</v>
      </c>
      <c r="K38" s="33">
        <v>3</v>
      </c>
      <c r="L38" s="34"/>
      <c r="M38" s="34"/>
      <c r="N38" s="34"/>
      <c r="O38" s="34"/>
      <c r="P38" s="34"/>
      <c r="Q38" s="34"/>
    </row>
    <row r="39" spans="1:17" ht="30" customHeight="1">
      <c r="A39" s="194" t="s">
        <v>1008</v>
      </c>
      <c r="B39" s="191"/>
      <c r="C39" s="191"/>
      <c r="D39" s="191"/>
      <c r="E39" s="191"/>
      <c r="F39" s="191"/>
      <c r="G39" s="191"/>
      <c r="H39" s="191"/>
      <c r="I39" s="191"/>
      <c r="J39" s="55">
        <v>12</v>
      </c>
      <c r="K39" s="33">
        <v>9</v>
      </c>
      <c r="L39" s="33">
        <v>3</v>
      </c>
      <c r="M39" s="34"/>
      <c r="N39" s="34"/>
      <c r="O39" s="33">
        <v>0.65249999999999997</v>
      </c>
      <c r="P39" s="34"/>
      <c r="Q39" s="33">
        <v>7.4999999999999997E-3</v>
      </c>
    </row>
    <row r="40" spans="1:17" ht="15" customHeight="1">
      <c r="A40" s="194" t="s">
        <v>1007</v>
      </c>
      <c r="B40" s="191"/>
      <c r="C40" s="191"/>
      <c r="D40" s="191"/>
      <c r="E40" s="191"/>
      <c r="F40" s="191"/>
      <c r="G40" s="191"/>
      <c r="H40" s="191"/>
      <c r="I40" s="191"/>
      <c r="J40" s="55">
        <v>2</v>
      </c>
      <c r="K40" s="33">
        <v>2</v>
      </c>
      <c r="L40" s="34"/>
      <c r="M40" s="34"/>
      <c r="N40" s="34"/>
      <c r="O40" s="33">
        <v>0.15</v>
      </c>
      <c r="P40" s="34"/>
      <c r="Q40" s="33">
        <v>1.1999999999999999E-3</v>
      </c>
    </row>
    <row r="41" spans="1:17" ht="15" customHeight="1">
      <c r="A41" s="194" t="s">
        <v>1006</v>
      </c>
      <c r="B41" s="191"/>
      <c r="C41" s="191"/>
      <c r="D41" s="191"/>
      <c r="E41" s="191"/>
      <c r="F41" s="191"/>
      <c r="G41" s="191"/>
      <c r="H41" s="191"/>
      <c r="I41" s="191"/>
      <c r="J41" s="55">
        <v>17</v>
      </c>
      <c r="K41" s="33">
        <v>14</v>
      </c>
      <c r="L41" s="33">
        <v>3</v>
      </c>
      <c r="M41" s="34"/>
      <c r="N41" s="34"/>
      <c r="O41" s="33">
        <v>1.03</v>
      </c>
      <c r="P41" s="34"/>
      <c r="Q41" s="33">
        <v>8.0000000000000002E-3</v>
      </c>
    </row>
    <row r="42" spans="1:17">
      <c r="A42" s="194" t="s">
        <v>131</v>
      </c>
      <c r="B42" s="191"/>
      <c r="C42" s="191"/>
      <c r="D42" s="191"/>
      <c r="E42" s="191"/>
      <c r="F42" s="191"/>
      <c r="G42" s="191"/>
      <c r="H42" s="191"/>
      <c r="I42" s="191"/>
      <c r="J42" s="55">
        <v>122</v>
      </c>
      <c r="K42" s="34"/>
      <c r="L42" s="34"/>
      <c r="M42" s="34"/>
      <c r="N42" s="34"/>
      <c r="O42" s="34"/>
      <c r="P42" s="34"/>
      <c r="Q42" s="34"/>
    </row>
    <row r="43" spans="1:17">
      <c r="A43" s="194" t="s">
        <v>132</v>
      </c>
      <c r="B43" s="191"/>
      <c r="C43" s="191"/>
      <c r="D43" s="191"/>
      <c r="E43" s="191"/>
      <c r="F43" s="191"/>
      <c r="G43" s="191"/>
      <c r="H43" s="191"/>
      <c r="I43" s="191"/>
      <c r="J43" s="55">
        <v>69</v>
      </c>
      <c r="K43" s="34"/>
      <c r="L43" s="34"/>
      <c r="M43" s="34"/>
      <c r="N43" s="34"/>
      <c r="O43" s="34"/>
      <c r="P43" s="34"/>
      <c r="Q43" s="34"/>
    </row>
    <row r="44" spans="1:17">
      <c r="A44" s="190" t="s">
        <v>133</v>
      </c>
      <c r="B44" s="191"/>
      <c r="C44" s="191"/>
      <c r="D44" s="191"/>
      <c r="E44" s="191"/>
      <c r="F44" s="191"/>
      <c r="G44" s="191"/>
      <c r="H44" s="191"/>
      <c r="I44" s="191"/>
      <c r="J44" s="54"/>
      <c r="K44" s="34"/>
      <c r="L44" s="34"/>
      <c r="M44" s="34"/>
      <c r="N44" s="34"/>
      <c r="O44" s="34"/>
      <c r="P44" s="34"/>
      <c r="Q44" s="34"/>
    </row>
    <row r="45" spans="1:17">
      <c r="A45" s="194" t="s">
        <v>136</v>
      </c>
      <c r="B45" s="191"/>
      <c r="C45" s="191"/>
      <c r="D45" s="191"/>
      <c r="E45" s="191"/>
      <c r="F45" s="191"/>
      <c r="G45" s="191"/>
      <c r="H45" s="191"/>
      <c r="I45" s="191"/>
      <c r="J45" s="55">
        <v>1044</v>
      </c>
      <c r="K45" s="34"/>
      <c r="L45" s="34"/>
      <c r="M45" s="34"/>
      <c r="N45" s="34"/>
      <c r="O45" s="33">
        <v>7.96</v>
      </c>
      <c r="P45" s="34"/>
      <c r="Q45" s="33">
        <v>0.09</v>
      </c>
    </row>
    <row r="46" spans="1:17">
      <c r="A46" s="194" t="s">
        <v>137</v>
      </c>
      <c r="B46" s="191"/>
      <c r="C46" s="191"/>
      <c r="D46" s="191"/>
      <c r="E46" s="191"/>
      <c r="F46" s="191"/>
      <c r="G46" s="191"/>
      <c r="H46" s="191"/>
      <c r="I46" s="191"/>
      <c r="J46" s="54"/>
      <c r="K46" s="34"/>
      <c r="L46" s="34"/>
      <c r="M46" s="34"/>
      <c r="N46" s="34"/>
      <c r="O46" s="34"/>
      <c r="P46" s="34"/>
      <c r="Q46" s="34"/>
    </row>
    <row r="47" spans="1:17">
      <c r="A47" s="194" t="s">
        <v>138</v>
      </c>
      <c r="B47" s="191"/>
      <c r="C47" s="191"/>
      <c r="D47" s="191"/>
      <c r="E47" s="191"/>
      <c r="F47" s="191"/>
      <c r="G47" s="191"/>
      <c r="H47" s="191"/>
      <c r="I47" s="191"/>
      <c r="J47" s="55">
        <v>730</v>
      </c>
      <c r="K47" s="34"/>
      <c r="L47" s="34"/>
      <c r="M47" s="34"/>
      <c r="N47" s="34"/>
      <c r="O47" s="34"/>
      <c r="P47" s="34"/>
      <c r="Q47" s="34"/>
    </row>
    <row r="48" spans="1:17">
      <c r="A48" s="194" t="s">
        <v>139</v>
      </c>
      <c r="B48" s="191"/>
      <c r="C48" s="191"/>
      <c r="D48" s="191"/>
      <c r="E48" s="191"/>
      <c r="F48" s="191"/>
      <c r="G48" s="191"/>
      <c r="H48" s="191"/>
      <c r="I48" s="191"/>
      <c r="J48" s="55">
        <f>20-1</f>
        <v>19</v>
      </c>
      <c r="K48" s="34"/>
      <c r="L48" s="34"/>
      <c r="M48" s="34"/>
      <c r="N48" s="34"/>
      <c r="O48" s="34"/>
      <c r="P48" s="34"/>
      <c r="Q48" s="34"/>
    </row>
    <row r="49" spans="1:18">
      <c r="A49" s="194" t="s">
        <v>140</v>
      </c>
      <c r="B49" s="191"/>
      <c r="C49" s="191"/>
      <c r="D49" s="191"/>
      <c r="E49" s="191"/>
      <c r="F49" s="191"/>
      <c r="G49" s="191"/>
      <c r="H49" s="191"/>
      <c r="I49" s="191"/>
      <c r="J49" s="55">
        <v>104</v>
      </c>
      <c r="K49" s="34"/>
      <c r="L49" s="34"/>
      <c r="M49" s="34"/>
      <c r="N49" s="34"/>
      <c r="O49" s="34"/>
      <c r="P49" s="34"/>
      <c r="Q49" s="34"/>
    </row>
    <row r="50" spans="1:18">
      <c r="A50" s="194" t="s">
        <v>141</v>
      </c>
      <c r="B50" s="191"/>
      <c r="C50" s="191"/>
      <c r="D50" s="191"/>
      <c r="E50" s="191"/>
      <c r="F50" s="191"/>
      <c r="G50" s="191"/>
      <c r="H50" s="191"/>
      <c r="I50" s="191"/>
      <c r="J50" s="55">
        <v>122</v>
      </c>
      <c r="K50" s="34"/>
      <c r="L50" s="34"/>
      <c r="M50" s="34"/>
      <c r="N50" s="34"/>
      <c r="O50" s="34"/>
      <c r="P50" s="34"/>
      <c r="Q50" s="34"/>
    </row>
    <row r="51" spans="1:18">
      <c r="A51" s="194" t="s">
        <v>142</v>
      </c>
      <c r="B51" s="191"/>
      <c r="C51" s="191"/>
      <c r="D51" s="191"/>
      <c r="E51" s="191"/>
      <c r="F51" s="191"/>
      <c r="G51" s="191"/>
      <c r="H51" s="191"/>
      <c r="I51" s="191"/>
      <c r="J51" s="55">
        <v>69</v>
      </c>
      <c r="K51" s="34"/>
      <c r="L51" s="34"/>
      <c r="M51" s="34"/>
      <c r="N51" s="34"/>
      <c r="O51" s="34"/>
      <c r="P51" s="34"/>
      <c r="Q51" s="34"/>
    </row>
    <row r="52" spans="1:18">
      <c r="A52" s="190" t="s">
        <v>143</v>
      </c>
      <c r="B52" s="191"/>
      <c r="C52" s="191"/>
      <c r="D52" s="191"/>
      <c r="E52" s="191"/>
      <c r="F52" s="191"/>
      <c r="G52" s="191"/>
      <c r="H52" s="191"/>
      <c r="I52" s="191"/>
      <c r="J52" s="56">
        <v>1044</v>
      </c>
      <c r="K52" s="34"/>
      <c r="L52" s="34"/>
      <c r="M52" s="34"/>
      <c r="N52" s="34"/>
      <c r="O52" s="36">
        <v>7.96</v>
      </c>
      <c r="P52" s="34"/>
      <c r="Q52" s="36">
        <v>0.09</v>
      </c>
    </row>
    <row r="53" spans="1:18" ht="14.45" customHeight="1">
      <c r="A53" s="4"/>
      <c r="B53" s="9"/>
      <c r="C53" s="2"/>
      <c r="D53" s="117"/>
      <c r="E53" s="4"/>
      <c r="F53" s="5"/>
      <c r="G53" s="5"/>
      <c r="H53" s="5"/>
      <c r="I53" s="5"/>
      <c r="J53" s="51"/>
      <c r="K53" s="5"/>
      <c r="L53" s="5"/>
      <c r="M53" s="5"/>
      <c r="N53" s="5"/>
      <c r="O53" s="5"/>
      <c r="P53" s="5"/>
      <c r="Q53" s="5"/>
    </row>
    <row r="54" spans="1:18" customFormat="1" ht="12.6" customHeight="1">
      <c r="A54" s="132"/>
      <c r="B54" s="131" t="s">
        <v>44</v>
      </c>
      <c r="C54" s="130"/>
      <c r="D54" s="130"/>
      <c r="E54" s="130"/>
      <c r="F54" s="130"/>
      <c r="G54" s="130"/>
      <c r="H54" s="130"/>
      <c r="I54" s="130"/>
      <c r="J54" s="129"/>
      <c r="K54" s="128"/>
      <c r="L54" s="128"/>
      <c r="M54" s="128"/>
      <c r="N54" s="128"/>
      <c r="O54" s="127"/>
      <c r="P54" s="128"/>
      <c r="Q54" s="127"/>
    </row>
    <row r="57" spans="1:18">
      <c r="A57" s="47"/>
      <c r="B57" s="18" t="s">
        <v>546</v>
      </c>
      <c r="C57" s="18"/>
      <c r="D57" s="18"/>
      <c r="E57" s="18"/>
      <c r="F57" s="18"/>
      <c r="G57" s="18"/>
      <c r="H57" s="18"/>
      <c r="I57" s="18" t="s">
        <v>547</v>
      </c>
      <c r="J57" s="53"/>
      <c r="K57" s="18"/>
      <c r="L57" s="18"/>
      <c r="M57" s="18"/>
      <c r="N57" s="48"/>
      <c r="O57" s="48"/>
      <c r="P57" s="48"/>
      <c r="Q57"/>
      <c r="R57" s="9"/>
    </row>
  </sheetData>
  <mergeCells count="40">
    <mergeCell ref="Q17:Q19"/>
    <mergeCell ref="J18:J19"/>
    <mergeCell ref="K18:M18"/>
    <mergeCell ref="J17:M17"/>
    <mergeCell ref="P17:P19"/>
    <mergeCell ref="O17:O19"/>
    <mergeCell ref="N17:N19"/>
    <mergeCell ref="A37:I37"/>
    <mergeCell ref="A38:I38"/>
    <mergeCell ref="A17:A19"/>
    <mergeCell ref="C17:C19"/>
    <mergeCell ref="D17:D19"/>
    <mergeCell ref="E17:E19"/>
    <mergeCell ref="B17:B19"/>
    <mergeCell ref="F18:F19"/>
    <mergeCell ref="F17:I17"/>
    <mergeCell ref="G18:I18"/>
    <mergeCell ref="J13:K13"/>
    <mergeCell ref="E1:J1"/>
    <mergeCell ref="J14:K14"/>
    <mergeCell ref="A52:I52"/>
    <mergeCell ref="J11:K11"/>
    <mergeCell ref="J12:K12"/>
    <mergeCell ref="A46:I46"/>
    <mergeCell ref="A47:I47"/>
    <mergeCell ref="A48:I48"/>
    <mergeCell ref="A49:I49"/>
    <mergeCell ref="A43:I43"/>
    <mergeCell ref="A44:I44"/>
    <mergeCell ref="A21:Q21"/>
    <mergeCell ref="A23:Q23"/>
    <mergeCell ref="A35:I35"/>
    <mergeCell ref="A36:I36"/>
    <mergeCell ref="A50:I50"/>
    <mergeCell ref="A51:I51"/>
    <mergeCell ref="A45:I45"/>
    <mergeCell ref="A39:I39"/>
    <mergeCell ref="A40:I40"/>
    <mergeCell ref="A41:I41"/>
    <mergeCell ref="A42:I42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63"/>
  <sheetViews>
    <sheetView showGridLines="0" topLeftCell="A37" zoomScaleNormal="75" zoomScaleSheetLayoutView="75" workbookViewId="0">
      <selection activeCell="S18" sqref="S18"/>
    </sheetView>
  </sheetViews>
  <sheetFormatPr defaultColWidth="9.140625" defaultRowHeight="12.75" outlineLevelRow="2"/>
  <cols>
    <col min="1" max="1" width="3.28515625" style="28" customWidth="1"/>
    <col min="2" max="2" width="9.7109375" style="1" customWidth="1"/>
    <col min="3" max="3" width="34.28515625" style="25" customWidth="1"/>
    <col min="4" max="4" width="7.7109375" style="24" customWidth="1"/>
    <col min="5" max="5" width="16.42578125" style="26" customWidth="1"/>
    <col min="6" max="6" width="7.7109375" style="7" customWidth="1"/>
    <col min="7" max="9" width="6.7109375" style="7" customWidth="1"/>
    <col min="10" max="10" width="7.7109375" style="59" customWidth="1"/>
    <col min="11" max="17" width="6.7109375" style="7" customWidth="1"/>
    <col min="18" max="16384" width="9.140625" style="8"/>
  </cols>
  <sheetData>
    <row r="1" spans="1:18" outlineLevel="2">
      <c r="A1" s="6" t="s">
        <v>113</v>
      </c>
      <c r="B1" s="38"/>
      <c r="C1" s="119"/>
      <c r="D1" s="50"/>
      <c r="E1" s="203" t="s">
        <v>151</v>
      </c>
      <c r="F1" s="204"/>
      <c r="G1" s="204"/>
      <c r="H1" s="204"/>
      <c r="I1" s="204"/>
      <c r="J1" s="204"/>
      <c r="K1" s="39"/>
      <c r="L1" s="39"/>
      <c r="M1" s="6" t="s">
        <v>114</v>
      </c>
      <c r="N1" s="5"/>
      <c r="O1" s="5"/>
      <c r="P1" s="5"/>
      <c r="Q1"/>
      <c r="R1"/>
    </row>
    <row r="2" spans="1:18" outlineLevel="1">
      <c r="A2" s="49"/>
      <c r="B2" s="38"/>
      <c r="C2" s="119"/>
      <c r="D2" s="50"/>
      <c r="E2" s="124"/>
      <c r="F2" s="124"/>
      <c r="G2" s="13" t="s">
        <v>95</v>
      </c>
      <c r="H2" s="123"/>
      <c r="I2" s="122"/>
      <c r="J2" s="125"/>
      <c r="K2" s="39"/>
      <c r="L2" s="39"/>
      <c r="M2" s="10" t="s">
        <v>156</v>
      </c>
      <c r="N2" s="5"/>
      <c r="O2" s="5"/>
      <c r="P2" s="5"/>
      <c r="Q2"/>
      <c r="R2"/>
    </row>
    <row r="3" spans="1:18" outlineLevel="1">
      <c r="A3" s="49" t="s">
        <v>93</v>
      </c>
      <c r="B3" s="38"/>
      <c r="C3" s="119"/>
      <c r="D3" s="50"/>
      <c r="E3" s="39"/>
      <c r="F3" s="39"/>
      <c r="G3" s="39"/>
      <c r="H3" s="39"/>
      <c r="I3" s="39"/>
      <c r="J3" s="125"/>
      <c r="K3" s="39"/>
      <c r="L3" s="39"/>
      <c r="M3" s="10" t="s">
        <v>0</v>
      </c>
      <c r="N3" s="5"/>
      <c r="O3" s="5"/>
      <c r="P3" s="5"/>
      <c r="Q3"/>
      <c r="R3"/>
    </row>
    <row r="4" spans="1:18" outlineLevel="1">
      <c r="A4" s="10" t="s">
        <v>550</v>
      </c>
      <c r="B4" s="38"/>
      <c r="C4" s="119"/>
      <c r="D4" s="50"/>
      <c r="E4" s="39"/>
      <c r="F4" s="39"/>
      <c r="G4" s="15" t="s">
        <v>1044</v>
      </c>
      <c r="H4" s="121"/>
      <c r="I4" s="39"/>
      <c r="J4" s="125"/>
      <c r="K4" s="39"/>
      <c r="L4" s="39"/>
      <c r="M4" s="11"/>
      <c r="N4" s="11"/>
      <c r="O4" s="133"/>
      <c r="P4" s="5"/>
      <c r="Q4"/>
      <c r="R4"/>
    </row>
    <row r="5" spans="1:18" outlineLevel="1">
      <c r="A5" s="37"/>
      <c r="B5" s="38"/>
      <c r="C5" s="50"/>
      <c r="D5" s="120"/>
      <c r="E5" s="39"/>
      <c r="F5" s="39"/>
      <c r="G5" s="37" t="s">
        <v>96</v>
      </c>
      <c r="H5" s="37"/>
      <c r="I5" s="37"/>
      <c r="J5" s="125"/>
      <c r="K5" s="39"/>
      <c r="L5" s="39"/>
      <c r="M5" s="10" t="s">
        <v>549</v>
      </c>
      <c r="N5" s="5"/>
      <c r="O5" s="5"/>
      <c r="P5" s="5"/>
      <c r="Q5" s="8"/>
      <c r="R5"/>
    </row>
    <row r="6" spans="1:18">
      <c r="A6" s="37"/>
      <c r="B6" s="38"/>
      <c r="C6" s="50"/>
      <c r="D6" s="120"/>
      <c r="E6" s="39"/>
      <c r="F6" s="39"/>
      <c r="G6" s="39"/>
      <c r="H6" s="39"/>
      <c r="I6" s="39"/>
      <c r="J6" s="125"/>
      <c r="K6" s="39"/>
      <c r="L6" s="39"/>
      <c r="M6" s="5"/>
      <c r="N6" s="5"/>
      <c r="O6" s="5"/>
      <c r="P6" s="5"/>
      <c r="Q6" s="8"/>
      <c r="R6"/>
    </row>
    <row r="7" spans="1:18">
      <c r="A7" s="4"/>
      <c r="B7" s="9"/>
      <c r="C7" s="16" t="s">
        <v>97</v>
      </c>
      <c r="D7" s="17" t="s">
        <v>1133</v>
      </c>
      <c r="E7" s="18"/>
      <c r="F7" s="5"/>
      <c r="G7" s="5"/>
      <c r="H7" s="4"/>
      <c r="I7" s="5"/>
      <c r="J7" s="51"/>
      <c r="K7" s="11"/>
      <c r="L7" s="11"/>
      <c r="M7" s="11"/>
      <c r="N7" s="11"/>
      <c r="O7" s="11"/>
      <c r="P7" s="5"/>
      <c r="Q7" s="5"/>
    </row>
    <row r="8" spans="1:18">
      <c r="A8" s="4"/>
      <c r="B8" s="9"/>
      <c r="C8" s="2"/>
      <c r="D8" s="3"/>
      <c r="E8" s="19"/>
      <c r="F8" s="12"/>
      <c r="G8" s="12"/>
      <c r="H8" s="13" t="s">
        <v>98</v>
      </c>
      <c r="I8" s="13"/>
      <c r="J8" s="52"/>
      <c r="K8" s="14"/>
      <c r="L8" s="5"/>
      <c r="M8" s="5"/>
      <c r="N8" s="5"/>
      <c r="O8" s="5"/>
      <c r="P8" s="5"/>
      <c r="Q8" s="5"/>
    </row>
    <row r="9" spans="1:18">
      <c r="A9" s="4"/>
      <c r="B9" s="9"/>
      <c r="C9" s="2"/>
      <c r="D9" s="3"/>
      <c r="E9" s="180"/>
      <c r="F9" s="14"/>
      <c r="G9" s="14"/>
      <c r="H9" s="63"/>
      <c r="I9" s="63"/>
      <c r="J9" s="111"/>
      <c r="K9" s="14"/>
      <c r="L9" s="5"/>
      <c r="M9" s="5"/>
      <c r="N9" s="5"/>
      <c r="O9" s="5"/>
      <c r="P9" s="5"/>
      <c r="Q9" s="5"/>
    </row>
    <row r="10" spans="1:18">
      <c r="A10" s="20"/>
      <c r="B10" s="21"/>
      <c r="C10" s="2"/>
      <c r="D10" s="3"/>
      <c r="E10" s="8"/>
      <c r="F10" s="5"/>
      <c r="G10" s="5"/>
      <c r="H10" s="5"/>
      <c r="I10" s="5"/>
      <c r="J10" s="51"/>
      <c r="K10" s="5"/>
      <c r="L10" s="5"/>
      <c r="M10" s="5"/>
      <c r="N10" s="5"/>
      <c r="O10" s="5"/>
      <c r="P10" s="5"/>
      <c r="Q10" s="5"/>
    </row>
    <row r="11" spans="1:18" ht="14.25">
      <c r="A11" s="4"/>
      <c r="B11" s="9"/>
      <c r="C11" s="2"/>
      <c r="D11" s="18" t="s">
        <v>1043</v>
      </c>
      <c r="E11" s="4"/>
      <c r="F11" s="5"/>
      <c r="G11" s="5"/>
      <c r="H11" s="5"/>
      <c r="I11" s="18"/>
      <c r="J11" s="53"/>
      <c r="K11" s="5"/>
      <c r="L11" s="5"/>
      <c r="M11" s="5"/>
      <c r="N11" s="45"/>
      <c r="O11" s="42"/>
      <c r="P11" s="42"/>
      <c r="Q11" s="5"/>
      <c r="R11" s="22"/>
    </row>
    <row r="12" spans="1:18">
      <c r="A12" s="4"/>
      <c r="B12" s="9"/>
      <c r="C12" s="2"/>
      <c r="D12" s="18" t="s">
        <v>80</v>
      </c>
      <c r="E12" s="4"/>
      <c r="F12" s="5"/>
      <c r="G12" s="5"/>
      <c r="H12" s="5"/>
      <c r="I12" s="18"/>
      <c r="J12" s="192" t="s">
        <v>1042</v>
      </c>
      <c r="K12" s="193"/>
      <c r="L12" s="10" t="s">
        <v>144</v>
      </c>
      <c r="M12" s="5"/>
      <c r="N12" s="40"/>
      <c r="O12" s="42"/>
      <c r="P12" s="46"/>
      <c r="Q12" s="5"/>
    </row>
    <row r="13" spans="1:18">
      <c r="A13" s="4"/>
      <c r="B13" s="9"/>
      <c r="C13" s="2"/>
      <c r="D13" s="18" t="s">
        <v>145</v>
      </c>
      <c r="E13" s="4"/>
      <c r="F13" s="5"/>
      <c r="G13" s="5"/>
      <c r="H13" s="5"/>
      <c r="I13" s="18"/>
      <c r="J13" s="192" t="s">
        <v>1041</v>
      </c>
      <c r="K13" s="193"/>
      <c r="L13" s="10" t="s">
        <v>144</v>
      </c>
      <c r="M13" s="5"/>
      <c r="N13" s="40"/>
      <c r="O13" s="42"/>
      <c r="P13" s="42"/>
      <c r="Q13" s="5"/>
    </row>
    <row r="14" spans="1:18" outlineLevel="1">
      <c r="A14" s="4"/>
      <c r="B14" s="9"/>
      <c r="C14" s="2"/>
      <c r="D14" s="18" t="s">
        <v>146</v>
      </c>
      <c r="E14" s="4"/>
      <c r="F14" s="5"/>
      <c r="G14" s="5"/>
      <c r="H14" s="5"/>
      <c r="I14" s="18"/>
      <c r="J14" s="192" t="s">
        <v>1040</v>
      </c>
      <c r="K14" s="193"/>
      <c r="L14" s="10" t="s">
        <v>147</v>
      </c>
      <c r="M14" s="5"/>
      <c r="N14" s="5"/>
      <c r="O14" s="5"/>
      <c r="P14" s="5"/>
      <c r="Q14" s="5"/>
    </row>
    <row r="15" spans="1:18">
      <c r="A15" s="37"/>
      <c r="B15" s="38"/>
      <c r="C15" s="119"/>
      <c r="D15" s="18" t="s">
        <v>92</v>
      </c>
      <c r="E15" s="37"/>
      <c r="F15" s="39"/>
      <c r="G15" s="39"/>
      <c r="H15" s="39"/>
      <c r="I15" s="118"/>
      <c r="J15" s="205">
        <f>J53/1000</f>
        <v>1.08</v>
      </c>
      <c r="K15" s="205"/>
      <c r="L15" s="49" t="s">
        <v>153</v>
      </c>
      <c r="M15" s="39"/>
      <c r="N15" s="40"/>
      <c r="O15" s="41"/>
      <c r="P15" s="42"/>
      <c r="Q15" s="43"/>
      <c r="R15"/>
    </row>
    <row r="16" spans="1:18">
      <c r="A16" s="37"/>
      <c r="B16" s="38"/>
      <c r="C16" s="29"/>
      <c r="D16" s="44" t="s">
        <v>154</v>
      </c>
      <c r="E16" s="18"/>
      <c r="F16" s="18"/>
      <c r="G16" s="18"/>
      <c r="H16" s="18"/>
      <c r="I16" s="18"/>
      <c r="J16" s="53"/>
      <c r="K16" s="18"/>
      <c r="L16" s="18"/>
      <c r="M16" s="39"/>
      <c r="N16" s="39"/>
      <c r="O16" s="39"/>
      <c r="P16" s="39"/>
      <c r="Q16"/>
      <c r="R16"/>
    </row>
    <row r="18" spans="1:17" ht="18" customHeight="1">
      <c r="A18" s="196" t="s">
        <v>99</v>
      </c>
      <c r="B18" s="199" t="s">
        <v>106</v>
      </c>
      <c r="C18" s="196" t="s">
        <v>100</v>
      </c>
      <c r="D18" s="196" t="s">
        <v>101</v>
      </c>
      <c r="E18" s="196" t="s">
        <v>102</v>
      </c>
      <c r="F18" s="196" t="s">
        <v>115</v>
      </c>
      <c r="G18" s="197"/>
      <c r="H18" s="197"/>
      <c r="I18" s="197"/>
      <c r="J18" s="196" t="s">
        <v>116</v>
      </c>
      <c r="K18" s="197"/>
      <c r="L18" s="197"/>
      <c r="M18" s="197"/>
      <c r="N18" s="196" t="s">
        <v>108</v>
      </c>
      <c r="O18" s="196" t="s">
        <v>110</v>
      </c>
      <c r="P18" s="196" t="s">
        <v>109</v>
      </c>
      <c r="Q18" s="196" t="s">
        <v>111</v>
      </c>
    </row>
    <row r="19" spans="1:17" ht="15.75" customHeight="1">
      <c r="A19" s="197"/>
      <c r="B19" s="200"/>
      <c r="C19" s="198"/>
      <c r="D19" s="196"/>
      <c r="E19" s="197"/>
      <c r="F19" s="196" t="s">
        <v>103</v>
      </c>
      <c r="G19" s="196" t="s">
        <v>105</v>
      </c>
      <c r="H19" s="197"/>
      <c r="I19" s="197"/>
      <c r="J19" s="201" t="s">
        <v>103</v>
      </c>
      <c r="K19" s="196" t="s">
        <v>105</v>
      </c>
      <c r="L19" s="197"/>
      <c r="M19" s="197"/>
      <c r="N19" s="196"/>
      <c r="O19" s="196"/>
      <c r="P19" s="196"/>
      <c r="Q19" s="196"/>
    </row>
    <row r="20" spans="1:17" ht="15.75" customHeight="1">
      <c r="A20" s="197"/>
      <c r="B20" s="200"/>
      <c r="C20" s="198"/>
      <c r="D20" s="196"/>
      <c r="E20" s="197"/>
      <c r="F20" s="197"/>
      <c r="G20" s="169" t="s">
        <v>104</v>
      </c>
      <c r="H20" s="169" t="s">
        <v>112</v>
      </c>
      <c r="I20" s="169" t="s">
        <v>107</v>
      </c>
      <c r="J20" s="202"/>
      <c r="K20" s="169" t="s">
        <v>104</v>
      </c>
      <c r="L20" s="169" t="s">
        <v>112</v>
      </c>
      <c r="M20" s="169" t="s">
        <v>107</v>
      </c>
      <c r="N20" s="196"/>
      <c r="O20" s="196"/>
      <c r="P20" s="196"/>
      <c r="Q20" s="196"/>
    </row>
    <row r="21" spans="1:17">
      <c r="A21" s="23">
        <v>1</v>
      </c>
      <c r="B21" s="171">
        <v>2</v>
      </c>
      <c r="C21" s="169">
        <v>3</v>
      </c>
      <c r="D21" s="169">
        <v>4</v>
      </c>
      <c r="E21" s="23">
        <v>5</v>
      </c>
      <c r="F21" s="170">
        <v>6</v>
      </c>
      <c r="G21" s="170">
        <v>7</v>
      </c>
      <c r="H21" s="170">
        <v>8</v>
      </c>
      <c r="I21" s="170">
        <v>9</v>
      </c>
      <c r="J21" s="172">
        <v>10</v>
      </c>
      <c r="K21" s="170">
        <v>11</v>
      </c>
      <c r="L21" s="170">
        <v>12</v>
      </c>
      <c r="M21" s="170">
        <v>13</v>
      </c>
      <c r="N21" s="170">
        <v>14</v>
      </c>
      <c r="O21" s="170">
        <v>15</v>
      </c>
      <c r="P21" s="170">
        <v>16</v>
      </c>
      <c r="Q21" s="170">
        <v>17</v>
      </c>
    </row>
    <row r="22" spans="1:17" ht="13.9" customHeight="1">
      <c r="A22" s="195" t="s">
        <v>71</v>
      </c>
      <c r="B22" s="191"/>
      <c r="C22" s="191"/>
      <c r="D22" s="191"/>
      <c r="E22" s="191"/>
      <c r="F22" s="191"/>
      <c r="G22" s="191"/>
      <c r="H22" s="191"/>
      <c r="I22" s="191"/>
      <c r="J22" s="191"/>
      <c r="K22" s="191"/>
      <c r="L22" s="191"/>
      <c r="M22" s="191"/>
      <c r="N22" s="191"/>
      <c r="O22" s="191"/>
      <c r="P22" s="191"/>
      <c r="Q22" s="191"/>
    </row>
    <row r="23" spans="1:17" ht="36">
      <c r="A23" s="23">
        <v>1</v>
      </c>
      <c r="B23" s="30" t="s">
        <v>292</v>
      </c>
      <c r="C23" s="173" t="s">
        <v>291</v>
      </c>
      <c r="D23" s="31" t="s">
        <v>126</v>
      </c>
      <c r="E23" s="35">
        <v>1.4999999999999999E-2</v>
      </c>
      <c r="F23" s="33">
        <v>483.12</v>
      </c>
      <c r="G23" s="33">
        <v>405.87</v>
      </c>
      <c r="H23" s="33">
        <v>8.1199999999999992</v>
      </c>
      <c r="I23" s="33">
        <v>1.56</v>
      </c>
      <c r="J23" s="54">
        <v>7</v>
      </c>
      <c r="K23" s="34">
        <v>6</v>
      </c>
      <c r="L23" s="34"/>
      <c r="M23" s="34"/>
      <c r="N23" s="34">
        <v>34.659999999999997</v>
      </c>
      <c r="O23" s="34">
        <v>0.52</v>
      </c>
      <c r="P23" s="34">
        <v>0.1</v>
      </c>
      <c r="Q23" s="34"/>
    </row>
    <row r="24" spans="1:17" ht="28.9" customHeight="1">
      <c r="A24" s="23">
        <v>2</v>
      </c>
      <c r="B24" s="30" t="s">
        <v>615</v>
      </c>
      <c r="C24" s="173" t="s">
        <v>614</v>
      </c>
      <c r="D24" s="31" t="s">
        <v>126</v>
      </c>
      <c r="E24" s="35">
        <v>0.01</v>
      </c>
      <c r="F24" s="33">
        <v>825.86</v>
      </c>
      <c r="G24" s="33">
        <v>819.41</v>
      </c>
      <c r="H24" s="33">
        <v>6.45</v>
      </c>
      <c r="I24" s="33">
        <v>2.5</v>
      </c>
      <c r="J24" s="54">
        <v>8</v>
      </c>
      <c r="K24" s="34">
        <v>8</v>
      </c>
      <c r="L24" s="34"/>
      <c r="M24" s="34"/>
      <c r="N24" s="34">
        <v>68.8</v>
      </c>
      <c r="O24" s="34">
        <v>0.69</v>
      </c>
      <c r="P24" s="34">
        <v>0.16</v>
      </c>
      <c r="Q24" s="34"/>
    </row>
    <row r="25" spans="1:17" ht="36">
      <c r="A25" s="23">
        <v>3</v>
      </c>
      <c r="B25" s="30" t="s">
        <v>602</v>
      </c>
      <c r="C25" s="173" t="s">
        <v>1039</v>
      </c>
      <c r="D25" s="31" t="s">
        <v>61</v>
      </c>
      <c r="E25" s="35">
        <v>0.01</v>
      </c>
      <c r="F25" s="33">
        <v>1264.07</v>
      </c>
      <c r="G25" s="33">
        <v>1232.23</v>
      </c>
      <c r="H25" s="33">
        <v>31.84</v>
      </c>
      <c r="I25" s="33">
        <v>12.34</v>
      </c>
      <c r="J25" s="54">
        <v>13</v>
      </c>
      <c r="K25" s="34">
        <v>13</v>
      </c>
      <c r="L25" s="34"/>
      <c r="M25" s="34"/>
      <c r="N25" s="34">
        <v>102.6</v>
      </c>
      <c r="O25" s="34">
        <v>1.03</v>
      </c>
      <c r="P25" s="34">
        <v>0.79</v>
      </c>
      <c r="Q25" s="34">
        <v>0.01</v>
      </c>
    </row>
    <row r="26" spans="1:17" ht="18" customHeight="1">
      <c r="A26" s="195" t="s">
        <v>70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</row>
    <row r="27" spans="1:17" ht="48">
      <c r="A27" s="23">
        <v>4</v>
      </c>
      <c r="B27" s="30" t="s">
        <v>302</v>
      </c>
      <c r="C27" s="173" t="s">
        <v>301</v>
      </c>
      <c r="D27" s="31" t="s">
        <v>126</v>
      </c>
      <c r="E27" s="35">
        <v>1.4999999999999999E-2</v>
      </c>
      <c r="F27" s="33">
        <v>6136.29</v>
      </c>
      <c r="G27" s="33">
        <v>1541.12</v>
      </c>
      <c r="H27" s="33">
        <v>66.7</v>
      </c>
      <c r="I27" s="33">
        <v>1.27</v>
      </c>
      <c r="J27" s="54">
        <v>92</v>
      </c>
      <c r="K27" s="34">
        <v>23</v>
      </c>
      <c r="L27" s="34">
        <v>1</v>
      </c>
      <c r="M27" s="34"/>
      <c r="N27" s="34">
        <v>112</v>
      </c>
      <c r="O27" s="34">
        <v>1.68</v>
      </c>
      <c r="P27" s="34">
        <v>7.0000000000000007E-2</v>
      </c>
      <c r="Q27" s="34"/>
    </row>
    <row r="28" spans="1:17" ht="36">
      <c r="A28" s="23">
        <v>5</v>
      </c>
      <c r="B28" s="30" t="s">
        <v>1038</v>
      </c>
      <c r="C28" s="173" t="s">
        <v>1037</v>
      </c>
      <c r="D28" s="31" t="s">
        <v>119</v>
      </c>
      <c r="E28" s="32">
        <v>8</v>
      </c>
      <c r="F28" s="33">
        <v>40.659999999999997</v>
      </c>
      <c r="G28" s="34"/>
      <c r="H28" s="34"/>
      <c r="I28" s="34"/>
      <c r="J28" s="54">
        <v>325</v>
      </c>
      <c r="K28" s="34"/>
      <c r="L28" s="34"/>
      <c r="M28" s="34"/>
      <c r="N28" s="34"/>
      <c r="O28" s="34"/>
      <c r="P28" s="34"/>
      <c r="Q28" s="34"/>
    </row>
    <row r="29" spans="1:17" ht="29.45" customHeight="1">
      <c r="A29" s="23">
        <v>6</v>
      </c>
      <c r="B29" s="30" t="s">
        <v>51</v>
      </c>
      <c r="C29" s="173" t="s">
        <v>50</v>
      </c>
      <c r="D29" s="31" t="s">
        <v>212</v>
      </c>
      <c r="E29" s="32">
        <v>0.15</v>
      </c>
      <c r="F29" s="33">
        <v>17.02</v>
      </c>
      <c r="G29" s="34"/>
      <c r="H29" s="34"/>
      <c r="I29" s="34"/>
      <c r="J29" s="54">
        <v>3</v>
      </c>
      <c r="K29" s="34"/>
      <c r="L29" s="34"/>
      <c r="M29" s="34"/>
      <c r="N29" s="34"/>
      <c r="O29" s="34"/>
      <c r="P29" s="34"/>
      <c r="Q29" s="34"/>
    </row>
    <row r="30" spans="1:17" ht="24">
      <c r="A30" s="23">
        <v>7</v>
      </c>
      <c r="B30" s="30" t="s">
        <v>1036</v>
      </c>
      <c r="C30" s="173" t="s">
        <v>1035</v>
      </c>
      <c r="D30" s="31" t="s">
        <v>119</v>
      </c>
      <c r="E30" s="32">
        <v>2</v>
      </c>
      <c r="F30" s="33">
        <v>57.79</v>
      </c>
      <c r="G30" s="34"/>
      <c r="H30" s="34"/>
      <c r="I30" s="34"/>
      <c r="J30" s="54">
        <v>116</v>
      </c>
      <c r="K30" s="34"/>
      <c r="L30" s="34"/>
      <c r="M30" s="34"/>
      <c r="N30" s="34"/>
      <c r="O30" s="34"/>
      <c r="P30" s="34"/>
      <c r="Q30" s="34"/>
    </row>
    <row r="31" spans="1:17" ht="36">
      <c r="A31" s="23">
        <v>8</v>
      </c>
      <c r="B31" s="30" t="s">
        <v>286</v>
      </c>
      <c r="C31" s="173" t="s">
        <v>285</v>
      </c>
      <c r="D31" s="31" t="s">
        <v>57</v>
      </c>
      <c r="E31" s="32">
        <v>2</v>
      </c>
      <c r="F31" s="33">
        <v>104.6</v>
      </c>
      <c r="G31" s="33">
        <v>62.31</v>
      </c>
      <c r="H31" s="33">
        <v>5.56</v>
      </c>
      <c r="I31" s="34"/>
      <c r="J31" s="54">
        <v>209</v>
      </c>
      <c r="K31" s="34">
        <v>125</v>
      </c>
      <c r="L31" s="34">
        <v>11</v>
      </c>
      <c r="M31" s="34"/>
      <c r="N31" s="34">
        <v>4.46</v>
      </c>
      <c r="O31" s="34">
        <v>8.92</v>
      </c>
      <c r="P31" s="34"/>
      <c r="Q31" s="34"/>
    </row>
    <row r="32" spans="1:17" ht="39.6" customHeight="1">
      <c r="A32" s="23">
        <v>9</v>
      </c>
      <c r="B32" s="30" t="s">
        <v>56</v>
      </c>
      <c r="C32" s="173" t="s">
        <v>55</v>
      </c>
      <c r="D32" s="31" t="s">
        <v>126</v>
      </c>
      <c r="E32" s="35">
        <v>1.4999999999999999E-2</v>
      </c>
      <c r="F32" s="33">
        <v>104.4</v>
      </c>
      <c r="G32" s="33">
        <v>82.16</v>
      </c>
      <c r="H32" s="33">
        <v>15.29</v>
      </c>
      <c r="I32" s="34"/>
      <c r="J32" s="54">
        <v>2</v>
      </c>
      <c r="K32" s="34">
        <v>1</v>
      </c>
      <c r="L32" s="34"/>
      <c r="M32" s="34"/>
      <c r="N32" s="34">
        <v>5.01</v>
      </c>
      <c r="O32" s="34">
        <v>0.08</v>
      </c>
      <c r="P32" s="34"/>
      <c r="Q32" s="34"/>
    </row>
    <row r="33" spans="1:17" ht="15" customHeight="1">
      <c r="A33" s="195" t="s">
        <v>54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</row>
    <row r="34" spans="1:17" ht="36">
      <c r="A34" s="23">
        <v>10</v>
      </c>
      <c r="B34" s="30" t="s">
        <v>53</v>
      </c>
      <c r="C34" s="173" t="s">
        <v>52</v>
      </c>
      <c r="D34" s="31" t="s">
        <v>126</v>
      </c>
      <c r="E34" s="35">
        <v>3.0000000000000001E-3</v>
      </c>
      <c r="F34" s="33">
        <v>5197.9799999999996</v>
      </c>
      <c r="G34" s="33">
        <v>897.43</v>
      </c>
      <c r="H34" s="33">
        <v>15.84</v>
      </c>
      <c r="I34" s="33">
        <v>0.36</v>
      </c>
      <c r="J34" s="54">
        <v>16</v>
      </c>
      <c r="K34" s="34">
        <v>3</v>
      </c>
      <c r="L34" s="34"/>
      <c r="M34" s="34"/>
      <c r="N34" s="34">
        <v>64.239999999999995</v>
      </c>
      <c r="O34" s="34">
        <v>0.19</v>
      </c>
      <c r="P34" s="34">
        <v>0.02</v>
      </c>
      <c r="Q34" s="34"/>
    </row>
    <row r="35" spans="1:17" ht="24">
      <c r="A35" s="23">
        <v>11</v>
      </c>
      <c r="B35" s="30" t="s">
        <v>51</v>
      </c>
      <c r="C35" s="173" t="s">
        <v>50</v>
      </c>
      <c r="D35" s="31" t="s">
        <v>212</v>
      </c>
      <c r="E35" s="32">
        <v>0.03</v>
      </c>
      <c r="F35" s="33">
        <v>17.02</v>
      </c>
      <c r="G35" s="34"/>
      <c r="H35" s="34"/>
      <c r="I35" s="34"/>
      <c r="J35" s="54">
        <v>1</v>
      </c>
      <c r="K35" s="34"/>
      <c r="L35" s="34"/>
      <c r="M35" s="34"/>
      <c r="N35" s="34"/>
      <c r="O35" s="34"/>
      <c r="P35" s="34"/>
      <c r="Q35" s="34"/>
    </row>
    <row r="36" spans="1:17" ht="36">
      <c r="A36" s="23">
        <v>12</v>
      </c>
      <c r="B36" s="30" t="s">
        <v>1034</v>
      </c>
      <c r="C36" s="173" t="s">
        <v>1033</v>
      </c>
      <c r="D36" s="31" t="s">
        <v>47</v>
      </c>
      <c r="E36" s="35">
        <v>0.1</v>
      </c>
      <c r="F36" s="33">
        <v>357.98</v>
      </c>
      <c r="G36" s="33">
        <v>234.69</v>
      </c>
      <c r="H36" s="33">
        <v>21.09</v>
      </c>
      <c r="I36" s="33">
        <v>2.0299999999999998</v>
      </c>
      <c r="J36" s="54">
        <v>36</v>
      </c>
      <c r="K36" s="34">
        <v>23</v>
      </c>
      <c r="L36" s="34">
        <v>2</v>
      </c>
      <c r="M36" s="34"/>
      <c r="N36" s="34">
        <v>17.32</v>
      </c>
      <c r="O36" s="34">
        <v>1.73</v>
      </c>
      <c r="P36" s="34">
        <v>0.13</v>
      </c>
      <c r="Q36" s="34">
        <v>0.01</v>
      </c>
    </row>
    <row r="37" spans="1:17" ht="33.75" outlineLevel="1">
      <c r="A37" s="114" t="s">
        <v>91</v>
      </c>
      <c r="B37" s="116" t="s">
        <v>1032</v>
      </c>
      <c r="C37" s="115" t="s">
        <v>1031</v>
      </c>
      <c r="D37" s="114" t="s">
        <v>214</v>
      </c>
      <c r="E37" s="113" t="s">
        <v>60</v>
      </c>
      <c r="F37" s="112">
        <v>210.39</v>
      </c>
      <c r="G37" s="34"/>
      <c r="H37" s="34"/>
      <c r="I37" s="34"/>
      <c r="J37" s="126">
        <v>210.39</v>
      </c>
      <c r="K37" s="34"/>
      <c r="L37" s="34"/>
      <c r="M37" s="34"/>
      <c r="N37" s="34"/>
      <c r="O37" s="34"/>
      <c r="P37" s="34"/>
      <c r="Q37" s="34"/>
    </row>
    <row r="38" spans="1:17" ht="36">
      <c r="A38" s="23">
        <v>13</v>
      </c>
      <c r="B38" s="30" t="s">
        <v>300</v>
      </c>
      <c r="C38" s="173" t="s">
        <v>1030</v>
      </c>
      <c r="D38" s="31" t="s">
        <v>214</v>
      </c>
      <c r="E38" s="32">
        <v>1</v>
      </c>
      <c r="F38" s="33">
        <v>338.35</v>
      </c>
      <c r="G38" s="34"/>
      <c r="H38" s="34"/>
      <c r="I38" s="34"/>
      <c r="J38" s="54">
        <v>338</v>
      </c>
      <c r="K38" s="34"/>
      <c r="L38" s="34"/>
      <c r="M38" s="34"/>
      <c r="N38" s="34"/>
      <c r="O38" s="34"/>
      <c r="P38" s="34"/>
      <c r="Q38" s="34"/>
    </row>
    <row r="39" spans="1:17" ht="48">
      <c r="A39" s="23">
        <v>14</v>
      </c>
      <c r="B39" s="30" t="s">
        <v>90</v>
      </c>
      <c r="C39" s="173" t="s">
        <v>1029</v>
      </c>
      <c r="D39" s="31" t="s">
        <v>214</v>
      </c>
      <c r="E39" s="32">
        <v>1</v>
      </c>
      <c r="F39" s="33">
        <v>14.04</v>
      </c>
      <c r="G39" s="34"/>
      <c r="H39" s="34"/>
      <c r="I39" s="34"/>
      <c r="J39" s="54">
        <v>14</v>
      </c>
      <c r="K39" s="34"/>
      <c r="L39" s="34"/>
      <c r="M39" s="34"/>
      <c r="N39" s="34"/>
      <c r="O39" s="34"/>
      <c r="P39" s="34"/>
      <c r="Q39" s="34"/>
    </row>
    <row r="40" spans="1:17" ht="36">
      <c r="A40" s="23">
        <v>15</v>
      </c>
      <c r="B40" s="30" t="s">
        <v>1028</v>
      </c>
      <c r="C40" s="173" t="s">
        <v>62</v>
      </c>
      <c r="D40" s="31" t="s">
        <v>61</v>
      </c>
      <c r="E40" s="32">
        <v>0.02</v>
      </c>
      <c r="F40" s="33">
        <v>4008.14</v>
      </c>
      <c r="G40" s="33">
        <v>669.67</v>
      </c>
      <c r="H40" s="33">
        <v>7.47</v>
      </c>
      <c r="I40" s="33">
        <v>0.78</v>
      </c>
      <c r="J40" s="54">
        <v>80</v>
      </c>
      <c r="K40" s="34">
        <v>13</v>
      </c>
      <c r="L40" s="34"/>
      <c r="M40" s="34"/>
      <c r="N40" s="34">
        <v>52.4</v>
      </c>
      <c r="O40" s="34">
        <v>1.05</v>
      </c>
      <c r="P40" s="34">
        <v>0.05</v>
      </c>
      <c r="Q40" s="34"/>
    </row>
    <row r="41" spans="1:17" ht="36">
      <c r="A41" s="23">
        <v>16</v>
      </c>
      <c r="B41" s="30" t="s">
        <v>299</v>
      </c>
      <c r="C41" s="173" t="s">
        <v>298</v>
      </c>
      <c r="D41" s="31" t="s">
        <v>57</v>
      </c>
      <c r="E41" s="32">
        <v>1</v>
      </c>
      <c r="F41" s="33">
        <v>135.06</v>
      </c>
      <c r="G41" s="33">
        <v>84.67</v>
      </c>
      <c r="H41" s="33">
        <v>1.0900000000000001</v>
      </c>
      <c r="I41" s="34"/>
      <c r="J41" s="54">
        <v>135</v>
      </c>
      <c r="K41" s="34">
        <v>85</v>
      </c>
      <c r="L41" s="34">
        <v>1</v>
      </c>
      <c r="M41" s="34"/>
      <c r="N41" s="34">
        <v>7.05</v>
      </c>
      <c r="O41" s="34">
        <v>7.05</v>
      </c>
      <c r="P41" s="34"/>
      <c r="Q41" s="34"/>
    </row>
    <row r="42" spans="1:17">
      <c r="A42" s="194" t="s">
        <v>128</v>
      </c>
      <c r="B42" s="191"/>
      <c r="C42" s="191"/>
      <c r="D42" s="191"/>
      <c r="E42" s="191"/>
      <c r="F42" s="191"/>
      <c r="G42" s="191"/>
      <c r="H42" s="191"/>
      <c r="I42" s="191"/>
      <c r="J42" s="55">
        <v>1395</v>
      </c>
      <c r="K42" s="33">
        <v>300</v>
      </c>
      <c r="L42" s="33">
        <v>15</v>
      </c>
      <c r="M42" s="34"/>
      <c r="N42" s="34"/>
      <c r="O42" s="33">
        <v>22.94</v>
      </c>
      <c r="P42" s="34"/>
      <c r="Q42" s="33">
        <v>0.02</v>
      </c>
    </row>
    <row r="43" spans="1:17">
      <c r="A43" s="194" t="s">
        <v>129</v>
      </c>
      <c r="B43" s="191"/>
      <c r="C43" s="191"/>
      <c r="D43" s="191"/>
      <c r="E43" s="191"/>
      <c r="F43" s="191"/>
      <c r="G43" s="191"/>
      <c r="H43" s="191"/>
      <c r="I43" s="191"/>
      <c r="J43" s="55">
        <v>1521</v>
      </c>
      <c r="K43" s="33">
        <v>418</v>
      </c>
      <c r="L43" s="33">
        <v>23</v>
      </c>
      <c r="M43" s="34"/>
      <c r="N43" s="34"/>
      <c r="O43" s="33">
        <v>30.41</v>
      </c>
      <c r="P43" s="34"/>
      <c r="Q43" s="33">
        <v>0.02</v>
      </c>
    </row>
    <row r="44" spans="1:17">
      <c r="A44" s="194" t="s">
        <v>130</v>
      </c>
      <c r="B44" s="191"/>
      <c r="C44" s="191"/>
      <c r="D44" s="191"/>
      <c r="E44" s="191"/>
      <c r="F44" s="191"/>
      <c r="G44" s="191"/>
      <c r="H44" s="191"/>
      <c r="I44" s="191"/>
      <c r="J44" s="54"/>
      <c r="K44" s="34"/>
      <c r="L44" s="34"/>
      <c r="M44" s="34"/>
      <c r="N44" s="34"/>
      <c r="O44" s="34"/>
      <c r="P44" s="34"/>
      <c r="Q44" s="34"/>
    </row>
    <row r="45" spans="1:17">
      <c r="A45" s="194" t="s">
        <v>1027</v>
      </c>
      <c r="B45" s="191"/>
      <c r="C45" s="191"/>
      <c r="D45" s="191"/>
      <c r="E45" s="191"/>
      <c r="F45" s="191"/>
      <c r="G45" s="191"/>
      <c r="H45" s="191"/>
      <c r="I45" s="191"/>
      <c r="J45" s="55">
        <v>14</v>
      </c>
      <c r="K45" s="33">
        <v>14</v>
      </c>
      <c r="L45" s="34"/>
      <c r="M45" s="34"/>
      <c r="N45" s="34"/>
      <c r="O45" s="34"/>
      <c r="P45" s="34"/>
      <c r="Q45" s="34"/>
    </row>
    <row r="46" spans="1:17" ht="24" customHeight="1">
      <c r="A46" s="194" t="s">
        <v>1026</v>
      </c>
      <c r="B46" s="191"/>
      <c r="C46" s="191"/>
      <c r="D46" s="191"/>
      <c r="E46" s="191"/>
      <c r="F46" s="191"/>
      <c r="G46" s="191"/>
      <c r="H46" s="191"/>
      <c r="I46" s="191"/>
      <c r="J46" s="55">
        <v>45</v>
      </c>
      <c r="K46" s="33">
        <v>41</v>
      </c>
      <c r="L46" s="33">
        <v>4</v>
      </c>
      <c r="M46" s="34"/>
      <c r="N46" s="34"/>
      <c r="O46" s="33">
        <v>2.9474999999999998</v>
      </c>
      <c r="P46" s="34"/>
      <c r="Q46" s="33">
        <v>2.5000000000000001E-3</v>
      </c>
    </row>
    <row r="47" spans="1:17" ht="15" customHeight="1">
      <c r="A47" s="194" t="s">
        <v>1025</v>
      </c>
      <c r="B47" s="191"/>
      <c r="C47" s="191"/>
      <c r="D47" s="191"/>
      <c r="E47" s="191"/>
      <c r="F47" s="191"/>
      <c r="G47" s="191"/>
      <c r="H47" s="191"/>
      <c r="I47" s="191"/>
      <c r="J47" s="55">
        <v>67</v>
      </c>
      <c r="K47" s="33">
        <v>63</v>
      </c>
      <c r="L47" s="33">
        <v>4</v>
      </c>
      <c r="M47" s="34"/>
      <c r="N47" s="34"/>
      <c r="O47" s="33">
        <v>4.5199999999999996</v>
      </c>
      <c r="P47" s="34"/>
      <c r="Q47" s="33">
        <v>2E-3</v>
      </c>
    </row>
    <row r="48" spans="1:17">
      <c r="A48" s="194" t="s">
        <v>131</v>
      </c>
      <c r="B48" s="191"/>
      <c r="C48" s="191"/>
      <c r="D48" s="191"/>
      <c r="E48" s="191"/>
      <c r="F48" s="191"/>
      <c r="G48" s="191"/>
      <c r="H48" s="191"/>
      <c r="I48" s="191"/>
      <c r="J48" s="55">
        <v>516</v>
      </c>
      <c r="K48" s="34"/>
      <c r="L48" s="34"/>
      <c r="M48" s="34"/>
      <c r="N48" s="34"/>
      <c r="O48" s="34"/>
      <c r="P48" s="34"/>
      <c r="Q48" s="34"/>
    </row>
    <row r="49" spans="1:18">
      <c r="A49" s="194" t="s">
        <v>132</v>
      </c>
      <c r="B49" s="191"/>
      <c r="C49" s="191"/>
      <c r="D49" s="191"/>
      <c r="E49" s="191"/>
      <c r="F49" s="191"/>
      <c r="G49" s="191"/>
      <c r="H49" s="191"/>
      <c r="I49" s="191"/>
      <c r="J49" s="55">
        <v>287</v>
      </c>
      <c r="K49" s="34"/>
      <c r="L49" s="34"/>
      <c r="M49" s="34"/>
      <c r="N49" s="34"/>
      <c r="O49" s="34"/>
      <c r="P49" s="34"/>
      <c r="Q49" s="34"/>
    </row>
    <row r="50" spans="1:18">
      <c r="A50" s="190" t="s">
        <v>133</v>
      </c>
      <c r="B50" s="191"/>
      <c r="C50" s="191"/>
      <c r="D50" s="191"/>
      <c r="E50" s="191"/>
      <c r="F50" s="191"/>
      <c r="G50" s="191"/>
      <c r="H50" s="191"/>
      <c r="I50" s="191"/>
      <c r="J50" s="54"/>
      <c r="K50" s="34"/>
      <c r="L50" s="34"/>
      <c r="M50" s="34"/>
      <c r="N50" s="34"/>
      <c r="O50" s="34"/>
      <c r="P50" s="34"/>
      <c r="Q50" s="34"/>
    </row>
    <row r="51" spans="1:18">
      <c r="A51" s="194" t="s">
        <v>136</v>
      </c>
      <c r="B51" s="191"/>
      <c r="C51" s="191"/>
      <c r="D51" s="191"/>
      <c r="E51" s="191"/>
      <c r="F51" s="191"/>
      <c r="G51" s="191"/>
      <c r="H51" s="191"/>
      <c r="I51" s="191"/>
      <c r="J51" s="55">
        <v>2324</v>
      </c>
      <c r="K51" s="34"/>
      <c r="L51" s="34"/>
      <c r="M51" s="34"/>
      <c r="N51" s="34"/>
      <c r="O51" s="33">
        <v>30.41</v>
      </c>
      <c r="P51" s="34"/>
      <c r="Q51" s="33">
        <v>0.02</v>
      </c>
    </row>
    <row r="52" spans="1:18">
      <c r="A52" s="194" t="s">
        <v>137</v>
      </c>
      <c r="B52" s="191"/>
      <c r="C52" s="191"/>
      <c r="D52" s="191"/>
      <c r="E52" s="191"/>
      <c r="F52" s="191"/>
      <c r="G52" s="191"/>
      <c r="H52" s="191"/>
      <c r="I52" s="191"/>
      <c r="J52" s="54"/>
      <c r="K52" s="34"/>
      <c r="L52" s="34"/>
      <c r="M52" s="34"/>
      <c r="N52" s="34"/>
      <c r="O52" s="34"/>
      <c r="P52" s="34"/>
      <c r="Q52" s="34"/>
    </row>
    <row r="53" spans="1:18">
      <c r="A53" s="194" t="s">
        <v>138</v>
      </c>
      <c r="B53" s="191"/>
      <c r="C53" s="191"/>
      <c r="D53" s="191"/>
      <c r="E53" s="191"/>
      <c r="F53" s="191"/>
      <c r="G53" s="191"/>
      <c r="H53" s="191"/>
      <c r="I53" s="191"/>
      <c r="J53" s="55">
        <v>1080</v>
      </c>
      <c r="K53" s="34"/>
      <c r="L53" s="34"/>
      <c r="M53" s="34"/>
      <c r="N53" s="34"/>
      <c r="O53" s="34"/>
      <c r="P53" s="34"/>
      <c r="Q53" s="34"/>
    </row>
    <row r="54" spans="1:18">
      <c r="A54" s="194" t="s">
        <v>139</v>
      </c>
      <c r="B54" s="191"/>
      <c r="C54" s="191"/>
      <c r="D54" s="191"/>
      <c r="E54" s="191"/>
      <c r="F54" s="191"/>
      <c r="G54" s="191"/>
      <c r="H54" s="191"/>
      <c r="I54" s="191"/>
      <c r="J54" s="55">
        <v>23</v>
      </c>
      <c r="K54" s="34"/>
      <c r="L54" s="34"/>
      <c r="M54" s="34"/>
      <c r="N54" s="34"/>
      <c r="O54" s="34"/>
      <c r="P54" s="34"/>
      <c r="Q54" s="34"/>
    </row>
    <row r="55" spans="1:18">
      <c r="A55" s="194" t="s">
        <v>140</v>
      </c>
      <c r="B55" s="191"/>
      <c r="C55" s="191"/>
      <c r="D55" s="191"/>
      <c r="E55" s="191"/>
      <c r="F55" s="191"/>
      <c r="G55" s="191"/>
      <c r="H55" s="191"/>
      <c r="I55" s="191"/>
      <c r="J55" s="55">
        <v>418</v>
      </c>
      <c r="K55" s="34"/>
      <c r="L55" s="34"/>
      <c r="M55" s="34"/>
      <c r="N55" s="34"/>
      <c r="O55" s="34"/>
      <c r="P55" s="34"/>
      <c r="Q55" s="34"/>
    </row>
    <row r="56" spans="1:18">
      <c r="A56" s="194" t="s">
        <v>141</v>
      </c>
      <c r="B56" s="191"/>
      <c r="C56" s="191"/>
      <c r="D56" s="191"/>
      <c r="E56" s="191"/>
      <c r="F56" s="191"/>
      <c r="G56" s="191"/>
      <c r="H56" s="191"/>
      <c r="I56" s="191"/>
      <c r="J56" s="55">
        <v>516</v>
      </c>
      <c r="K56" s="34"/>
      <c r="L56" s="34"/>
      <c r="M56" s="34"/>
      <c r="N56" s="34"/>
      <c r="O56" s="34"/>
      <c r="P56" s="34"/>
      <c r="Q56" s="34"/>
    </row>
    <row r="57" spans="1:18">
      <c r="A57" s="194" t="s">
        <v>142</v>
      </c>
      <c r="B57" s="191"/>
      <c r="C57" s="191"/>
      <c r="D57" s="191"/>
      <c r="E57" s="191"/>
      <c r="F57" s="191"/>
      <c r="G57" s="191"/>
      <c r="H57" s="191"/>
      <c r="I57" s="191"/>
      <c r="J57" s="55">
        <v>287</v>
      </c>
      <c r="K57" s="34"/>
      <c r="L57" s="34"/>
      <c r="M57" s="34"/>
      <c r="N57" s="34"/>
      <c r="O57" s="34"/>
      <c r="P57" s="34"/>
      <c r="Q57" s="34"/>
    </row>
    <row r="58" spans="1:18">
      <c r="A58" s="190" t="s">
        <v>143</v>
      </c>
      <c r="B58" s="191"/>
      <c r="C58" s="191"/>
      <c r="D58" s="191"/>
      <c r="E58" s="191"/>
      <c r="F58" s="191"/>
      <c r="G58" s="191"/>
      <c r="H58" s="191"/>
      <c r="I58" s="191"/>
      <c r="J58" s="56">
        <v>2324</v>
      </c>
      <c r="K58" s="34"/>
      <c r="L58" s="34"/>
      <c r="M58" s="34"/>
      <c r="N58" s="34"/>
      <c r="O58" s="36">
        <v>30.41</v>
      </c>
      <c r="P58" s="34"/>
      <c r="Q58" s="36">
        <v>0.02</v>
      </c>
    </row>
    <row r="59" spans="1:18">
      <c r="A59" s="4"/>
      <c r="B59" s="9"/>
      <c r="C59" s="2"/>
      <c r="D59" s="117"/>
      <c r="E59" s="4"/>
      <c r="F59" s="5"/>
      <c r="G59" s="5"/>
      <c r="H59" s="5"/>
      <c r="I59" s="5"/>
      <c r="J59" s="51"/>
      <c r="K59" s="5"/>
      <c r="L59" s="5"/>
      <c r="M59" s="5"/>
      <c r="N59" s="5"/>
      <c r="O59" s="5"/>
      <c r="P59" s="5"/>
      <c r="Q59" s="5"/>
    </row>
    <row r="60" spans="1:18">
      <c r="A60" s="132"/>
      <c r="B60" s="131" t="s">
        <v>44</v>
      </c>
      <c r="C60" s="130"/>
      <c r="D60" s="130"/>
      <c r="E60" s="130"/>
      <c r="F60" s="130"/>
      <c r="G60" s="130"/>
      <c r="H60" s="130"/>
      <c r="I60" s="130"/>
      <c r="J60" s="129"/>
      <c r="K60" s="128"/>
      <c r="L60" s="128"/>
      <c r="M60" s="128"/>
      <c r="N60" s="128"/>
      <c r="O60" s="127"/>
      <c r="P60" s="128"/>
      <c r="Q60" s="127"/>
    </row>
    <row r="61" spans="1:18" ht="13.15" customHeight="1">
      <c r="A61"/>
      <c r="B61"/>
      <c r="C61"/>
      <c r="D61"/>
      <c r="E61"/>
      <c r="F61" s="48"/>
      <c r="G61" s="48"/>
      <c r="H61" s="48"/>
      <c r="I61" s="48"/>
      <c r="J61" s="58"/>
      <c r="K61" s="48"/>
      <c r="L61" s="48"/>
      <c r="M61" s="48"/>
      <c r="N61" s="48"/>
      <c r="O61" s="48"/>
      <c r="P61" s="48"/>
      <c r="Q61" s="48"/>
    </row>
    <row r="63" spans="1:18">
      <c r="A63" s="47"/>
      <c r="B63" s="18" t="s">
        <v>546</v>
      </c>
      <c r="C63" s="18"/>
      <c r="D63" s="18"/>
      <c r="E63" s="18"/>
      <c r="F63" s="18"/>
      <c r="G63" s="18"/>
      <c r="H63" s="18"/>
      <c r="I63" s="18" t="s">
        <v>547</v>
      </c>
      <c r="J63" s="53"/>
      <c r="K63" s="18"/>
      <c r="L63" s="18"/>
      <c r="M63" s="18"/>
      <c r="N63" s="48"/>
      <c r="O63" s="48"/>
      <c r="P63" s="48"/>
      <c r="Q63"/>
      <c r="R63" s="9"/>
    </row>
  </sheetData>
  <mergeCells count="40">
    <mergeCell ref="A58:I58"/>
    <mergeCell ref="A51:I51"/>
    <mergeCell ref="A52:I52"/>
    <mergeCell ref="A45:I45"/>
    <mergeCell ref="A46:I46"/>
    <mergeCell ref="J14:K14"/>
    <mergeCell ref="E1:J1"/>
    <mergeCell ref="J15:K15"/>
    <mergeCell ref="J12:K12"/>
    <mergeCell ref="J13:K13"/>
    <mergeCell ref="A55:I55"/>
    <mergeCell ref="A56:I56"/>
    <mergeCell ref="A57:I57"/>
    <mergeCell ref="A44:I44"/>
    <mergeCell ref="A18:A20"/>
    <mergeCell ref="C18:C20"/>
    <mergeCell ref="D18:D20"/>
    <mergeCell ref="E18:E20"/>
    <mergeCell ref="B18:B20"/>
    <mergeCell ref="F19:F20"/>
    <mergeCell ref="A47:I47"/>
    <mergeCell ref="A48:I48"/>
    <mergeCell ref="A49:I49"/>
    <mergeCell ref="A50:I50"/>
    <mergeCell ref="A53:I53"/>
    <mergeCell ref="A54:I54"/>
    <mergeCell ref="A43:I43"/>
    <mergeCell ref="O18:O20"/>
    <mergeCell ref="N18:N20"/>
    <mergeCell ref="Q18:Q20"/>
    <mergeCell ref="J19:J20"/>
    <mergeCell ref="K19:M19"/>
    <mergeCell ref="J18:M18"/>
    <mergeCell ref="P18:P20"/>
    <mergeCell ref="F18:I18"/>
    <mergeCell ref="G19:I19"/>
    <mergeCell ref="A22:Q22"/>
    <mergeCell ref="A26:Q26"/>
    <mergeCell ref="A33:Q33"/>
    <mergeCell ref="A42:I42"/>
  </mergeCells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S108"/>
  <sheetViews>
    <sheetView showGridLines="0" topLeftCell="A79" zoomScaleNormal="75" zoomScaleSheetLayoutView="75" workbookViewId="0">
      <selection activeCell="D9" sqref="D9"/>
    </sheetView>
  </sheetViews>
  <sheetFormatPr defaultColWidth="9.140625" defaultRowHeight="12.75" outlineLevelRow="2"/>
  <cols>
    <col min="1" max="1" width="3.28515625" style="28" customWidth="1"/>
    <col min="2" max="2" width="16.7109375" style="1" customWidth="1"/>
    <col min="3" max="3" width="34.28515625" style="25" customWidth="1"/>
    <col min="4" max="4" width="7.7109375" style="24" customWidth="1"/>
    <col min="5" max="5" width="9.28515625" style="26" customWidth="1"/>
    <col min="6" max="6" width="7.7109375" style="7" customWidth="1"/>
    <col min="7" max="9" width="6.7109375" style="7" customWidth="1"/>
    <col min="10" max="10" width="7.7109375" style="59" customWidth="1"/>
    <col min="11" max="17" width="6.7109375" style="7" customWidth="1"/>
    <col min="18" max="16384" width="9.140625" style="8"/>
  </cols>
  <sheetData>
    <row r="1" spans="1:18" outlineLevel="2">
      <c r="A1" s="6" t="s">
        <v>113</v>
      </c>
      <c r="B1" s="9"/>
      <c r="C1" s="2"/>
      <c r="D1" s="64"/>
      <c r="E1" s="189" t="s">
        <v>151</v>
      </c>
      <c r="F1" s="189"/>
      <c r="G1" s="189"/>
      <c r="H1" s="189"/>
      <c r="I1" s="189"/>
      <c r="J1" s="51"/>
      <c r="K1" s="5"/>
      <c r="L1" s="5"/>
      <c r="M1" s="6" t="s">
        <v>114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63" t="s">
        <v>95</v>
      </c>
      <c r="H2" s="5"/>
      <c r="I2" s="5"/>
      <c r="J2" s="51"/>
      <c r="K2" s="5"/>
      <c r="L2" s="5"/>
      <c r="M2" s="10" t="s">
        <v>156</v>
      </c>
      <c r="N2" s="5"/>
      <c r="O2" s="5"/>
      <c r="P2" s="5"/>
      <c r="Q2"/>
      <c r="R2"/>
    </row>
    <row r="3" spans="1:18" outlineLevel="1">
      <c r="A3" s="10"/>
      <c r="B3" s="9"/>
      <c r="C3" s="2"/>
      <c r="D3" s="3"/>
      <c r="E3" s="3"/>
      <c r="F3" s="5"/>
      <c r="G3" s="63"/>
      <c r="H3" s="5"/>
      <c r="I3" s="5"/>
      <c r="J3" s="51"/>
      <c r="K3" s="5"/>
      <c r="L3" s="10"/>
      <c r="M3" s="10" t="s">
        <v>155</v>
      </c>
      <c r="N3" s="5"/>
      <c r="O3" s="5"/>
      <c r="P3" s="5"/>
      <c r="Q3"/>
      <c r="R3"/>
    </row>
    <row r="4" spans="1:18" outlineLevel="1">
      <c r="A4" s="10" t="s">
        <v>117</v>
      </c>
      <c r="B4" s="9"/>
      <c r="C4" s="2"/>
      <c r="D4" s="3"/>
      <c r="E4" s="3"/>
      <c r="F4" s="5"/>
      <c r="G4" s="5"/>
      <c r="H4" s="5"/>
      <c r="I4" s="5"/>
      <c r="J4" s="51"/>
      <c r="K4" s="5"/>
      <c r="L4" s="5"/>
      <c r="M4" s="10" t="s">
        <v>117</v>
      </c>
      <c r="N4" s="5"/>
      <c r="O4" s="5"/>
      <c r="P4" s="5"/>
      <c r="Q4"/>
      <c r="R4"/>
    </row>
    <row r="5" spans="1:18" outlineLevel="1">
      <c r="A5" s="10" t="s">
        <v>548</v>
      </c>
      <c r="B5" s="9"/>
      <c r="C5" s="2"/>
      <c r="D5" s="3"/>
      <c r="E5" s="3"/>
      <c r="F5" s="5"/>
      <c r="G5" s="5"/>
      <c r="H5" s="5"/>
      <c r="I5" s="5"/>
      <c r="J5" s="51"/>
      <c r="K5" s="5"/>
      <c r="L5" s="5"/>
      <c r="M5" s="10" t="s">
        <v>549</v>
      </c>
      <c r="N5" s="5"/>
      <c r="O5" s="5"/>
      <c r="P5" s="5"/>
      <c r="Q5"/>
      <c r="R5"/>
    </row>
    <row r="6" spans="1:18">
      <c r="A6" s="4"/>
      <c r="B6" s="9"/>
      <c r="C6" s="3"/>
      <c r="D6" s="8"/>
      <c r="E6" s="5"/>
      <c r="F6" s="5"/>
      <c r="G6" s="15" t="s">
        <v>1081</v>
      </c>
      <c r="H6" s="15"/>
      <c r="I6" s="15"/>
      <c r="J6" s="51"/>
      <c r="K6" s="5"/>
      <c r="L6" s="5"/>
      <c r="M6" s="5"/>
      <c r="N6" s="5"/>
      <c r="O6" s="5"/>
      <c r="P6" s="5"/>
      <c r="Q6" s="8"/>
      <c r="R6"/>
    </row>
    <row r="7" spans="1:18">
      <c r="A7" s="4"/>
      <c r="B7" s="9"/>
      <c r="C7" s="3"/>
      <c r="D7" s="8"/>
      <c r="E7" s="5"/>
      <c r="F7" s="5"/>
      <c r="G7" s="4" t="s">
        <v>96</v>
      </c>
      <c r="H7" s="4"/>
      <c r="I7" s="4"/>
      <c r="J7" s="51"/>
      <c r="K7" s="5"/>
      <c r="L7" s="5"/>
      <c r="M7" s="5"/>
      <c r="N7" s="5"/>
      <c r="O7" s="5"/>
      <c r="P7" s="5"/>
      <c r="Q7" s="8"/>
      <c r="R7"/>
    </row>
    <row r="8" spans="1:18">
      <c r="A8" s="4"/>
      <c r="B8" s="9"/>
      <c r="C8" s="2"/>
      <c r="D8" s="3"/>
      <c r="E8" s="8"/>
      <c r="F8" s="5"/>
      <c r="G8" s="5"/>
      <c r="H8" s="5"/>
      <c r="I8" s="5"/>
      <c r="J8" s="51"/>
      <c r="K8" s="5"/>
      <c r="L8" s="5"/>
      <c r="M8" s="5"/>
      <c r="N8" s="5"/>
      <c r="O8" s="5"/>
      <c r="P8" s="5"/>
      <c r="Q8" s="5"/>
    </row>
    <row r="9" spans="1:18">
      <c r="A9" s="4"/>
      <c r="B9" s="9"/>
      <c r="C9" s="16" t="s">
        <v>97</v>
      </c>
      <c r="D9" s="17" t="s">
        <v>1080</v>
      </c>
      <c r="E9" s="62"/>
      <c r="F9" s="11"/>
      <c r="G9" s="11"/>
      <c r="H9" s="61"/>
      <c r="I9" s="11"/>
      <c r="J9" s="60"/>
      <c r="K9" s="11"/>
      <c r="L9" s="11"/>
      <c r="M9" s="5"/>
      <c r="N9" s="5"/>
      <c r="O9" s="5"/>
      <c r="P9" s="5"/>
      <c r="Q9" s="5"/>
    </row>
    <row r="10" spans="1:18">
      <c r="A10" s="4"/>
      <c r="B10" s="9"/>
      <c r="C10" s="16"/>
      <c r="D10" s="176"/>
      <c r="E10" s="176" t="s">
        <v>1079</v>
      </c>
      <c r="F10" s="5"/>
      <c r="G10" s="5"/>
      <c r="H10" s="4"/>
      <c r="I10" s="5"/>
      <c r="J10" s="51"/>
      <c r="K10" s="14"/>
      <c r="L10" s="14"/>
      <c r="M10" s="5"/>
      <c r="N10" s="5"/>
      <c r="O10" s="5"/>
      <c r="P10" s="5"/>
      <c r="Q10" s="5"/>
    </row>
    <row r="11" spans="1:18">
      <c r="A11" s="4"/>
      <c r="B11" s="9"/>
      <c r="C11" s="2"/>
      <c r="D11" s="3"/>
      <c r="E11" s="19"/>
      <c r="F11" s="12"/>
      <c r="G11" s="12"/>
      <c r="H11" s="13" t="s">
        <v>98</v>
      </c>
      <c r="I11" s="13"/>
      <c r="J11" s="52"/>
      <c r="K11" s="14"/>
      <c r="L11" s="5"/>
      <c r="M11" s="5"/>
      <c r="N11" s="5"/>
      <c r="O11" s="5"/>
      <c r="P11" s="5"/>
      <c r="Q11" s="5"/>
    </row>
    <row r="12" spans="1:18">
      <c r="A12" s="20"/>
      <c r="B12" s="21"/>
      <c r="C12" s="2"/>
      <c r="D12" s="3"/>
      <c r="E12" s="8"/>
      <c r="F12" s="5"/>
      <c r="G12" s="5"/>
      <c r="H12" s="5"/>
      <c r="I12" s="5"/>
      <c r="J12" s="51"/>
      <c r="K12" s="5"/>
      <c r="L12" s="5"/>
      <c r="M12" s="5"/>
      <c r="N12" s="5"/>
      <c r="O12" s="5"/>
      <c r="P12" s="5"/>
      <c r="Q12" s="5"/>
    </row>
    <row r="13" spans="1:18" ht="14.25">
      <c r="A13" s="4"/>
      <c r="B13" s="9"/>
      <c r="C13" s="2"/>
      <c r="D13" s="18" t="s">
        <v>1078</v>
      </c>
      <c r="E13" s="4"/>
      <c r="F13" s="5"/>
      <c r="G13" s="5"/>
      <c r="H13" s="5"/>
      <c r="I13" s="18"/>
      <c r="J13" s="53"/>
      <c r="K13" s="5"/>
      <c r="L13" s="5"/>
      <c r="M13" s="5"/>
      <c r="N13" s="5"/>
      <c r="O13" s="5"/>
      <c r="P13" s="5"/>
      <c r="Q13" s="5"/>
      <c r="R13" s="22"/>
    </row>
    <row r="14" spans="1:18">
      <c r="A14" s="4"/>
      <c r="B14" s="9"/>
      <c r="C14" s="2"/>
      <c r="D14" s="18" t="s">
        <v>148</v>
      </c>
      <c r="E14" s="4"/>
      <c r="F14" s="5"/>
      <c r="G14" s="5"/>
      <c r="H14" s="5"/>
      <c r="I14" s="18"/>
      <c r="J14" s="192" t="s">
        <v>1077</v>
      </c>
      <c r="K14" s="193"/>
      <c r="L14" s="10" t="s">
        <v>144</v>
      </c>
      <c r="M14" s="5"/>
      <c r="N14" s="5"/>
      <c r="O14" s="5"/>
      <c r="P14" s="5"/>
      <c r="Q14" s="5"/>
    </row>
    <row r="15" spans="1:18" outlineLevel="1">
      <c r="A15" s="4"/>
      <c r="B15" s="9"/>
      <c r="C15" s="2"/>
      <c r="D15" s="18" t="s">
        <v>150</v>
      </c>
      <c r="E15" s="4"/>
      <c r="F15" s="5"/>
      <c r="G15" s="5"/>
      <c r="H15" s="5"/>
      <c r="I15" s="18"/>
      <c r="J15" s="192" t="s">
        <v>1076</v>
      </c>
      <c r="K15" s="193"/>
      <c r="L15" s="10" t="s">
        <v>144</v>
      </c>
      <c r="M15" s="5"/>
      <c r="N15" s="5"/>
      <c r="O15" s="5"/>
      <c r="P15" s="5"/>
      <c r="Q15" s="5"/>
    </row>
    <row r="16" spans="1:18" outlineLevel="1">
      <c r="A16" s="4"/>
      <c r="B16" s="9"/>
      <c r="C16" s="2"/>
      <c r="D16" s="18" t="s">
        <v>149</v>
      </c>
      <c r="E16" s="4"/>
      <c r="F16" s="5"/>
      <c r="G16" s="5"/>
      <c r="H16" s="5"/>
      <c r="I16" s="18"/>
      <c r="J16" s="192" t="s">
        <v>1075</v>
      </c>
      <c r="K16" s="193"/>
      <c r="L16" s="10" t="s">
        <v>144</v>
      </c>
      <c r="M16" s="5"/>
      <c r="N16" s="5"/>
      <c r="O16" s="5"/>
      <c r="P16" s="5"/>
      <c r="Q16" s="5"/>
    </row>
    <row r="17" spans="1:17">
      <c r="A17" s="4"/>
      <c r="B17" s="9"/>
      <c r="C17" s="2"/>
      <c r="D17" s="18" t="s">
        <v>145</v>
      </c>
      <c r="E17" s="4"/>
      <c r="F17" s="5"/>
      <c r="G17" s="5"/>
      <c r="H17" s="5"/>
      <c r="I17" s="18"/>
      <c r="J17" s="192" t="s">
        <v>1074</v>
      </c>
      <c r="K17" s="193"/>
      <c r="L17" s="10" t="s">
        <v>144</v>
      </c>
      <c r="M17" s="5"/>
      <c r="N17" s="5"/>
      <c r="O17" s="5"/>
      <c r="P17" s="5"/>
      <c r="Q17" s="5"/>
    </row>
    <row r="18" spans="1:17" outlineLevel="1">
      <c r="A18" s="4"/>
      <c r="B18" s="9"/>
      <c r="C18" s="2"/>
      <c r="D18" s="18" t="s">
        <v>146</v>
      </c>
      <c r="E18" s="4"/>
      <c r="F18" s="5"/>
      <c r="G18" s="5"/>
      <c r="H18" s="5"/>
      <c r="I18" s="18"/>
      <c r="J18" s="192" t="s">
        <v>1073</v>
      </c>
      <c r="K18" s="193"/>
      <c r="L18" s="10" t="s">
        <v>147</v>
      </c>
      <c r="M18" s="5"/>
      <c r="N18" s="5"/>
      <c r="O18" s="5"/>
      <c r="P18" s="5"/>
      <c r="Q18" s="5"/>
    </row>
    <row r="19" spans="1:17">
      <c r="A19" s="4"/>
      <c r="B19" s="9"/>
      <c r="C19" s="2"/>
      <c r="D19" s="44" t="s">
        <v>154</v>
      </c>
      <c r="E19" s="4"/>
      <c r="F19" s="5"/>
      <c r="G19" s="5"/>
      <c r="H19" s="5"/>
      <c r="I19" s="5"/>
      <c r="J19" s="51"/>
      <c r="K19" s="5"/>
      <c r="L19" s="5"/>
      <c r="M19" s="5"/>
      <c r="N19" s="5"/>
      <c r="O19" s="5"/>
      <c r="P19" s="5"/>
      <c r="Q19" s="5"/>
    </row>
    <row r="21" spans="1:17" ht="18" customHeight="1">
      <c r="A21" s="196" t="s">
        <v>99</v>
      </c>
      <c r="B21" s="199" t="s">
        <v>106</v>
      </c>
      <c r="C21" s="196" t="s">
        <v>100</v>
      </c>
      <c r="D21" s="196" t="s">
        <v>101</v>
      </c>
      <c r="E21" s="196" t="s">
        <v>102</v>
      </c>
      <c r="F21" s="196" t="s">
        <v>115</v>
      </c>
      <c r="G21" s="197"/>
      <c r="H21" s="197"/>
      <c r="I21" s="197"/>
      <c r="J21" s="196" t="s">
        <v>116</v>
      </c>
      <c r="K21" s="197"/>
      <c r="L21" s="197"/>
      <c r="M21" s="197"/>
      <c r="N21" s="196" t="s">
        <v>108</v>
      </c>
      <c r="O21" s="196" t="s">
        <v>110</v>
      </c>
      <c r="P21" s="196" t="s">
        <v>109</v>
      </c>
      <c r="Q21" s="196" t="s">
        <v>111</v>
      </c>
    </row>
    <row r="22" spans="1:17" ht="15.75" customHeight="1">
      <c r="A22" s="197"/>
      <c r="B22" s="200"/>
      <c r="C22" s="198"/>
      <c r="D22" s="196"/>
      <c r="E22" s="197"/>
      <c r="F22" s="196" t="s">
        <v>103</v>
      </c>
      <c r="G22" s="196" t="s">
        <v>105</v>
      </c>
      <c r="H22" s="197"/>
      <c r="I22" s="197"/>
      <c r="J22" s="201" t="s">
        <v>103</v>
      </c>
      <c r="K22" s="196" t="s">
        <v>105</v>
      </c>
      <c r="L22" s="197"/>
      <c r="M22" s="197"/>
      <c r="N22" s="196"/>
      <c r="O22" s="196"/>
      <c r="P22" s="196"/>
      <c r="Q22" s="196"/>
    </row>
    <row r="23" spans="1:17" ht="15.75" customHeight="1">
      <c r="A23" s="197"/>
      <c r="B23" s="200"/>
      <c r="C23" s="198"/>
      <c r="D23" s="196"/>
      <c r="E23" s="197"/>
      <c r="F23" s="197"/>
      <c r="G23" s="169" t="s">
        <v>104</v>
      </c>
      <c r="H23" s="169" t="s">
        <v>112</v>
      </c>
      <c r="I23" s="169" t="s">
        <v>107</v>
      </c>
      <c r="J23" s="202"/>
      <c r="K23" s="169" t="s">
        <v>104</v>
      </c>
      <c r="L23" s="169" t="s">
        <v>112</v>
      </c>
      <c r="M23" s="169" t="s">
        <v>107</v>
      </c>
      <c r="N23" s="196"/>
      <c r="O23" s="196"/>
      <c r="P23" s="196"/>
      <c r="Q23" s="196"/>
    </row>
    <row r="24" spans="1:17">
      <c r="A24" s="23">
        <v>1</v>
      </c>
      <c r="B24" s="171">
        <v>2</v>
      </c>
      <c r="C24" s="169">
        <v>3</v>
      </c>
      <c r="D24" s="169">
        <v>4</v>
      </c>
      <c r="E24" s="23">
        <v>5</v>
      </c>
      <c r="F24" s="170">
        <v>6</v>
      </c>
      <c r="G24" s="170">
        <v>7</v>
      </c>
      <c r="H24" s="170">
        <v>8</v>
      </c>
      <c r="I24" s="170">
        <v>9</v>
      </c>
      <c r="J24" s="172">
        <v>10</v>
      </c>
      <c r="K24" s="170">
        <v>11</v>
      </c>
      <c r="L24" s="170">
        <v>12</v>
      </c>
      <c r="M24" s="170">
        <v>13</v>
      </c>
      <c r="N24" s="170">
        <v>14</v>
      </c>
      <c r="O24" s="170">
        <v>15</v>
      </c>
      <c r="P24" s="170">
        <v>16</v>
      </c>
      <c r="Q24" s="170">
        <v>17</v>
      </c>
    </row>
    <row r="25" spans="1:17">
      <c r="A25" s="195" t="s">
        <v>43</v>
      </c>
      <c r="B25" s="191"/>
      <c r="C25" s="191"/>
      <c r="D25" s="191"/>
      <c r="E25" s="191"/>
      <c r="F25" s="191"/>
      <c r="G25" s="191"/>
      <c r="H25" s="191"/>
      <c r="I25" s="191"/>
      <c r="J25" s="191"/>
      <c r="K25" s="191"/>
      <c r="L25" s="191"/>
      <c r="M25" s="191"/>
      <c r="N25" s="191"/>
      <c r="O25" s="191"/>
      <c r="P25" s="191"/>
      <c r="Q25" s="191"/>
    </row>
    <row r="26" spans="1:17" ht="24">
      <c r="A26" s="23">
        <v>1</v>
      </c>
      <c r="B26" s="30" t="s">
        <v>514</v>
      </c>
      <c r="C26" s="173" t="s">
        <v>513</v>
      </c>
      <c r="D26" s="31" t="s">
        <v>122</v>
      </c>
      <c r="E26" s="32">
        <v>0.02</v>
      </c>
      <c r="F26" s="33">
        <v>70.67</v>
      </c>
      <c r="G26" s="33">
        <v>69.459999999999994</v>
      </c>
      <c r="H26" s="33">
        <v>1.21</v>
      </c>
      <c r="I26" s="33">
        <v>0.47</v>
      </c>
      <c r="J26" s="54">
        <v>1</v>
      </c>
      <c r="K26" s="34">
        <v>1</v>
      </c>
      <c r="L26" s="34"/>
      <c r="M26" s="34"/>
      <c r="N26" s="34">
        <v>6.32</v>
      </c>
      <c r="O26" s="34">
        <v>0.13</v>
      </c>
      <c r="P26" s="34">
        <v>0.03</v>
      </c>
      <c r="Q26" s="34"/>
    </row>
    <row r="27" spans="1:17">
      <c r="A27" s="23">
        <v>2</v>
      </c>
      <c r="B27" s="30" t="s">
        <v>40</v>
      </c>
      <c r="C27" s="173" t="s">
        <v>39</v>
      </c>
      <c r="D27" s="31" t="s">
        <v>122</v>
      </c>
      <c r="E27" s="35">
        <v>0.05</v>
      </c>
      <c r="F27" s="33">
        <v>64.180000000000007</v>
      </c>
      <c r="G27" s="33">
        <v>64.180000000000007</v>
      </c>
      <c r="H27" s="34"/>
      <c r="I27" s="34"/>
      <c r="J27" s="54">
        <v>3</v>
      </c>
      <c r="K27" s="34">
        <v>3</v>
      </c>
      <c r="L27" s="34"/>
      <c r="M27" s="34"/>
      <c r="N27" s="34">
        <v>5.84</v>
      </c>
      <c r="O27" s="34">
        <v>0.28999999999999998</v>
      </c>
      <c r="P27" s="34"/>
      <c r="Q27" s="34"/>
    </row>
    <row r="28" spans="1:17" ht="53.25">
      <c r="A28" s="23">
        <v>3</v>
      </c>
      <c r="B28" s="30" t="s">
        <v>512</v>
      </c>
      <c r="C28" s="173" t="s">
        <v>511</v>
      </c>
      <c r="D28" s="31" t="s">
        <v>118</v>
      </c>
      <c r="E28" s="32">
        <v>3</v>
      </c>
      <c r="F28" s="33">
        <v>13.87</v>
      </c>
      <c r="G28" s="33">
        <v>13.16</v>
      </c>
      <c r="H28" s="33">
        <v>0.71</v>
      </c>
      <c r="I28" s="34"/>
      <c r="J28" s="54">
        <v>42</v>
      </c>
      <c r="K28" s="34">
        <v>40</v>
      </c>
      <c r="L28" s="34">
        <v>2</v>
      </c>
      <c r="M28" s="34"/>
      <c r="N28" s="34">
        <v>0.99</v>
      </c>
      <c r="O28" s="34">
        <v>2.97</v>
      </c>
      <c r="P28" s="34"/>
      <c r="Q28" s="34"/>
    </row>
    <row r="29" spans="1:17" ht="65.25">
      <c r="A29" s="23">
        <v>4</v>
      </c>
      <c r="B29" s="30" t="s">
        <v>159</v>
      </c>
      <c r="C29" s="173" t="s">
        <v>1072</v>
      </c>
      <c r="D29" s="31" t="s">
        <v>118</v>
      </c>
      <c r="E29" s="32">
        <v>3</v>
      </c>
      <c r="F29" s="33">
        <v>6.65</v>
      </c>
      <c r="G29" s="33">
        <v>6.27</v>
      </c>
      <c r="H29" s="33">
        <v>0.38</v>
      </c>
      <c r="I29" s="34"/>
      <c r="J29" s="54">
        <v>20</v>
      </c>
      <c r="K29" s="34">
        <v>19</v>
      </c>
      <c r="L29" s="34">
        <v>1</v>
      </c>
      <c r="M29" s="34"/>
      <c r="N29" s="34">
        <v>0.47</v>
      </c>
      <c r="O29" s="34">
        <v>1.41</v>
      </c>
      <c r="P29" s="34"/>
      <c r="Q29" s="34"/>
    </row>
    <row r="30" spans="1:17">
      <c r="A30" s="195" t="s">
        <v>38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</row>
    <row r="31" spans="1:17" ht="36">
      <c r="A31" s="23">
        <v>5</v>
      </c>
      <c r="B31" s="30" t="s">
        <v>159</v>
      </c>
      <c r="C31" s="173" t="s">
        <v>510</v>
      </c>
      <c r="D31" s="31" t="s">
        <v>118</v>
      </c>
      <c r="E31" s="32">
        <v>3</v>
      </c>
      <c r="F31" s="33">
        <v>174.77</v>
      </c>
      <c r="G31" s="33">
        <v>20.9</v>
      </c>
      <c r="H31" s="33">
        <v>1.28</v>
      </c>
      <c r="I31" s="34"/>
      <c r="J31" s="54">
        <v>524</v>
      </c>
      <c r="K31" s="34">
        <v>63</v>
      </c>
      <c r="L31" s="34">
        <v>4</v>
      </c>
      <c r="M31" s="34"/>
      <c r="N31" s="34">
        <v>1.56</v>
      </c>
      <c r="O31" s="34">
        <v>4.68</v>
      </c>
      <c r="P31" s="34"/>
      <c r="Q31" s="34"/>
    </row>
    <row r="32" spans="1:17" ht="24">
      <c r="A32" s="23">
        <v>6</v>
      </c>
      <c r="B32" s="30" t="s">
        <v>1071</v>
      </c>
      <c r="C32" s="173" t="s">
        <v>1070</v>
      </c>
      <c r="D32" s="31" t="s">
        <v>119</v>
      </c>
      <c r="E32" s="32">
        <v>1</v>
      </c>
      <c r="F32" s="33">
        <v>97.31</v>
      </c>
      <c r="G32" s="34"/>
      <c r="H32" s="34"/>
      <c r="I32" s="34"/>
      <c r="J32" s="54">
        <v>97</v>
      </c>
      <c r="K32" s="34"/>
      <c r="L32" s="34"/>
      <c r="M32" s="34"/>
      <c r="N32" s="34"/>
      <c r="O32" s="34"/>
      <c r="P32" s="34"/>
      <c r="Q32" s="34"/>
    </row>
    <row r="33" spans="1:17" ht="24">
      <c r="A33" s="23">
        <v>7</v>
      </c>
      <c r="B33" s="30" t="s">
        <v>1069</v>
      </c>
      <c r="C33" s="173" t="s">
        <v>1068</v>
      </c>
      <c r="D33" s="31" t="s">
        <v>119</v>
      </c>
      <c r="E33" s="32">
        <v>2</v>
      </c>
      <c r="F33" s="33">
        <v>26.6</v>
      </c>
      <c r="G33" s="34"/>
      <c r="H33" s="34"/>
      <c r="I33" s="34"/>
      <c r="J33" s="54">
        <v>53</v>
      </c>
      <c r="K33" s="34"/>
      <c r="L33" s="34"/>
      <c r="M33" s="34"/>
      <c r="N33" s="34"/>
      <c r="O33" s="34"/>
      <c r="P33" s="34"/>
      <c r="Q33" s="34"/>
    </row>
    <row r="34" spans="1:17" ht="24">
      <c r="A34" s="23">
        <v>8</v>
      </c>
      <c r="B34" s="30" t="s">
        <v>481</v>
      </c>
      <c r="C34" s="173" t="s">
        <v>480</v>
      </c>
      <c r="D34" s="31" t="s">
        <v>122</v>
      </c>
      <c r="E34" s="32">
        <v>0.05</v>
      </c>
      <c r="F34" s="33">
        <v>696.25</v>
      </c>
      <c r="G34" s="33">
        <v>532.26</v>
      </c>
      <c r="H34" s="33">
        <v>11.69</v>
      </c>
      <c r="I34" s="33">
        <v>0.73</v>
      </c>
      <c r="J34" s="54">
        <v>35</v>
      </c>
      <c r="K34" s="34">
        <v>27</v>
      </c>
      <c r="L34" s="34">
        <v>1</v>
      </c>
      <c r="M34" s="34"/>
      <c r="N34" s="34">
        <v>38.1</v>
      </c>
      <c r="O34" s="34">
        <v>1.91</v>
      </c>
      <c r="P34" s="34">
        <v>0.04</v>
      </c>
      <c r="Q34" s="34"/>
    </row>
    <row r="35" spans="1:17" ht="36">
      <c r="A35" s="23">
        <v>9</v>
      </c>
      <c r="B35" s="30" t="s">
        <v>123</v>
      </c>
      <c r="C35" s="173" t="s">
        <v>507</v>
      </c>
      <c r="D35" s="31" t="s">
        <v>119</v>
      </c>
      <c r="E35" s="32">
        <v>5</v>
      </c>
      <c r="F35" s="33">
        <v>14.48</v>
      </c>
      <c r="G35" s="34"/>
      <c r="H35" s="34"/>
      <c r="I35" s="34"/>
      <c r="J35" s="54">
        <v>72</v>
      </c>
      <c r="K35" s="34"/>
      <c r="L35" s="34"/>
      <c r="M35" s="34"/>
      <c r="N35" s="34"/>
      <c r="O35" s="34"/>
      <c r="P35" s="34"/>
      <c r="Q35" s="34"/>
    </row>
    <row r="36" spans="1:17" ht="36">
      <c r="A36" s="23">
        <v>10</v>
      </c>
      <c r="B36" s="30" t="s">
        <v>123</v>
      </c>
      <c r="C36" s="173" t="s">
        <v>899</v>
      </c>
      <c r="D36" s="31" t="s">
        <v>119</v>
      </c>
      <c r="E36" s="32">
        <v>1</v>
      </c>
      <c r="F36" s="33">
        <v>33.229999999999997</v>
      </c>
      <c r="G36" s="34"/>
      <c r="H36" s="34"/>
      <c r="I36" s="34"/>
      <c r="J36" s="54">
        <v>33</v>
      </c>
      <c r="K36" s="34"/>
      <c r="L36" s="34"/>
      <c r="M36" s="34"/>
      <c r="N36" s="34"/>
      <c r="O36" s="34"/>
      <c r="P36" s="34"/>
      <c r="Q36" s="34"/>
    </row>
    <row r="37" spans="1:17" ht="36">
      <c r="A37" s="23">
        <v>11</v>
      </c>
      <c r="B37" s="30" t="s">
        <v>123</v>
      </c>
      <c r="C37" s="173" t="s">
        <v>504</v>
      </c>
      <c r="D37" s="31" t="s">
        <v>119</v>
      </c>
      <c r="E37" s="32">
        <v>1</v>
      </c>
      <c r="F37" s="33">
        <v>17.38</v>
      </c>
      <c r="G37" s="34"/>
      <c r="H37" s="34"/>
      <c r="I37" s="34"/>
      <c r="J37" s="54">
        <v>17</v>
      </c>
      <c r="K37" s="34"/>
      <c r="L37" s="34"/>
      <c r="M37" s="34"/>
      <c r="N37" s="34"/>
      <c r="O37" s="34"/>
      <c r="P37" s="34"/>
      <c r="Q37" s="34"/>
    </row>
    <row r="38" spans="1:17" ht="36">
      <c r="A38" s="23">
        <v>12</v>
      </c>
      <c r="B38" s="30" t="s">
        <v>277</v>
      </c>
      <c r="C38" s="173" t="s">
        <v>276</v>
      </c>
      <c r="D38" s="31" t="s">
        <v>122</v>
      </c>
      <c r="E38" s="32">
        <v>0.01</v>
      </c>
      <c r="F38" s="33">
        <v>511.12</v>
      </c>
      <c r="G38" s="33">
        <v>458.22</v>
      </c>
      <c r="H38" s="33">
        <v>11.69</v>
      </c>
      <c r="I38" s="33">
        <v>0.73</v>
      </c>
      <c r="J38" s="54">
        <v>5</v>
      </c>
      <c r="K38" s="34">
        <v>5</v>
      </c>
      <c r="L38" s="34"/>
      <c r="M38" s="34"/>
      <c r="N38" s="34">
        <v>32.799999999999997</v>
      </c>
      <c r="O38" s="34">
        <v>0.33</v>
      </c>
      <c r="P38" s="34">
        <v>0.04</v>
      </c>
      <c r="Q38" s="34"/>
    </row>
    <row r="39" spans="1:17" ht="36">
      <c r="A39" s="23">
        <v>13</v>
      </c>
      <c r="B39" s="30" t="s">
        <v>123</v>
      </c>
      <c r="C39" s="173" t="s">
        <v>1067</v>
      </c>
      <c r="D39" s="31" t="s">
        <v>119</v>
      </c>
      <c r="E39" s="32">
        <v>1</v>
      </c>
      <c r="F39" s="33">
        <v>36.119999999999997</v>
      </c>
      <c r="G39" s="34"/>
      <c r="H39" s="34"/>
      <c r="I39" s="34"/>
      <c r="J39" s="54">
        <v>36</v>
      </c>
      <c r="K39" s="34"/>
      <c r="L39" s="34"/>
      <c r="M39" s="34"/>
      <c r="N39" s="34"/>
      <c r="O39" s="34"/>
      <c r="P39" s="34"/>
      <c r="Q39" s="34"/>
    </row>
    <row r="40" spans="1:17" ht="36">
      <c r="A40" s="23">
        <v>14</v>
      </c>
      <c r="B40" s="30" t="s">
        <v>123</v>
      </c>
      <c r="C40" s="173" t="s">
        <v>895</v>
      </c>
      <c r="D40" s="31" t="s">
        <v>119</v>
      </c>
      <c r="E40" s="32">
        <v>1</v>
      </c>
      <c r="F40" s="33">
        <v>1.81</v>
      </c>
      <c r="G40" s="34"/>
      <c r="H40" s="34"/>
      <c r="I40" s="34"/>
      <c r="J40" s="54">
        <v>2</v>
      </c>
      <c r="K40" s="34"/>
      <c r="L40" s="34"/>
      <c r="M40" s="34"/>
      <c r="N40" s="34"/>
      <c r="O40" s="34"/>
      <c r="P40" s="34"/>
      <c r="Q40" s="34"/>
    </row>
    <row r="41" spans="1:17" ht="48">
      <c r="A41" s="23">
        <v>15</v>
      </c>
      <c r="B41" s="30" t="s">
        <v>123</v>
      </c>
      <c r="C41" s="173" t="s">
        <v>894</v>
      </c>
      <c r="D41" s="31" t="s">
        <v>119</v>
      </c>
      <c r="E41" s="32">
        <v>7</v>
      </c>
      <c r="F41" s="33">
        <v>0.78</v>
      </c>
      <c r="G41" s="34"/>
      <c r="H41" s="34"/>
      <c r="I41" s="34"/>
      <c r="J41" s="54">
        <v>5</v>
      </c>
      <c r="K41" s="34"/>
      <c r="L41" s="34"/>
      <c r="M41" s="34"/>
      <c r="N41" s="34"/>
      <c r="O41" s="34"/>
      <c r="P41" s="34"/>
      <c r="Q41" s="34"/>
    </row>
    <row r="42" spans="1:17" ht="36">
      <c r="A42" s="23">
        <v>16</v>
      </c>
      <c r="B42" s="30" t="s">
        <v>1066</v>
      </c>
      <c r="C42" s="173" t="s">
        <v>1065</v>
      </c>
      <c r="D42" s="31" t="s">
        <v>122</v>
      </c>
      <c r="E42" s="32">
        <v>0.06</v>
      </c>
      <c r="F42" s="33">
        <v>17168.330000000002</v>
      </c>
      <c r="G42" s="33">
        <v>3087.37</v>
      </c>
      <c r="H42" s="33">
        <v>2915.37</v>
      </c>
      <c r="I42" s="33">
        <v>1188.75</v>
      </c>
      <c r="J42" s="54">
        <v>1030</v>
      </c>
      <c r="K42" s="34">
        <v>185</v>
      </c>
      <c r="L42" s="34">
        <v>175</v>
      </c>
      <c r="M42" s="34">
        <v>71</v>
      </c>
      <c r="N42" s="34">
        <v>221</v>
      </c>
      <c r="O42" s="34">
        <v>13.26</v>
      </c>
      <c r="P42" s="34">
        <v>75.91</v>
      </c>
      <c r="Q42" s="34">
        <v>4.55</v>
      </c>
    </row>
    <row r="43" spans="1:17" ht="24">
      <c r="A43" s="23">
        <v>17</v>
      </c>
      <c r="B43" s="30" t="s">
        <v>123</v>
      </c>
      <c r="C43" s="173" t="s">
        <v>1064</v>
      </c>
      <c r="D43" s="31" t="s">
        <v>119</v>
      </c>
      <c r="E43" s="32">
        <v>6</v>
      </c>
      <c r="F43" s="33">
        <v>386.84</v>
      </c>
      <c r="G43" s="34"/>
      <c r="H43" s="34"/>
      <c r="I43" s="34"/>
      <c r="J43" s="54">
        <v>2321</v>
      </c>
      <c r="K43" s="34"/>
      <c r="L43" s="34"/>
      <c r="M43" s="34"/>
      <c r="N43" s="34"/>
      <c r="O43" s="34"/>
      <c r="P43" s="34"/>
      <c r="Q43" s="34"/>
    </row>
    <row r="44" spans="1:17" ht="24">
      <c r="A44" s="23">
        <v>18</v>
      </c>
      <c r="B44" s="30" t="s">
        <v>889</v>
      </c>
      <c r="C44" s="173" t="s">
        <v>1063</v>
      </c>
      <c r="D44" s="31" t="s">
        <v>125</v>
      </c>
      <c r="E44" s="35">
        <v>1.2</v>
      </c>
      <c r="F44" s="33">
        <v>113.9</v>
      </c>
      <c r="G44" s="34"/>
      <c r="H44" s="34"/>
      <c r="I44" s="34"/>
      <c r="J44" s="54">
        <v>137</v>
      </c>
      <c r="K44" s="34"/>
      <c r="L44" s="34"/>
      <c r="M44" s="34"/>
      <c r="N44" s="34"/>
      <c r="O44" s="34"/>
      <c r="P44" s="34"/>
      <c r="Q44" s="34"/>
    </row>
    <row r="45" spans="1:17" ht="16.149999999999999" customHeight="1">
      <c r="A45" s="23">
        <v>19</v>
      </c>
      <c r="B45" s="30" t="s">
        <v>283</v>
      </c>
      <c r="C45" s="173" t="s">
        <v>282</v>
      </c>
      <c r="D45" s="31" t="s">
        <v>118</v>
      </c>
      <c r="E45" s="32">
        <v>2</v>
      </c>
      <c r="F45" s="33">
        <v>121.27</v>
      </c>
      <c r="G45" s="33">
        <v>16.899999999999999</v>
      </c>
      <c r="H45" s="33">
        <v>36.840000000000003</v>
      </c>
      <c r="I45" s="33">
        <v>15.65</v>
      </c>
      <c r="J45" s="54">
        <v>243</v>
      </c>
      <c r="K45" s="34">
        <v>34</v>
      </c>
      <c r="L45" s="34">
        <v>74</v>
      </c>
      <c r="M45" s="34">
        <v>31</v>
      </c>
      <c r="N45" s="34">
        <v>1.21</v>
      </c>
      <c r="O45" s="34">
        <v>2.42</v>
      </c>
      <c r="P45" s="34">
        <v>1</v>
      </c>
      <c r="Q45" s="34">
        <v>2</v>
      </c>
    </row>
    <row r="46" spans="1:17" ht="24">
      <c r="A46" s="23">
        <v>20</v>
      </c>
      <c r="B46" s="30" t="s">
        <v>123</v>
      </c>
      <c r="C46" s="173" t="s">
        <v>1062</v>
      </c>
      <c r="D46" s="31" t="s">
        <v>119</v>
      </c>
      <c r="E46" s="32">
        <v>2</v>
      </c>
      <c r="F46" s="33">
        <v>835.72</v>
      </c>
      <c r="G46" s="34"/>
      <c r="H46" s="34"/>
      <c r="I46" s="34"/>
      <c r="J46" s="54">
        <v>1671</v>
      </c>
      <c r="K46" s="34"/>
      <c r="L46" s="34"/>
      <c r="M46" s="34"/>
      <c r="N46" s="34"/>
      <c r="O46" s="34"/>
      <c r="P46" s="34"/>
      <c r="Q46" s="34"/>
    </row>
    <row r="47" spans="1:17" ht="13.15" customHeight="1">
      <c r="A47" s="23">
        <v>21</v>
      </c>
      <c r="B47" s="30" t="s">
        <v>496</v>
      </c>
      <c r="C47" s="173" t="s">
        <v>495</v>
      </c>
      <c r="D47" s="31" t="s">
        <v>125</v>
      </c>
      <c r="E47" s="35">
        <v>0.8</v>
      </c>
      <c r="F47" s="33">
        <v>172.23</v>
      </c>
      <c r="G47" s="34"/>
      <c r="H47" s="34"/>
      <c r="I47" s="34"/>
      <c r="J47" s="54">
        <v>138</v>
      </c>
      <c r="K47" s="34"/>
      <c r="L47" s="34"/>
      <c r="M47" s="34"/>
      <c r="N47" s="34"/>
      <c r="O47" s="34"/>
      <c r="P47" s="34"/>
      <c r="Q47" s="34"/>
    </row>
    <row r="48" spans="1:17" ht="63">
      <c r="A48" s="23">
        <v>22</v>
      </c>
      <c r="B48" s="30" t="s">
        <v>492</v>
      </c>
      <c r="C48" s="173" t="s">
        <v>491</v>
      </c>
      <c r="D48" s="31" t="s">
        <v>126</v>
      </c>
      <c r="E48" s="35">
        <v>0.08</v>
      </c>
      <c r="F48" s="33">
        <v>311.39999999999998</v>
      </c>
      <c r="G48" s="33">
        <v>218.44</v>
      </c>
      <c r="H48" s="33">
        <v>38.75</v>
      </c>
      <c r="I48" s="33">
        <v>0.17</v>
      </c>
      <c r="J48" s="54">
        <v>25</v>
      </c>
      <c r="K48" s="34">
        <v>17</v>
      </c>
      <c r="L48" s="34">
        <v>3</v>
      </c>
      <c r="M48" s="34"/>
      <c r="N48" s="34">
        <v>16.29</v>
      </c>
      <c r="O48" s="34">
        <v>1.3</v>
      </c>
      <c r="P48" s="34">
        <v>0.01</v>
      </c>
      <c r="Q48" s="34"/>
    </row>
    <row r="49" spans="1:17" ht="36">
      <c r="A49" s="23">
        <v>23</v>
      </c>
      <c r="B49" s="30" t="s">
        <v>123</v>
      </c>
      <c r="C49" s="173" t="s">
        <v>1061</v>
      </c>
      <c r="D49" s="31" t="s">
        <v>127</v>
      </c>
      <c r="E49" s="32">
        <v>4</v>
      </c>
      <c r="F49" s="33">
        <v>6.62</v>
      </c>
      <c r="G49" s="34"/>
      <c r="H49" s="34"/>
      <c r="I49" s="34"/>
      <c r="J49" s="54">
        <v>26</v>
      </c>
      <c r="K49" s="34"/>
      <c r="L49" s="34"/>
      <c r="M49" s="34"/>
      <c r="N49" s="34"/>
      <c r="O49" s="34"/>
      <c r="P49" s="34"/>
      <c r="Q49" s="34"/>
    </row>
    <row r="50" spans="1:17" ht="36">
      <c r="A50" s="23">
        <v>24</v>
      </c>
      <c r="B50" s="30" t="s">
        <v>123</v>
      </c>
      <c r="C50" s="173" t="s">
        <v>1060</v>
      </c>
      <c r="D50" s="31" t="s">
        <v>124</v>
      </c>
      <c r="E50" s="32">
        <v>1</v>
      </c>
      <c r="F50" s="33">
        <v>2.27</v>
      </c>
      <c r="G50" s="34"/>
      <c r="H50" s="34"/>
      <c r="I50" s="34"/>
      <c r="J50" s="54">
        <v>2</v>
      </c>
      <c r="K50" s="34"/>
      <c r="L50" s="34"/>
      <c r="M50" s="34"/>
      <c r="N50" s="34"/>
      <c r="O50" s="34"/>
      <c r="P50" s="34"/>
      <c r="Q50" s="34"/>
    </row>
    <row r="51" spans="1:17" ht="24">
      <c r="A51" s="23">
        <v>25</v>
      </c>
      <c r="B51" s="30" t="s">
        <v>123</v>
      </c>
      <c r="C51" s="173" t="s">
        <v>488</v>
      </c>
      <c r="D51" s="31" t="s">
        <v>127</v>
      </c>
      <c r="E51" s="32">
        <v>4</v>
      </c>
      <c r="F51" s="33">
        <v>1.88</v>
      </c>
      <c r="G51" s="34"/>
      <c r="H51" s="34"/>
      <c r="I51" s="34"/>
      <c r="J51" s="54">
        <v>8</v>
      </c>
      <c r="K51" s="34"/>
      <c r="L51" s="34"/>
      <c r="M51" s="34"/>
      <c r="N51" s="34"/>
      <c r="O51" s="34"/>
      <c r="P51" s="34"/>
      <c r="Q51" s="34"/>
    </row>
    <row r="52" spans="1:17" ht="36">
      <c r="A52" s="23">
        <v>26</v>
      </c>
      <c r="B52" s="30" t="s">
        <v>123</v>
      </c>
      <c r="C52" s="173" t="s">
        <v>487</v>
      </c>
      <c r="D52" s="31" t="s">
        <v>127</v>
      </c>
      <c r="E52" s="32">
        <v>1</v>
      </c>
      <c r="F52" s="33">
        <v>0.69</v>
      </c>
      <c r="G52" s="34"/>
      <c r="H52" s="34"/>
      <c r="I52" s="34"/>
      <c r="J52" s="54">
        <v>1</v>
      </c>
      <c r="K52" s="34"/>
      <c r="L52" s="34"/>
      <c r="M52" s="34"/>
      <c r="N52" s="34"/>
      <c r="O52" s="34"/>
      <c r="P52" s="34"/>
      <c r="Q52" s="34"/>
    </row>
    <row r="53" spans="1:17" ht="108.75">
      <c r="A53" s="23">
        <v>27</v>
      </c>
      <c r="B53" s="30" t="s">
        <v>1059</v>
      </c>
      <c r="C53" s="173" t="s">
        <v>1058</v>
      </c>
      <c r="D53" s="31" t="s">
        <v>126</v>
      </c>
      <c r="E53" s="35">
        <v>0.26</v>
      </c>
      <c r="F53" s="33">
        <v>4067.05</v>
      </c>
      <c r="G53" s="33">
        <v>717.89</v>
      </c>
      <c r="H53" s="33">
        <v>957.86</v>
      </c>
      <c r="I53" s="33">
        <v>390.47</v>
      </c>
      <c r="J53" s="54">
        <v>1057</v>
      </c>
      <c r="K53" s="34">
        <v>187</v>
      </c>
      <c r="L53" s="34">
        <v>249</v>
      </c>
      <c r="M53" s="34">
        <v>102</v>
      </c>
      <c r="N53" s="34">
        <v>54.18</v>
      </c>
      <c r="O53" s="34">
        <v>14.09</v>
      </c>
      <c r="P53" s="34">
        <v>24.95</v>
      </c>
      <c r="Q53" s="34">
        <v>6.49</v>
      </c>
    </row>
    <row r="54" spans="1:17" ht="108.75">
      <c r="A54" s="23">
        <v>28</v>
      </c>
      <c r="B54" s="30" t="s">
        <v>158</v>
      </c>
      <c r="C54" s="173" t="s">
        <v>1057</v>
      </c>
      <c r="D54" s="31" t="s">
        <v>126</v>
      </c>
      <c r="E54" s="35">
        <v>0.09</v>
      </c>
      <c r="F54" s="33">
        <v>1141.75</v>
      </c>
      <c r="G54" s="33">
        <v>212.87</v>
      </c>
      <c r="H54" s="33">
        <v>704.04</v>
      </c>
      <c r="I54" s="33">
        <v>87.33</v>
      </c>
      <c r="J54" s="54">
        <v>103</v>
      </c>
      <c r="K54" s="34">
        <v>19</v>
      </c>
      <c r="L54" s="34">
        <v>63</v>
      </c>
      <c r="M54" s="34">
        <v>8</v>
      </c>
      <c r="N54" s="34">
        <v>16.07</v>
      </c>
      <c r="O54" s="34">
        <v>1.45</v>
      </c>
      <c r="P54" s="34">
        <v>5.28</v>
      </c>
      <c r="Q54" s="34">
        <v>0.48</v>
      </c>
    </row>
    <row r="55" spans="1:17" ht="84.75">
      <c r="A55" s="23">
        <v>29</v>
      </c>
      <c r="B55" s="30" t="s">
        <v>273</v>
      </c>
      <c r="C55" s="173" t="s">
        <v>881</v>
      </c>
      <c r="D55" s="31" t="s">
        <v>126</v>
      </c>
      <c r="E55" s="35">
        <v>1</v>
      </c>
      <c r="F55" s="33">
        <v>2427.1</v>
      </c>
      <c r="G55" s="33">
        <v>379.82</v>
      </c>
      <c r="H55" s="33">
        <v>530.78</v>
      </c>
      <c r="I55" s="33">
        <v>185.61</v>
      </c>
      <c r="J55" s="54">
        <v>2427</v>
      </c>
      <c r="K55" s="34">
        <v>380</v>
      </c>
      <c r="L55" s="34">
        <v>531</v>
      </c>
      <c r="M55" s="34">
        <v>186</v>
      </c>
      <c r="N55" s="34">
        <v>28.67</v>
      </c>
      <c r="O55" s="34">
        <v>28.67</v>
      </c>
      <c r="P55" s="34">
        <v>11.83</v>
      </c>
      <c r="Q55" s="34">
        <v>11.83</v>
      </c>
    </row>
    <row r="56" spans="1:17">
      <c r="A56" s="23">
        <v>30</v>
      </c>
      <c r="B56" s="30" t="s">
        <v>316</v>
      </c>
      <c r="C56" s="173" t="s">
        <v>315</v>
      </c>
      <c r="D56" s="31" t="s">
        <v>127</v>
      </c>
      <c r="E56" s="32">
        <v>100</v>
      </c>
      <c r="F56" s="33">
        <v>10.01</v>
      </c>
      <c r="G56" s="34"/>
      <c r="H56" s="34"/>
      <c r="I56" s="34"/>
      <c r="J56" s="54">
        <v>1001</v>
      </c>
      <c r="K56" s="34"/>
      <c r="L56" s="34"/>
      <c r="M56" s="34"/>
      <c r="N56" s="34"/>
      <c r="O56" s="34"/>
      <c r="P56" s="34"/>
      <c r="Q56" s="34"/>
    </row>
    <row r="57" spans="1:17" ht="108.75">
      <c r="A57" s="23">
        <v>31</v>
      </c>
      <c r="B57" s="30" t="s">
        <v>484</v>
      </c>
      <c r="C57" s="173" t="s">
        <v>880</v>
      </c>
      <c r="D57" s="31" t="s">
        <v>126</v>
      </c>
      <c r="E57" s="35">
        <v>1</v>
      </c>
      <c r="F57" s="33">
        <v>661.77</v>
      </c>
      <c r="G57" s="33">
        <v>78.05</v>
      </c>
      <c r="H57" s="33">
        <v>2.92</v>
      </c>
      <c r="I57" s="33">
        <v>0.18</v>
      </c>
      <c r="J57" s="54">
        <v>662</v>
      </c>
      <c r="K57" s="34">
        <v>78</v>
      </c>
      <c r="L57" s="34">
        <v>3</v>
      </c>
      <c r="M57" s="34"/>
      <c r="N57" s="34">
        <v>5.89</v>
      </c>
      <c r="O57" s="34">
        <v>5.89</v>
      </c>
      <c r="P57" s="34">
        <v>0.01</v>
      </c>
      <c r="Q57" s="34">
        <v>0.01</v>
      </c>
    </row>
    <row r="58" spans="1:17" ht="72">
      <c r="A58" s="23">
        <v>32</v>
      </c>
      <c r="B58" s="30" t="s">
        <v>32</v>
      </c>
      <c r="C58" s="173" t="s">
        <v>31</v>
      </c>
      <c r="D58" s="31" t="s">
        <v>121</v>
      </c>
      <c r="E58" s="35">
        <v>5.0999999999999997E-2</v>
      </c>
      <c r="F58" s="33">
        <v>6962.8</v>
      </c>
      <c r="G58" s="34"/>
      <c r="H58" s="34"/>
      <c r="I58" s="34"/>
      <c r="J58" s="54">
        <v>355</v>
      </c>
      <c r="K58" s="34"/>
      <c r="L58" s="34"/>
      <c r="M58" s="34"/>
      <c r="N58" s="34"/>
      <c r="O58" s="34"/>
      <c r="P58" s="34"/>
      <c r="Q58" s="34"/>
    </row>
    <row r="59" spans="1:17" ht="72">
      <c r="A59" s="23">
        <v>33</v>
      </c>
      <c r="B59" s="30" t="s">
        <v>34</v>
      </c>
      <c r="C59" s="173" t="s">
        <v>33</v>
      </c>
      <c r="D59" s="31" t="s">
        <v>121</v>
      </c>
      <c r="E59" s="35">
        <v>6.1199999999999997E-2</v>
      </c>
      <c r="F59" s="33">
        <v>10382</v>
      </c>
      <c r="G59" s="34"/>
      <c r="H59" s="34"/>
      <c r="I59" s="34"/>
      <c r="J59" s="54">
        <v>635</v>
      </c>
      <c r="K59" s="34"/>
      <c r="L59" s="34"/>
      <c r="M59" s="34"/>
      <c r="N59" s="34"/>
      <c r="O59" s="34"/>
      <c r="P59" s="34"/>
      <c r="Q59" s="34"/>
    </row>
    <row r="60" spans="1:17" ht="24">
      <c r="A60" s="23">
        <v>34</v>
      </c>
      <c r="B60" s="30" t="s">
        <v>123</v>
      </c>
      <c r="C60" s="173" t="s">
        <v>482</v>
      </c>
      <c r="D60" s="31" t="s">
        <v>121</v>
      </c>
      <c r="E60" s="35">
        <v>2.5499999999999998E-2</v>
      </c>
      <c r="F60" s="33">
        <v>4572.6099999999997</v>
      </c>
      <c r="G60" s="34"/>
      <c r="H60" s="34"/>
      <c r="I60" s="34"/>
      <c r="J60" s="54">
        <v>117</v>
      </c>
      <c r="K60" s="34"/>
      <c r="L60" s="34"/>
      <c r="M60" s="34"/>
      <c r="N60" s="34"/>
      <c r="O60" s="34"/>
      <c r="P60" s="34"/>
      <c r="Q60" s="34"/>
    </row>
    <row r="61" spans="1:17" ht="48">
      <c r="A61" s="23">
        <v>35</v>
      </c>
      <c r="B61" s="30" t="s">
        <v>123</v>
      </c>
      <c r="C61" s="173" t="s">
        <v>500</v>
      </c>
      <c r="D61" s="31" t="s">
        <v>119</v>
      </c>
      <c r="E61" s="32">
        <v>1</v>
      </c>
      <c r="F61" s="33">
        <v>3.2</v>
      </c>
      <c r="G61" s="34"/>
      <c r="H61" s="34"/>
      <c r="I61" s="34"/>
      <c r="J61" s="54">
        <v>3</v>
      </c>
      <c r="K61" s="34"/>
      <c r="L61" s="34"/>
      <c r="M61" s="34"/>
      <c r="N61" s="34"/>
      <c r="O61" s="34"/>
      <c r="P61" s="34"/>
      <c r="Q61" s="34"/>
    </row>
    <row r="62" spans="1:17" ht="24">
      <c r="A62" s="23">
        <v>36</v>
      </c>
      <c r="B62" s="30" t="s">
        <v>481</v>
      </c>
      <c r="C62" s="173" t="s">
        <v>480</v>
      </c>
      <c r="D62" s="31" t="s">
        <v>122</v>
      </c>
      <c r="E62" s="32">
        <v>0.01</v>
      </c>
      <c r="F62" s="33">
        <v>696.25</v>
      </c>
      <c r="G62" s="33">
        <v>532.26</v>
      </c>
      <c r="H62" s="33">
        <v>11.69</v>
      </c>
      <c r="I62" s="33">
        <v>0.73</v>
      </c>
      <c r="J62" s="54">
        <v>7</v>
      </c>
      <c r="K62" s="34">
        <v>5</v>
      </c>
      <c r="L62" s="34"/>
      <c r="M62" s="34"/>
      <c r="N62" s="34">
        <v>38.1</v>
      </c>
      <c r="O62" s="34">
        <v>0.38</v>
      </c>
      <c r="P62" s="34">
        <v>0.04</v>
      </c>
      <c r="Q62" s="34"/>
    </row>
    <row r="63" spans="1:17" ht="24">
      <c r="A63" s="23">
        <v>37</v>
      </c>
      <c r="B63" s="30" t="s">
        <v>123</v>
      </c>
      <c r="C63" s="173" t="s">
        <v>479</v>
      </c>
      <c r="D63" s="31" t="s">
        <v>119</v>
      </c>
      <c r="E63" s="32">
        <v>1</v>
      </c>
      <c r="F63" s="33">
        <v>104.41</v>
      </c>
      <c r="G63" s="34"/>
      <c r="H63" s="34"/>
      <c r="I63" s="34"/>
      <c r="J63" s="54">
        <v>104</v>
      </c>
      <c r="K63" s="34"/>
      <c r="L63" s="34"/>
      <c r="M63" s="34"/>
      <c r="N63" s="34"/>
      <c r="O63" s="34"/>
      <c r="P63" s="34"/>
      <c r="Q63" s="34"/>
    </row>
    <row r="64" spans="1:17" ht="84.75">
      <c r="A64" s="23">
        <v>38</v>
      </c>
      <c r="B64" s="30" t="s">
        <v>1056</v>
      </c>
      <c r="C64" s="173" t="s">
        <v>1055</v>
      </c>
      <c r="D64" s="31" t="s">
        <v>118</v>
      </c>
      <c r="E64" s="32">
        <v>2</v>
      </c>
      <c r="F64" s="33">
        <v>502.03</v>
      </c>
      <c r="G64" s="33">
        <v>49.85</v>
      </c>
      <c r="H64" s="33">
        <v>437.69</v>
      </c>
      <c r="I64" s="33">
        <v>50.96</v>
      </c>
      <c r="J64" s="54">
        <v>1004</v>
      </c>
      <c r="K64" s="34">
        <v>100</v>
      </c>
      <c r="L64" s="34">
        <v>875</v>
      </c>
      <c r="M64" s="34">
        <v>102</v>
      </c>
      <c r="N64" s="34">
        <v>3.37</v>
      </c>
      <c r="O64" s="34">
        <v>6.74</v>
      </c>
      <c r="P64" s="34">
        <v>2.8</v>
      </c>
      <c r="Q64" s="34">
        <v>5.6</v>
      </c>
    </row>
    <row r="65" spans="1:17" ht="36">
      <c r="A65" s="23">
        <v>39</v>
      </c>
      <c r="B65" s="30" t="s">
        <v>84</v>
      </c>
      <c r="C65" s="173" t="s">
        <v>83</v>
      </c>
      <c r="D65" s="31" t="s">
        <v>122</v>
      </c>
      <c r="E65" s="32">
        <v>0.02</v>
      </c>
      <c r="F65" s="33">
        <v>5264.08</v>
      </c>
      <c r="G65" s="33">
        <v>1256.8599999999999</v>
      </c>
      <c r="H65" s="33">
        <v>4007.22</v>
      </c>
      <c r="I65" s="33">
        <v>443.92</v>
      </c>
      <c r="J65" s="54">
        <v>105</v>
      </c>
      <c r="K65" s="34">
        <v>25</v>
      </c>
      <c r="L65" s="34">
        <v>80</v>
      </c>
      <c r="M65" s="34">
        <v>9</v>
      </c>
      <c r="N65" s="34">
        <v>97.13</v>
      </c>
      <c r="O65" s="34">
        <v>1.94</v>
      </c>
      <c r="P65" s="34">
        <v>28.42</v>
      </c>
      <c r="Q65" s="34">
        <v>0.56999999999999995</v>
      </c>
    </row>
    <row r="66" spans="1:17" ht="36">
      <c r="A66" s="23">
        <v>40</v>
      </c>
      <c r="B66" s="30" t="s">
        <v>271</v>
      </c>
      <c r="C66" s="173" t="s">
        <v>270</v>
      </c>
      <c r="D66" s="31" t="s">
        <v>122</v>
      </c>
      <c r="E66" s="32">
        <v>0.02</v>
      </c>
      <c r="F66" s="33">
        <v>3944.42</v>
      </c>
      <c r="G66" s="33">
        <v>967.91</v>
      </c>
      <c r="H66" s="33">
        <v>2976.51</v>
      </c>
      <c r="I66" s="33">
        <v>329.74</v>
      </c>
      <c r="J66" s="54">
        <v>79</v>
      </c>
      <c r="K66" s="34">
        <v>19</v>
      </c>
      <c r="L66" s="34">
        <v>60</v>
      </c>
      <c r="M66" s="34">
        <v>7</v>
      </c>
      <c r="N66" s="34">
        <v>74.8</v>
      </c>
      <c r="O66" s="34">
        <v>1.5</v>
      </c>
      <c r="P66" s="34">
        <v>21.11</v>
      </c>
      <c r="Q66" s="34">
        <v>0.42</v>
      </c>
    </row>
    <row r="67" spans="1:17" ht="24">
      <c r="A67" s="23">
        <v>41</v>
      </c>
      <c r="B67" s="30" t="s">
        <v>30</v>
      </c>
      <c r="C67" s="173" t="s">
        <v>29</v>
      </c>
      <c r="D67" s="31" t="s">
        <v>122</v>
      </c>
      <c r="E67" s="32">
        <v>7.0000000000000007E-2</v>
      </c>
      <c r="F67" s="33">
        <v>2386.2199999999998</v>
      </c>
      <c r="G67" s="33">
        <v>468.56</v>
      </c>
      <c r="H67" s="33">
        <v>1917.66</v>
      </c>
      <c r="I67" s="33">
        <v>177.6</v>
      </c>
      <c r="J67" s="54">
        <v>167</v>
      </c>
      <c r="K67" s="34">
        <v>33</v>
      </c>
      <c r="L67" s="34">
        <v>134</v>
      </c>
      <c r="M67" s="34">
        <v>12</v>
      </c>
      <c r="N67" s="34">
        <v>36.21</v>
      </c>
      <c r="O67" s="34">
        <v>2.5299999999999998</v>
      </c>
      <c r="P67" s="34">
        <v>11.37</v>
      </c>
      <c r="Q67" s="34">
        <v>0.8</v>
      </c>
    </row>
    <row r="68" spans="1:17" ht="24">
      <c r="A68" s="23">
        <v>42</v>
      </c>
      <c r="B68" s="30" t="s">
        <v>478</v>
      </c>
      <c r="C68" s="173" t="s">
        <v>477</v>
      </c>
      <c r="D68" s="31" t="s">
        <v>219</v>
      </c>
      <c r="E68" s="32">
        <v>0.15</v>
      </c>
      <c r="F68" s="33">
        <v>1311.62</v>
      </c>
      <c r="G68" s="33">
        <v>313.14999999999998</v>
      </c>
      <c r="H68" s="33">
        <v>998.47</v>
      </c>
      <c r="I68" s="33">
        <v>92.47</v>
      </c>
      <c r="J68" s="54">
        <v>197</v>
      </c>
      <c r="K68" s="34">
        <v>47</v>
      </c>
      <c r="L68" s="34">
        <v>150</v>
      </c>
      <c r="M68" s="34">
        <v>14</v>
      </c>
      <c r="N68" s="34">
        <v>24.2</v>
      </c>
      <c r="O68" s="34">
        <v>3.63</v>
      </c>
      <c r="P68" s="34">
        <v>5.92</v>
      </c>
      <c r="Q68" s="34">
        <v>0.89</v>
      </c>
    </row>
    <row r="69" spans="1:17" ht="36">
      <c r="A69" s="23">
        <v>43</v>
      </c>
      <c r="B69" s="30" t="s">
        <v>476</v>
      </c>
      <c r="C69" s="173" t="s">
        <v>475</v>
      </c>
      <c r="D69" s="31" t="s">
        <v>474</v>
      </c>
      <c r="E69" s="32">
        <v>0.2</v>
      </c>
      <c r="F69" s="33">
        <v>2078.3200000000002</v>
      </c>
      <c r="G69" s="33">
        <v>857.51</v>
      </c>
      <c r="H69" s="33">
        <v>44.07</v>
      </c>
      <c r="I69" s="34"/>
      <c r="J69" s="54">
        <v>416</v>
      </c>
      <c r="K69" s="34">
        <v>172</v>
      </c>
      <c r="L69" s="34">
        <v>9</v>
      </c>
      <c r="M69" s="34"/>
      <c r="N69" s="34">
        <v>75.22</v>
      </c>
      <c r="O69" s="34">
        <v>15.04</v>
      </c>
      <c r="P69" s="34"/>
      <c r="Q69" s="34"/>
    </row>
    <row r="70" spans="1:17" ht="36">
      <c r="A70" s="23">
        <v>44</v>
      </c>
      <c r="B70" s="30" t="s">
        <v>473</v>
      </c>
      <c r="C70" s="173" t="s">
        <v>472</v>
      </c>
      <c r="D70" s="31" t="s">
        <v>118</v>
      </c>
      <c r="E70" s="32">
        <v>2</v>
      </c>
      <c r="F70" s="33">
        <v>18.100000000000001</v>
      </c>
      <c r="G70" s="33">
        <v>16.09</v>
      </c>
      <c r="H70" s="34"/>
      <c r="I70" s="34"/>
      <c r="J70" s="54">
        <v>36</v>
      </c>
      <c r="K70" s="34">
        <v>32</v>
      </c>
      <c r="L70" s="34"/>
      <c r="M70" s="34"/>
      <c r="N70" s="34">
        <v>1.03</v>
      </c>
      <c r="O70" s="34">
        <v>2.06</v>
      </c>
      <c r="P70" s="34"/>
      <c r="Q70" s="34"/>
    </row>
    <row r="71" spans="1:17" ht="36">
      <c r="A71" s="23">
        <v>45</v>
      </c>
      <c r="B71" s="30" t="s">
        <v>471</v>
      </c>
      <c r="C71" s="173" t="s">
        <v>470</v>
      </c>
      <c r="D71" s="31" t="s">
        <v>469</v>
      </c>
      <c r="E71" s="32">
        <v>2</v>
      </c>
      <c r="F71" s="33">
        <v>2.98</v>
      </c>
      <c r="G71" s="33">
        <v>2.92</v>
      </c>
      <c r="H71" s="34"/>
      <c r="I71" s="34"/>
      <c r="J71" s="54">
        <v>6</v>
      </c>
      <c r="K71" s="34">
        <v>6</v>
      </c>
      <c r="L71" s="34"/>
      <c r="M71" s="34"/>
      <c r="N71" s="34">
        <v>0.22</v>
      </c>
      <c r="O71" s="34">
        <v>0.44</v>
      </c>
      <c r="P71" s="34"/>
      <c r="Q71" s="34"/>
    </row>
    <row r="72" spans="1:17" ht="24">
      <c r="A72" s="23">
        <v>46</v>
      </c>
      <c r="B72" s="30" t="s">
        <v>123</v>
      </c>
      <c r="C72" s="173" t="s">
        <v>1054</v>
      </c>
      <c r="D72" s="31" t="s">
        <v>124</v>
      </c>
      <c r="E72" s="32">
        <v>1</v>
      </c>
      <c r="F72" s="33">
        <v>19.05</v>
      </c>
      <c r="G72" s="34"/>
      <c r="H72" s="34"/>
      <c r="I72" s="34"/>
      <c r="J72" s="54">
        <v>19</v>
      </c>
      <c r="K72" s="34"/>
      <c r="L72" s="34"/>
      <c r="M72" s="34"/>
      <c r="N72" s="34"/>
      <c r="O72" s="34"/>
      <c r="P72" s="34"/>
      <c r="Q72" s="34"/>
    </row>
    <row r="73" spans="1:17" ht="24">
      <c r="A73" s="23">
        <v>47</v>
      </c>
      <c r="B73" s="30" t="s">
        <v>123</v>
      </c>
      <c r="C73" s="173" t="s">
        <v>468</v>
      </c>
      <c r="D73" s="31" t="s">
        <v>124</v>
      </c>
      <c r="E73" s="32">
        <v>2</v>
      </c>
      <c r="F73" s="33">
        <v>19.05</v>
      </c>
      <c r="G73" s="34"/>
      <c r="H73" s="34"/>
      <c r="I73" s="34"/>
      <c r="J73" s="54">
        <v>38</v>
      </c>
      <c r="K73" s="34"/>
      <c r="L73" s="34"/>
      <c r="M73" s="34"/>
      <c r="N73" s="34"/>
      <c r="O73" s="34"/>
      <c r="P73" s="34"/>
      <c r="Q73" s="34"/>
    </row>
    <row r="74" spans="1:17" ht="24">
      <c r="A74" s="23">
        <v>48</v>
      </c>
      <c r="B74" s="30" t="s">
        <v>123</v>
      </c>
      <c r="C74" s="173" t="s">
        <v>467</v>
      </c>
      <c r="D74" s="31" t="s">
        <v>124</v>
      </c>
      <c r="E74" s="32">
        <v>2</v>
      </c>
      <c r="F74" s="33">
        <v>7.62</v>
      </c>
      <c r="G74" s="34"/>
      <c r="H74" s="34"/>
      <c r="I74" s="34"/>
      <c r="J74" s="54">
        <v>15</v>
      </c>
      <c r="K74" s="34"/>
      <c r="L74" s="34"/>
      <c r="M74" s="34"/>
      <c r="N74" s="34"/>
      <c r="O74" s="34"/>
      <c r="P74" s="34"/>
      <c r="Q74" s="34"/>
    </row>
    <row r="75" spans="1:17" ht="48">
      <c r="A75" s="23">
        <v>49</v>
      </c>
      <c r="B75" s="30" t="s">
        <v>466</v>
      </c>
      <c r="C75" s="173" t="s">
        <v>465</v>
      </c>
      <c r="D75" s="31" t="s">
        <v>462</v>
      </c>
      <c r="E75" s="32">
        <v>1</v>
      </c>
      <c r="F75" s="33">
        <v>212.81</v>
      </c>
      <c r="G75" s="33">
        <v>208.64</v>
      </c>
      <c r="H75" s="34"/>
      <c r="I75" s="34"/>
      <c r="J75" s="54">
        <v>213</v>
      </c>
      <c r="K75" s="34">
        <v>209</v>
      </c>
      <c r="L75" s="34"/>
      <c r="M75" s="34"/>
      <c r="N75" s="34">
        <v>14.3</v>
      </c>
      <c r="O75" s="34">
        <v>14.3</v>
      </c>
      <c r="P75" s="34"/>
      <c r="Q75" s="34"/>
    </row>
    <row r="76" spans="1:17" ht="60">
      <c r="A76" s="23">
        <v>50</v>
      </c>
      <c r="B76" s="30" t="s">
        <v>464</v>
      </c>
      <c r="C76" s="173" t="s">
        <v>463</v>
      </c>
      <c r="D76" s="31" t="s">
        <v>462</v>
      </c>
      <c r="E76" s="32">
        <v>13</v>
      </c>
      <c r="F76" s="33">
        <v>197.93</v>
      </c>
      <c r="G76" s="33">
        <v>194.05</v>
      </c>
      <c r="H76" s="34"/>
      <c r="I76" s="34"/>
      <c r="J76" s="54">
        <v>2573</v>
      </c>
      <c r="K76" s="34">
        <v>2523</v>
      </c>
      <c r="L76" s="34"/>
      <c r="M76" s="34"/>
      <c r="N76" s="34">
        <v>13.3</v>
      </c>
      <c r="O76" s="34">
        <v>172.9</v>
      </c>
      <c r="P76" s="34"/>
      <c r="Q76" s="34"/>
    </row>
    <row r="77" spans="1:17">
      <c r="A77" s="194" t="s">
        <v>128</v>
      </c>
      <c r="B77" s="191"/>
      <c r="C77" s="191"/>
      <c r="D77" s="191"/>
      <c r="E77" s="191"/>
      <c r="F77" s="191"/>
      <c r="G77" s="191"/>
      <c r="H77" s="191"/>
      <c r="I77" s="191"/>
      <c r="J77" s="55">
        <v>17886</v>
      </c>
      <c r="K77" s="33">
        <v>4229</v>
      </c>
      <c r="L77" s="33">
        <v>2414</v>
      </c>
      <c r="M77" s="33">
        <v>542</v>
      </c>
      <c r="N77" s="34"/>
      <c r="O77" s="33">
        <v>300.26</v>
      </c>
      <c r="P77" s="34"/>
      <c r="Q77" s="33">
        <v>33.64</v>
      </c>
    </row>
    <row r="78" spans="1:17">
      <c r="A78" s="194" t="s">
        <v>129</v>
      </c>
      <c r="B78" s="191"/>
      <c r="C78" s="191"/>
      <c r="D78" s="191"/>
      <c r="E78" s="191"/>
      <c r="F78" s="191"/>
      <c r="G78" s="191"/>
      <c r="H78" s="191"/>
      <c r="I78" s="191"/>
      <c r="J78" s="55">
        <v>19403</v>
      </c>
      <c r="K78" s="33">
        <v>5231</v>
      </c>
      <c r="L78" s="33">
        <v>2839</v>
      </c>
      <c r="M78" s="33">
        <v>670</v>
      </c>
      <c r="N78" s="34"/>
      <c r="O78" s="33">
        <v>355.3</v>
      </c>
      <c r="P78" s="34"/>
      <c r="Q78" s="33">
        <v>39.83</v>
      </c>
    </row>
    <row r="79" spans="1:17">
      <c r="A79" s="194" t="s">
        <v>130</v>
      </c>
      <c r="B79" s="191"/>
      <c r="C79" s="191"/>
      <c r="D79" s="191"/>
      <c r="E79" s="191"/>
      <c r="F79" s="191"/>
      <c r="G79" s="191"/>
      <c r="H79" s="191"/>
      <c r="I79" s="191"/>
      <c r="J79" s="54"/>
      <c r="K79" s="34"/>
      <c r="L79" s="34"/>
      <c r="M79" s="34"/>
      <c r="N79" s="34"/>
      <c r="O79" s="34"/>
      <c r="P79" s="34"/>
      <c r="Q79" s="34"/>
    </row>
    <row r="80" spans="1:17" ht="15" customHeight="1">
      <c r="A80" s="194" t="s">
        <v>1053</v>
      </c>
      <c r="B80" s="191"/>
      <c r="C80" s="191"/>
      <c r="D80" s="191"/>
      <c r="E80" s="191"/>
      <c r="F80" s="191"/>
      <c r="G80" s="191"/>
      <c r="H80" s="191"/>
      <c r="I80" s="191"/>
      <c r="J80" s="55">
        <v>206</v>
      </c>
      <c r="K80" s="33">
        <v>182</v>
      </c>
      <c r="L80" s="33">
        <v>23</v>
      </c>
      <c r="M80" s="33">
        <v>23</v>
      </c>
      <c r="N80" s="34"/>
      <c r="O80" s="34"/>
      <c r="P80" s="34"/>
      <c r="Q80" s="34"/>
    </row>
    <row r="81" spans="1:17" ht="24" customHeight="1">
      <c r="A81" s="194" t="s">
        <v>1052</v>
      </c>
      <c r="B81" s="191"/>
      <c r="C81" s="191"/>
      <c r="D81" s="191"/>
      <c r="E81" s="191"/>
      <c r="F81" s="191"/>
      <c r="G81" s="191"/>
      <c r="H81" s="191"/>
      <c r="I81" s="191"/>
      <c r="J81" s="55">
        <v>90</v>
      </c>
      <c r="K81" s="34"/>
      <c r="L81" s="34"/>
      <c r="M81" s="34"/>
      <c r="N81" s="34"/>
      <c r="O81" s="34"/>
      <c r="P81" s="34"/>
      <c r="Q81" s="34"/>
    </row>
    <row r="82" spans="1:17" ht="27.6" customHeight="1">
      <c r="A82" s="194" t="s">
        <v>1051</v>
      </c>
      <c r="B82" s="191"/>
      <c r="C82" s="191"/>
      <c r="D82" s="191"/>
      <c r="E82" s="191"/>
      <c r="F82" s="191"/>
      <c r="G82" s="191"/>
      <c r="H82" s="191"/>
      <c r="I82" s="191"/>
      <c r="J82" s="55">
        <v>1221</v>
      </c>
      <c r="K82" s="33">
        <v>820</v>
      </c>
      <c r="L82" s="33">
        <v>401</v>
      </c>
      <c r="M82" s="33">
        <v>104</v>
      </c>
      <c r="N82" s="34"/>
      <c r="O82" s="33">
        <v>55.04</v>
      </c>
      <c r="P82" s="34"/>
      <c r="Q82" s="33">
        <v>6.1920000000000002</v>
      </c>
    </row>
    <row r="83" spans="1:17">
      <c r="A83" s="194" t="s">
        <v>131</v>
      </c>
      <c r="B83" s="191"/>
      <c r="C83" s="191"/>
      <c r="D83" s="191"/>
      <c r="E83" s="191"/>
      <c r="F83" s="191"/>
      <c r="G83" s="191"/>
      <c r="H83" s="191"/>
      <c r="I83" s="191"/>
      <c r="J83" s="55">
        <v>5554</v>
      </c>
      <c r="K83" s="34"/>
      <c r="L83" s="34"/>
      <c r="M83" s="34"/>
      <c r="N83" s="34"/>
      <c r="O83" s="34"/>
      <c r="P83" s="34"/>
      <c r="Q83" s="34"/>
    </row>
    <row r="84" spans="1:17">
      <c r="A84" s="194" t="s">
        <v>130</v>
      </c>
      <c r="B84" s="191"/>
      <c r="C84" s="191"/>
      <c r="D84" s="191"/>
      <c r="E84" s="191"/>
      <c r="F84" s="191"/>
      <c r="G84" s="191"/>
      <c r="H84" s="191"/>
      <c r="I84" s="191"/>
      <c r="J84" s="54"/>
      <c r="K84" s="34"/>
      <c r="L84" s="34"/>
      <c r="M84" s="34"/>
      <c r="N84" s="34"/>
      <c r="O84" s="34"/>
      <c r="P84" s="34"/>
      <c r="Q84" s="34"/>
    </row>
    <row r="85" spans="1:17">
      <c r="A85" s="194" t="s">
        <v>1050</v>
      </c>
      <c r="B85" s="191"/>
      <c r="C85" s="191"/>
      <c r="D85" s="191"/>
      <c r="E85" s="191"/>
      <c r="F85" s="191"/>
      <c r="G85" s="191"/>
      <c r="H85" s="191"/>
      <c r="I85" s="191"/>
      <c r="J85" s="55">
        <v>3</v>
      </c>
      <c r="K85" s="34"/>
      <c r="L85" s="34"/>
      <c r="M85" s="34"/>
      <c r="N85" s="34"/>
      <c r="O85" s="34"/>
      <c r="P85" s="34"/>
      <c r="Q85" s="34"/>
    </row>
    <row r="86" spans="1:17">
      <c r="A86" s="194" t="s">
        <v>1049</v>
      </c>
      <c r="B86" s="191"/>
      <c r="C86" s="191"/>
      <c r="D86" s="191"/>
      <c r="E86" s="191"/>
      <c r="F86" s="191"/>
      <c r="G86" s="191"/>
      <c r="H86" s="191"/>
      <c r="I86" s="191"/>
      <c r="J86" s="55">
        <v>3190</v>
      </c>
      <c r="K86" s="34"/>
      <c r="L86" s="34"/>
      <c r="M86" s="34"/>
      <c r="N86" s="34"/>
      <c r="O86" s="34"/>
      <c r="P86" s="34"/>
      <c r="Q86" s="34"/>
    </row>
    <row r="87" spans="1:17">
      <c r="A87" s="194" t="s">
        <v>1048</v>
      </c>
      <c r="B87" s="191"/>
      <c r="C87" s="191"/>
      <c r="D87" s="191"/>
      <c r="E87" s="191"/>
      <c r="F87" s="191"/>
      <c r="G87" s="191"/>
      <c r="H87" s="191"/>
      <c r="I87" s="191"/>
      <c r="J87" s="55">
        <v>1973</v>
      </c>
      <c r="K87" s="34"/>
      <c r="L87" s="34"/>
      <c r="M87" s="34"/>
      <c r="N87" s="34"/>
      <c r="O87" s="34"/>
      <c r="P87" s="34"/>
      <c r="Q87" s="34"/>
    </row>
    <row r="88" spans="1:17">
      <c r="A88" s="194" t="s">
        <v>1047</v>
      </c>
      <c r="B88" s="191"/>
      <c r="C88" s="191"/>
      <c r="D88" s="191"/>
      <c r="E88" s="191"/>
      <c r="F88" s="191"/>
      <c r="G88" s="191"/>
      <c r="H88" s="191"/>
      <c r="I88" s="191"/>
      <c r="J88" s="55">
        <v>388</v>
      </c>
      <c r="K88" s="34"/>
      <c r="L88" s="34"/>
      <c r="M88" s="34"/>
      <c r="N88" s="34"/>
      <c r="O88" s="34"/>
      <c r="P88" s="34"/>
      <c r="Q88" s="34"/>
    </row>
    <row r="89" spans="1:17">
      <c r="A89" s="194" t="s">
        <v>132</v>
      </c>
      <c r="B89" s="191"/>
      <c r="C89" s="191"/>
      <c r="D89" s="191"/>
      <c r="E89" s="191"/>
      <c r="F89" s="191"/>
      <c r="G89" s="191"/>
      <c r="H89" s="191"/>
      <c r="I89" s="191"/>
      <c r="J89" s="55">
        <v>3854</v>
      </c>
      <c r="K89" s="34"/>
      <c r="L89" s="34"/>
      <c r="M89" s="34"/>
      <c r="N89" s="34"/>
      <c r="O89" s="34"/>
      <c r="P89" s="34"/>
      <c r="Q89" s="34"/>
    </row>
    <row r="90" spans="1:17">
      <c r="A90" s="194" t="s">
        <v>130</v>
      </c>
      <c r="B90" s="191"/>
      <c r="C90" s="191"/>
      <c r="D90" s="191"/>
      <c r="E90" s="191"/>
      <c r="F90" s="191"/>
      <c r="G90" s="191"/>
      <c r="H90" s="191"/>
      <c r="I90" s="191"/>
      <c r="J90" s="54"/>
      <c r="K90" s="34"/>
      <c r="L90" s="34"/>
      <c r="M90" s="34"/>
      <c r="N90" s="34"/>
      <c r="O90" s="34"/>
      <c r="P90" s="34"/>
      <c r="Q90" s="34"/>
    </row>
    <row r="91" spans="1:17">
      <c r="A91" s="194" t="s">
        <v>1046</v>
      </c>
      <c r="B91" s="191"/>
      <c r="C91" s="191"/>
      <c r="D91" s="191"/>
      <c r="E91" s="191"/>
      <c r="F91" s="191"/>
      <c r="G91" s="191"/>
      <c r="H91" s="191"/>
      <c r="I91" s="191"/>
      <c r="J91" s="55">
        <v>3607</v>
      </c>
      <c r="K91" s="34"/>
      <c r="L91" s="34"/>
      <c r="M91" s="34"/>
      <c r="N91" s="34"/>
      <c r="O91" s="34"/>
      <c r="P91" s="34"/>
      <c r="Q91" s="34"/>
    </row>
    <row r="92" spans="1:17">
      <c r="A92" s="194" t="s">
        <v>1045</v>
      </c>
      <c r="B92" s="191"/>
      <c r="C92" s="191"/>
      <c r="D92" s="191"/>
      <c r="E92" s="191"/>
      <c r="F92" s="191"/>
      <c r="G92" s="191"/>
      <c r="H92" s="191"/>
      <c r="I92" s="191"/>
      <c r="J92" s="55">
        <v>247</v>
      </c>
      <c r="K92" s="34"/>
      <c r="L92" s="34"/>
      <c r="M92" s="34"/>
      <c r="N92" s="34"/>
      <c r="O92" s="34"/>
      <c r="P92" s="34"/>
      <c r="Q92" s="34"/>
    </row>
    <row r="93" spans="1:17">
      <c r="A93" s="190" t="s">
        <v>133</v>
      </c>
      <c r="B93" s="191"/>
      <c r="C93" s="191"/>
      <c r="D93" s="191"/>
      <c r="E93" s="191"/>
      <c r="F93" s="191"/>
      <c r="G93" s="191"/>
      <c r="H93" s="191"/>
      <c r="I93" s="191"/>
      <c r="J93" s="54"/>
      <c r="K93" s="34"/>
      <c r="L93" s="34"/>
      <c r="M93" s="34"/>
      <c r="N93" s="34"/>
      <c r="O93" s="34"/>
      <c r="P93" s="34"/>
      <c r="Q93" s="34"/>
    </row>
    <row r="94" spans="1:17">
      <c r="A94" s="194" t="s">
        <v>134</v>
      </c>
      <c r="B94" s="191"/>
      <c r="C94" s="191"/>
      <c r="D94" s="191"/>
      <c r="E94" s="191"/>
      <c r="F94" s="191"/>
      <c r="G94" s="191"/>
      <c r="H94" s="191"/>
      <c r="I94" s="191"/>
      <c r="J94" s="55">
        <v>1614</v>
      </c>
      <c r="K94" s="34"/>
      <c r="L94" s="34"/>
      <c r="M94" s="34"/>
      <c r="N94" s="34"/>
      <c r="O94" s="33">
        <v>24.64</v>
      </c>
      <c r="P94" s="34"/>
      <c r="Q94" s="33">
        <v>2.68</v>
      </c>
    </row>
    <row r="95" spans="1:17">
      <c r="A95" s="194" t="s">
        <v>135</v>
      </c>
      <c r="B95" s="191"/>
      <c r="C95" s="191"/>
      <c r="D95" s="191"/>
      <c r="E95" s="191"/>
      <c r="F95" s="191"/>
      <c r="G95" s="191"/>
      <c r="H95" s="191"/>
      <c r="I95" s="191"/>
      <c r="J95" s="55">
        <v>27197</v>
      </c>
      <c r="K95" s="34"/>
      <c r="L95" s="34"/>
      <c r="M95" s="34"/>
      <c r="N95" s="34"/>
      <c r="O95" s="33">
        <v>330.66</v>
      </c>
      <c r="P95" s="34"/>
      <c r="Q95" s="33">
        <v>37.15</v>
      </c>
    </row>
    <row r="96" spans="1:17">
      <c r="A96" s="194" t="s">
        <v>136</v>
      </c>
      <c r="B96" s="191"/>
      <c r="C96" s="191"/>
      <c r="D96" s="191"/>
      <c r="E96" s="191"/>
      <c r="F96" s="191"/>
      <c r="G96" s="191"/>
      <c r="H96" s="191"/>
      <c r="I96" s="191"/>
      <c r="J96" s="55">
        <v>28811</v>
      </c>
      <c r="K96" s="34"/>
      <c r="L96" s="34"/>
      <c r="M96" s="34"/>
      <c r="N96" s="34"/>
      <c r="O96" s="33">
        <v>355.3</v>
      </c>
      <c r="P96" s="34"/>
      <c r="Q96" s="33">
        <v>39.83</v>
      </c>
    </row>
    <row r="97" spans="1:19">
      <c r="A97" s="194" t="s">
        <v>137</v>
      </c>
      <c r="B97" s="191"/>
      <c r="C97" s="191"/>
      <c r="D97" s="191"/>
      <c r="E97" s="191"/>
      <c r="F97" s="191"/>
      <c r="G97" s="191"/>
      <c r="H97" s="191"/>
      <c r="I97" s="191"/>
      <c r="J97" s="54"/>
      <c r="K97" s="34"/>
      <c r="L97" s="34"/>
      <c r="M97" s="34"/>
      <c r="N97" s="34"/>
      <c r="O97" s="34"/>
      <c r="P97" s="34"/>
      <c r="Q97" s="34"/>
    </row>
    <row r="98" spans="1:19">
      <c r="A98" s="194" t="s">
        <v>138</v>
      </c>
      <c r="B98" s="191"/>
      <c r="C98" s="191"/>
      <c r="D98" s="191"/>
      <c r="E98" s="191"/>
      <c r="F98" s="191"/>
      <c r="G98" s="191"/>
      <c r="H98" s="191"/>
      <c r="I98" s="191"/>
      <c r="J98" s="55">
        <v>11333</v>
      </c>
      <c r="K98" s="34"/>
      <c r="L98" s="34"/>
      <c r="M98" s="34"/>
      <c r="N98" s="34"/>
      <c r="O98" s="34"/>
      <c r="P98" s="34"/>
      <c r="Q98" s="34"/>
    </row>
    <row r="99" spans="1:19">
      <c r="A99" s="194" t="s">
        <v>139</v>
      </c>
      <c r="B99" s="191"/>
      <c r="C99" s="191"/>
      <c r="D99" s="191"/>
      <c r="E99" s="191"/>
      <c r="F99" s="191"/>
      <c r="G99" s="191"/>
      <c r="H99" s="191"/>
      <c r="I99" s="191"/>
      <c r="J99" s="55">
        <v>2839</v>
      </c>
      <c r="K99" s="34"/>
      <c r="L99" s="34"/>
      <c r="M99" s="34"/>
      <c r="N99" s="34"/>
      <c r="O99" s="34"/>
      <c r="P99" s="34"/>
      <c r="Q99" s="34"/>
    </row>
    <row r="100" spans="1:19">
      <c r="A100" s="194" t="s">
        <v>140</v>
      </c>
      <c r="B100" s="191"/>
      <c r="C100" s="191"/>
      <c r="D100" s="191"/>
      <c r="E100" s="191"/>
      <c r="F100" s="191"/>
      <c r="G100" s="191"/>
      <c r="H100" s="191"/>
      <c r="I100" s="191"/>
      <c r="J100" s="55">
        <v>5901</v>
      </c>
      <c r="K100" s="34"/>
      <c r="L100" s="34"/>
      <c r="M100" s="34"/>
      <c r="N100" s="34"/>
      <c r="O100" s="34"/>
      <c r="P100" s="34"/>
      <c r="Q100" s="34"/>
    </row>
    <row r="101" spans="1:19">
      <c r="A101" s="194" t="s">
        <v>141</v>
      </c>
      <c r="B101" s="191"/>
      <c r="C101" s="191"/>
      <c r="D101" s="191"/>
      <c r="E101" s="191"/>
      <c r="F101" s="191"/>
      <c r="G101" s="191"/>
      <c r="H101" s="191"/>
      <c r="I101" s="191"/>
      <c r="J101" s="55">
        <v>5554</v>
      </c>
      <c r="K101" s="34"/>
      <c r="L101" s="34"/>
      <c r="M101" s="34"/>
      <c r="N101" s="34"/>
      <c r="O101" s="34"/>
      <c r="P101" s="34"/>
      <c r="Q101" s="34"/>
    </row>
    <row r="102" spans="1:19">
      <c r="A102" s="194" t="s">
        <v>142</v>
      </c>
      <c r="B102" s="191"/>
      <c r="C102" s="191"/>
      <c r="D102" s="191"/>
      <c r="E102" s="191"/>
      <c r="F102" s="191"/>
      <c r="G102" s="191"/>
      <c r="H102" s="191"/>
      <c r="I102" s="191"/>
      <c r="J102" s="55">
        <v>3854</v>
      </c>
      <c r="K102" s="34"/>
      <c r="L102" s="34"/>
      <c r="M102" s="34"/>
      <c r="N102" s="34"/>
      <c r="O102" s="34"/>
      <c r="P102" s="34"/>
      <c r="Q102" s="34"/>
    </row>
    <row r="103" spans="1:19">
      <c r="A103" s="190" t="s">
        <v>143</v>
      </c>
      <c r="B103" s="191"/>
      <c r="C103" s="191"/>
      <c r="D103" s="191"/>
      <c r="E103" s="191"/>
      <c r="F103" s="191"/>
      <c r="G103" s="191"/>
      <c r="H103" s="191"/>
      <c r="I103" s="191"/>
      <c r="J103" s="56">
        <v>28811</v>
      </c>
      <c r="K103" s="34"/>
      <c r="L103" s="34"/>
      <c r="M103" s="34"/>
      <c r="N103" s="34"/>
      <c r="O103" s="36">
        <v>355.3</v>
      </c>
      <c r="P103" s="34"/>
      <c r="Q103" s="36">
        <v>39.83</v>
      </c>
    </row>
    <row r="104" spans="1:19">
      <c r="F104" s="27"/>
      <c r="G104" s="27"/>
      <c r="H104" s="27"/>
      <c r="I104" s="27"/>
      <c r="J104" s="57"/>
      <c r="K104" s="27"/>
      <c r="L104" s="27"/>
      <c r="M104" s="27"/>
      <c r="N104" s="27"/>
      <c r="O104" s="27"/>
      <c r="P104" s="27"/>
      <c r="Q104" s="27"/>
    </row>
    <row r="105" spans="1:19">
      <c r="A105" s="108"/>
      <c r="B105" s="44" t="s">
        <v>180</v>
      </c>
      <c r="C105" s="44"/>
      <c r="D105" s="44"/>
      <c r="E105" s="44"/>
      <c r="F105" s="44"/>
      <c r="G105" s="44"/>
      <c r="H105" s="44"/>
      <c r="I105" s="44"/>
      <c r="J105" s="109"/>
      <c r="K105" s="44"/>
      <c r="L105" s="44"/>
      <c r="M105" s="44"/>
      <c r="N105" s="107"/>
      <c r="O105" s="107"/>
      <c r="P105" s="106"/>
      <c r="Q105" s="105"/>
      <c r="R105"/>
      <c r="S105"/>
    </row>
    <row r="106" spans="1:19">
      <c r="A106" s="108"/>
      <c r="B106" s="44"/>
      <c r="C106" s="44"/>
      <c r="D106" s="44"/>
      <c r="E106" s="44"/>
      <c r="F106" s="44"/>
      <c r="G106" s="44"/>
      <c r="H106" s="44"/>
      <c r="I106" s="44"/>
      <c r="J106" s="109"/>
      <c r="K106" s="44"/>
      <c r="L106" s="44"/>
      <c r="M106" s="44"/>
      <c r="N106" s="107"/>
      <c r="O106" s="107"/>
      <c r="P106" s="106"/>
      <c r="Q106" s="105"/>
      <c r="R106"/>
      <c r="S106"/>
    </row>
    <row r="108" spans="1:19">
      <c r="A108" s="47"/>
      <c r="B108" s="18" t="s">
        <v>546</v>
      </c>
      <c r="C108" s="18"/>
      <c r="D108" s="18"/>
      <c r="E108" s="18"/>
      <c r="F108" s="18"/>
      <c r="G108" s="18"/>
      <c r="H108" s="18"/>
      <c r="I108" s="18" t="s">
        <v>547</v>
      </c>
      <c r="J108" s="53"/>
      <c r="K108" s="18"/>
      <c r="L108" s="18"/>
      <c r="M108" s="18"/>
      <c r="N108" s="48"/>
      <c r="O108" s="48"/>
      <c r="P108" s="48"/>
      <c r="Q108"/>
      <c r="R108" s="9"/>
    </row>
  </sheetData>
  <mergeCells count="50">
    <mergeCell ref="O21:O23"/>
    <mergeCell ref="N21:N23"/>
    <mergeCell ref="Q21:Q23"/>
    <mergeCell ref="J22:J23"/>
    <mergeCell ref="K22:M22"/>
    <mergeCell ref="J21:M21"/>
    <mergeCell ref="P21:P23"/>
    <mergeCell ref="D21:D23"/>
    <mergeCell ref="E21:E23"/>
    <mergeCell ref="B21:B23"/>
    <mergeCell ref="F22:F23"/>
    <mergeCell ref="F21:I21"/>
    <mergeCell ref="A90:I90"/>
    <mergeCell ref="G22:I22"/>
    <mergeCell ref="A103:I103"/>
    <mergeCell ref="J14:K14"/>
    <mergeCell ref="J17:K17"/>
    <mergeCell ref="J18:K18"/>
    <mergeCell ref="J16:K16"/>
    <mergeCell ref="J15:K15"/>
    <mergeCell ref="A93:I93"/>
    <mergeCell ref="A94:I94"/>
    <mergeCell ref="A95:I95"/>
    <mergeCell ref="A78:I78"/>
    <mergeCell ref="A79:I79"/>
    <mergeCell ref="A80:I80"/>
    <mergeCell ref="A21:A23"/>
    <mergeCell ref="C21:C23"/>
    <mergeCell ref="E1:I1"/>
    <mergeCell ref="A99:I99"/>
    <mergeCell ref="A100:I100"/>
    <mergeCell ref="A101:I101"/>
    <mergeCell ref="A102:I102"/>
    <mergeCell ref="A91:I91"/>
    <mergeCell ref="A92:I92"/>
    <mergeCell ref="A81:I81"/>
    <mergeCell ref="A82:I82"/>
    <mergeCell ref="A83:I83"/>
    <mergeCell ref="A96:I96"/>
    <mergeCell ref="A97:I97"/>
    <mergeCell ref="A98:I98"/>
    <mergeCell ref="A87:I87"/>
    <mergeCell ref="A88:I88"/>
    <mergeCell ref="A89:I89"/>
    <mergeCell ref="A84:I84"/>
    <mergeCell ref="A85:I85"/>
    <mergeCell ref="A86:I86"/>
    <mergeCell ref="A25:Q25"/>
    <mergeCell ref="A30:Q30"/>
    <mergeCell ref="A77:I77"/>
  </mergeCells>
  <pageMargins left="0.23622047244094491" right="0" top="0.39370078740157483" bottom="0.39370078740157483" header="0.19685039370078741" footer="0.19685039370078741"/>
  <pageSetup paperSize="9" scale="94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61"/>
  <sheetViews>
    <sheetView showGridLines="0" topLeftCell="A28" zoomScaleNormal="75" zoomScaleSheetLayoutView="75" workbookViewId="0">
      <selection activeCell="D9" sqref="D9"/>
    </sheetView>
  </sheetViews>
  <sheetFormatPr defaultColWidth="9.140625" defaultRowHeight="12.75" outlineLevelRow="2"/>
  <cols>
    <col min="1" max="1" width="3.28515625" style="28" customWidth="1"/>
    <col min="2" max="2" width="15.7109375" style="1" customWidth="1"/>
    <col min="3" max="3" width="34.28515625" style="25" customWidth="1"/>
    <col min="4" max="4" width="7.7109375" style="24" customWidth="1"/>
    <col min="5" max="5" width="9.7109375" style="26" customWidth="1"/>
    <col min="6" max="6" width="7.7109375" style="7" customWidth="1"/>
    <col min="7" max="9" width="6.7109375" style="7" customWidth="1"/>
    <col min="10" max="10" width="7.7109375" style="59" customWidth="1"/>
    <col min="11" max="17" width="6.7109375" style="7" customWidth="1"/>
    <col min="18" max="16384" width="9.140625" style="8"/>
  </cols>
  <sheetData>
    <row r="1" spans="1:18" outlineLevel="2">
      <c r="A1" s="6" t="s">
        <v>113</v>
      </c>
      <c r="B1" s="9"/>
      <c r="C1" s="2"/>
      <c r="D1" s="64"/>
      <c r="E1" s="189" t="s">
        <v>151</v>
      </c>
      <c r="F1" s="189"/>
      <c r="G1" s="189"/>
      <c r="H1" s="189"/>
      <c r="I1" s="189"/>
      <c r="J1" s="51"/>
      <c r="K1" s="5"/>
      <c r="L1" s="5"/>
      <c r="M1" s="6" t="s">
        <v>114</v>
      </c>
      <c r="N1" s="5"/>
      <c r="O1" s="5"/>
      <c r="P1" s="5"/>
      <c r="Q1"/>
      <c r="R1"/>
    </row>
    <row r="2" spans="1:18" outlineLevel="1">
      <c r="A2" s="10"/>
      <c r="B2" s="9"/>
      <c r="C2" s="2"/>
      <c r="D2" s="3"/>
      <c r="E2" s="3"/>
      <c r="F2" s="5"/>
      <c r="G2" s="63" t="s">
        <v>95</v>
      </c>
      <c r="H2" s="5"/>
      <c r="I2" s="5"/>
      <c r="J2" s="51"/>
      <c r="K2" s="5"/>
      <c r="L2" s="5"/>
      <c r="M2" s="10" t="s">
        <v>156</v>
      </c>
      <c r="N2" s="5"/>
      <c r="O2" s="5"/>
      <c r="P2" s="5"/>
      <c r="Q2"/>
      <c r="R2"/>
    </row>
    <row r="3" spans="1:18" outlineLevel="1">
      <c r="A3" s="10"/>
      <c r="B3" s="9"/>
      <c r="C3" s="2"/>
      <c r="D3" s="3"/>
      <c r="E3" s="3"/>
      <c r="F3" s="5"/>
      <c r="G3" s="63"/>
      <c r="H3" s="5"/>
      <c r="I3" s="5"/>
      <c r="J3" s="51"/>
      <c r="K3" s="5"/>
      <c r="L3" s="10"/>
      <c r="M3" s="10" t="s">
        <v>155</v>
      </c>
      <c r="N3" s="5"/>
      <c r="O3" s="5"/>
      <c r="P3" s="5"/>
      <c r="Q3"/>
      <c r="R3"/>
    </row>
    <row r="4" spans="1:18" outlineLevel="1">
      <c r="A4" s="10" t="s">
        <v>117</v>
      </c>
      <c r="B4" s="9"/>
      <c r="C4" s="2"/>
      <c r="D4" s="3"/>
      <c r="E4" s="3"/>
      <c r="F4" s="5"/>
      <c r="G4" s="5"/>
      <c r="H4" s="5"/>
      <c r="I4" s="5"/>
      <c r="J4" s="51"/>
      <c r="K4" s="5"/>
      <c r="L4" s="5"/>
      <c r="M4" s="10" t="s">
        <v>117</v>
      </c>
      <c r="N4" s="5"/>
      <c r="O4" s="5"/>
      <c r="P4" s="5"/>
      <c r="Q4"/>
      <c r="R4"/>
    </row>
    <row r="5" spans="1:18" outlineLevel="1">
      <c r="A5" s="10" t="s">
        <v>548</v>
      </c>
      <c r="B5" s="9"/>
      <c r="C5" s="2"/>
      <c r="D5" s="3"/>
      <c r="E5" s="3"/>
      <c r="F5" s="5"/>
      <c r="G5" s="5"/>
      <c r="H5" s="5"/>
      <c r="I5" s="5"/>
      <c r="J5" s="51"/>
      <c r="K5" s="5"/>
      <c r="L5" s="5"/>
      <c r="M5" s="10" t="s">
        <v>549</v>
      </c>
      <c r="N5" s="5"/>
      <c r="O5" s="5"/>
      <c r="P5" s="5"/>
      <c r="Q5"/>
      <c r="R5"/>
    </row>
    <row r="6" spans="1:18">
      <c r="A6" s="4"/>
      <c r="B6" s="9"/>
      <c r="C6" s="3"/>
      <c r="D6" s="8"/>
      <c r="E6" s="5"/>
      <c r="F6" s="5"/>
      <c r="G6" s="15" t="s">
        <v>1105</v>
      </c>
      <c r="H6" s="15"/>
      <c r="I6" s="15"/>
      <c r="J6" s="51"/>
      <c r="K6" s="5"/>
      <c r="L6" s="5"/>
      <c r="M6" s="5"/>
      <c r="N6" s="5"/>
      <c r="O6" s="5"/>
      <c r="P6" s="5"/>
      <c r="Q6" s="8"/>
      <c r="R6"/>
    </row>
    <row r="7" spans="1:18">
      <c r="A7" s="4"/>
      <c r="B7" s="9"/>
      <c r="C7" s="3"/>
      <c r="D7" s="8"/>
      <c r="E7" s="5"/>
      <c r="F7" s="5"/>
      <c r="G7" s="4" t="s">
        <v>96</v>
      </c>
      <c r="H7" s="4"/>
      <c r="I7" s="4"/>
      <c r="J7" s="51"/>
      <c r="K7" s="5"/>
      <c r="L7" s="5"/>
      <c r="M7" s="5"/>
      <c r="N7" s="5"/>
      <c r="O7" s="5"/>
      <c r="P7" s="5"/>
      <c r="Q7" s="8"/>
      <c r="R7"/>
    </row>
    <row r="8" spans="1:18">
      <c r="A8" s="4"/>
      <c r="B8" s="9"/>
      <c r="C8" s="2"/>
      <c r="D8" s="3"/>
      <c r="E8" s="8"/>
      <c r="F8" s="5"/>
      <c r="G8" s="5"/>
      <c r="H8" s="5"/>
      <c r="I8" s="5"/>
      <c r="J8" s="51"/>
      <c r="K8" s="5"/>
      <c r="L8" s="5"/>
      <c r="M8" s="5"/>
      <c r="N8" s="5"/>
      <c r="O8" s="5"/>
      <c r="P8" s="5"/>
      <c r="Q8" s="5"/>
      <c r="R8"/>
    </row>
    <row r="9" spans="1:18">
      <c r="A9" s="4"/>
      <c r="B9" s="9"/>
      <c r="C9" s="16" t="s">
        <v>97</v>
      </c>
      <c r="D9" s="17" t="s">
        <v>1104</v>
      </c>
      <c r="E9" s="62"/>
      <c r="F9" s="11"/>
      <c r="G9" s="11"/>
      <c r="H9" s="61"/>
      <c r="I9" s="11"/>
      <c r="J9" s="60"/>
      <c r="K9" s="11"/>
      <c r="L9" s="11"/>
      <c r="M9" s="14"/>
      <c r="N9" s="14"/>
      <c r="O9" s="5"/>
      <c r="P9" s="5"/>
      <c r="Q9" s="5"/>
      <c r="R9"/>
    </row>
    <row r="10" spans="1:18">
      <c r="A10" s="4"/>
      <c r="B10" s="9"/>
      <c r="C10" s="16"/>
      <c r="D10" s="176"/>
      <c r="E10" s="176" t="s">
        <v>1079</v>
      </c>
      <c r="F10" s="5"/>
      <c r="G10" s="5"/>
      <c r="H10" s="4"/>
      <c r="I10" s="5"/>
      <c r="J10" s="51"/>
      <c r="K10" s="14"/>
      <c r="L10" s="14"/>
      <c r="M10" s="5"/>
      <c r="N10" s="5"/>
      <c r="O10" s="5"/>
      <c r="P10" s="5"/>
      <c r="Q10" s="5"/>
    </row>
    <row r="11" spans="1:18">
      <c r="A11" s="4"/>
      <c r="B11" s="9"/>
      <c r="C11" s="2"/>
      <c r="D11" s="3"/>
      <c r="E11" s="19"/>
      <c r="F11" s="12"/>
      <c r="G11" s="12"/>
      <c r="H11" s="13" t="s">
        <v>98</v>
      </c>
      <c r="I11" s="13"/>
      <c r="J11" s="52"/>
      <c r="K11" s="14"/>
      <c r="L11" s="5"/>
      <c r="M11" s="5"/>
      <c r="N11" s="5"/>
      <c r="O11" s="5"/>
      <c r="P11" s="5"/>
      <c r="Q11" s="5"/>
      <c r="R11"/>
    </row>
    <row r="12" spans="1:18">
      <c r="A12" s="20"/>
      <c r="B12" s="21"/>
      <c r="C12" s="2"/>
      <c r="D12" s="3"/>
      <c r="E12" s="8"/>
      <c r="F12" s="5"/>
      <c r="G12" s="5"/>
      <c r="H12" s="5"/>
      <c r="I12" s="5"/>
      <c r="J12" s="51"/>
      <c r="K12" s="5"/>
      <c r="L12" s="5"/>
      <c r="M12" s="5"/>
      <c r="N12" s="5"/>
      <c r="O12" s="5"/>
      <c r="P12" s="5"/>
      <c r="Q12" s="5"/>
    </row>
    <row r="13" spans="1:18" ht="14.25">
      <c r="A13" s="4"/>
      <c r="B13" s="9"/>
      <c r="C13" s="2"/>
      <c r="D13" s="18" t="s">
        <v>1103</v>
      </c>
      <c r="E13" s="4"/>
      <c r="F13" s="5"/>
      <c r="G13" s="5"/>
      <c r="H13" s="5"/>
      <c r="I13" s="18"/>
      <c r="J13" s="53"/>
      <c r="K13" s="5"/>
      <c r="L13" s="5"/>
      <c r="M13" s="5"/>
      <c r="N13" s="5"/>
      <c r="O13" s="5"/>
      <c r="P13" s="5"/>
      <c r="Q13" s="5"/>
      <c r="R13" s="22"/>
    </row>
    <row r="14" spans="1:18">
      <c r="A14" s="4"/>
      <c r="B14" s="9"/>
      <c r="C14" s="2"/>
      <c r="D14" s="18" t="s">
        <v>542</v>
      </c>
      <c r="E14" s="4"/>
      <c r="F14" s="5"/>
      <c r="G14" s="5"/>
      <c r="H14" s="5"/>
      <c r="I14" s="18"/>
      <c r="J14" s="192" t="s">
        <v>1102</v>
      </c>
      <c r="K14" s="193"/>
      <c r="L14" s="10" t="s">
        <v>144</v>
      </c>
      <c r="M14" s="5"/>
      <c r="N14" s="5"/>
      <c r="O14" s="5"/>
      <c r="P14" s="5"/>
      <c r="Q14" s="5"/>
    </row>
    <row r="15" spans="1:18">
      <c r="A15" s="4"/>
      <c r="B15" s="9"/>
      <c r="C15" s="2"/>
      <c r="D15" s="18" t="s">
        <v>145</v>
      </c>
      <c r="E15" s="4"/>
      <c r="F15" s="5"/>
      <c r="G15" s="5"/>
      <c r="H15" s="5"/>
      <c r="I15" s="18"/>
      <c r="J15" s="192" t="s">
        <v>1101</v>
      </c>
      <c r="K15" s="193"/>
      <c r="L15" s="10" t="s">
        <v>144</v>
      </c>
      <c r="M15" s="5"/>
      <c r="N15" s="5"/>
      <c r="O15" s="5"/>
      <c r="P15" s="5"/>
      <c r="Q15" s="5"/>
    </row>
    <row r="16" spans="1:18" outlineLevel="1">
      <c r="A16" s="4"/>
      <c r="B16" s="9"/>
      <c r="C16" s="2"/>
      <c r="D16" s="18" t="s">
        <v>146</v>
      </c>
      <c r="E16" s="4"/>
      <c r="F16" s="5"/>
      <c r="G16" s="5"/>
      <c r="H16" s="5"/>
      <c r="I16" s="18"/>
      <c r="J16" s="192" t="s">
        <v>1100</v>
      </c>
      <c r="K16" s="193"/>
      <c r="L16" s="10" t="s">
        <v>147</v>
      </c>
      <c r="M16" s="5"/>
      <c r="N16" s="5"/>
      <c r="O16" s="5"/>
      <c r="P16" s="5"/>
      <c r="Q16" s="5"/>
    </row>
    <row r="17" spans="1:17">
      <c r="A17" s="4"/>
      <c r="B17" s="9"/>
      <c r="C17" s="2"/>
      <c r="D17" s="44" t="s">
        <v>154</v>
      </c>
      <c r="E17" s="4"/>
      <c r="F17" s="5"/>
      <c r="G17" s="5"/>
      <c r="H17" s="5"/>
      <c r="I17" s="5"/>
      <c r="J17" s="51"/>
      <c r="K17" s="5"/>
      <c r="L17" s="5"/>
      <c r="M17" s="5"/>
      <c r="N17" s="5"/>
      <c r="O17" s="5"/>
      <c r="P17" s="5"/>
      <c r="Q17" s="5"/>
    </row>
    <row r="19" spans="1:17" ht="18" customHeight="1">
      <c r="A19" s="196" t="s">
        <v>99</v>
      </c>
      <c r="B19" s="199" t="s">
        <v>106</v>
      </c>
      <c r="C19" s="196" t="s">
        <v>100</v>
      </c>
      <c r="D19" s="196" t="s">
        <v>101</v>
      </c>
      <c r="E19" s="196" t="s">
        <v>102</v>
      </c>
      <c r="F19" s="196" t="s">
        <v>115</v>
      </c>
      <c r="G19" s="197"/>
      <c r="H19" s="197"/>
      <c r="I19" s="197"/>
      <c r="J19" s="196" t="s">
        <v>116</v>
      </c>
      <c r="K19" s="197"/>
      <c r="L19" s="197"/>
      <c r="M19" s="197"/>
      <c r="N19" s="196" t="s">
        <v>108</v>
      </c>
      <c r="O19" s="196" t="s">
        <v>110</v>
      </c>
      <c r="P19" s="196" t="s">
        <v>109</v>
      </c>
      <c r="Q19" s="196" t="s">
        <v>111</v>
      </c>
    </row>
    <row r="20" spans="1:17" ht="15.75" customHeight="1">
      <c r="A20" s="197"/>
      <c r="B20" s="200"/>
      <c r="C20" s="198"/>
      <c r="D20" s="196"/>
      <c r="E20" s="197"/>
      <c r="F20" s="196" t="s">
        <v>103</v>
      </c>
      <c r="G20" s="196" t="s">
        <v>105</v>
      </c>
      <c r="H20" s="197"/>
      <c r="I20" s="197"/>
      <c r="J20" s="201" t="s">
        <v>103</v>
      </c>
      <c r="K20" s="196" t="s">
        <v>105</v>
      </c>
      <c r="L20" s="197"/>
      <c r="M20" s="197"/>
      <c r="N20" s="196"/>
      <c r="O20" s="196"/>
      <c r="P20" s="196"/>
      <c r="Q20" s="196"/>
    </row>
    <row r="21" spans="1:17" ht="15.75" customHeight="1">
      <c r="A21" s="197"/>
      <c r="B21" s="200"/>
      <c r="C21" s="198"/>
      <c r="D21" s="196"/>
      <c r="E21" s="197"/>
      <c r="F21" s="197"/>
      <c r="G21" s="169" t="s">
        <v>104</v>
      </c>
      <c r="H21" s="169" t="s">
        <v>112</v>
      </c>
      <c r="I21" s="169" t="s">
        <v>107</v>
      </c>
      <c r="J21" s="202"/>
      <c r="K21" s="169" t="s">
        <v>104</v>
      </c>
      <c r="L21" s="169" t="s">
        <v>112</v>
      </c>
      <c r="M21" s="169" t="s">
        <v>107</v>
      </c>
      <c r="N21" s="196"/>
      <c r="O21" s="196"/>
      <c r="P21" s="196"/>
      <c r="Q21" s="196"/>
    </row>
    <row r="22" spans="1:17">
      <c r="A22" s="23">
        <v>1</v>
      </c>
      <c r="B22" s="171">
        <v>2</v>
      </c>
      <c r="C22" s="169">
        <v>3</v>
      </c>
      <c r="D22" s="169">
        <v>4</v>
      </c>
      <c r="E22" s="23">
        <v>5</v>
      </c>
      <c r="F22" s="170">
        <v>6</v>
      </c>
      <c r="G22" s="170">
        <v>7</v>
      </c>
      <c r="H22" s="170">
        <v>8</v>
      </c>
      <c r="I22" s="170">
        <v>9</v>
      </c>
      <c r="J22" s="172">
        <v>10</v>
      </c>
      <c r="K22" s="170">
        <v>11</v>
      </c>
      <c r="L22" s="170">
        <v>12</v>
      </c>
      <c r="M22" s="170">
        <v>13</v>
      </c>
      <c r="N22" s="170">
        <v>14</v>
      </c>
      <c r="O22" s="170">
        <v>15</v>
      </c>
      <c r="P22" s="170">
        <v>16</v>
      </c>
      <c r="Q22" s="170">
        <v>17</v>
      </c>
    </row>
    <row r="23" spans="1:17" ht="36">
      <c r="A23" s="23">
        <v>1</v>
      </c>
      <c r="B23" s="30" t="s">
        <v>123</v>
      </c>
      <c r="C23" s="173" t="s">
        <v>535</v>
      </c>
      <c r="D23" s="31" t="s">
        <v>124</v>
      </c>
      <c r="E23" s="32">
        <v>3</v>
      </c>
      <c r="F23" s="33">
        <v>38.909999999999997</v>
      </c>
      <c r="G23" s="34"/>
      <c r="H23" s="34"/>
      <c r="I23" s="34"/>
      <c r="J23" s="54">
        <v>117</v>
      </c>
      <c r="K23" s="34"/>
      <c r="L23" s="34"/>
      <c r="M23" s="34"/>
      <c r="N23" s="34"/>
      <c r="O23" s="34"/>
      <c r="P23" s="34"/>
      <c r="Q23" s="34"/>
    </row>
    <row r="24" spans="1:17" ht="48">
      <c r="A24" s="23">
        <v>2</v>
      </c>
      <c r="B24" s="30" t="s">
        <v>319</v>
      </c>
      <c r="C24" s="173" t="s">
        <v>534</v>
      </c>
      <c r="D24" s="31" t="s">
        <v>118</v>
      </c>
      <c r="E24" s="32">
        <v>2</v>
      </c>
      <c r="F24" s="33">
        <v>28.38</v>
      </c>
      <c r="G24" s="33">
        <v>22.76</v>
      </c>
      <c r="H24" s="33">
        <v>0.46</v>
      </c>
      <c r="I24" s="34"/>
      <c r="J24" s="54">
        <v>57</v>
      </c>
      <c r="K24" s="34">
        <v>46</v>
      </c>
      <c r="L24" s="34">
        <v>1</v>
      </c>
      <c r="M24" s="34"/>
      <c r="N24" s="34">
        <v>1.68</v>
      </c>
      <c r="O24" s="34">
        <v>3.36</v>
      </c>
      <c r="P24" s="34"/>
      <c r="Q24" s="34"/>
    </row>
    <row r="25" spans="1:17" ht="36">
      <c r="A25" s="23">
        <v>3</v>
      </c>
      <c r="B25" s="30" t="s">
        <v>318</v>
      </c>
      <c r="C25" s="173" t="s">
        <v>533</v>
      </c>
      <c r="D25" s="31" t="s">
        <v>317</v>
      </c>
      <c r="E25" s="35">
        <v>0.1</v>
      </c>
      <c r="F25" s="33">
        <v>1497.34</v>
      </c>
      <c r="G25" s="33">
        <v>267.64999999999998</v>
      </c>
      <c r="H25" s="33">
        <v>64.3</v>
      </c>
      <c r="I25" s="33">
        <v>4</v>
      </c>
      <c r="J25" s="54">
        <v>150</v>
      </c>
      <c r="K25" s="34">
        <v>27</v>
      </c>
      <c r="L25" s="34">
        <v>6</v>
      </c>
      <c r="M25" s="34"/>
      <c r="N25" s="34">
        <v>20.2</v>
      </c>
      <c r="O25" s="34">
        <v>2.02</v>
      </c>
      <c r="P25" s="34">
        <v>0.22</v>
      </c>
      <c r="Q25" s="34">
        <v>0.02</v>
      </c>
    </row>
    <row r="26" spans="1:17" ht="24">
      <c r="A26" s="23">
        <v>4</v>
      </c>
      <c r="B26" s="30" t="s">
        <v>123</v>
      </c>
      <c r="C26" s="173" t="s">
        <v>532</v>
      </c>
      <c r="D26" s="31" t="s">
        <v>531</v>
      </c>
      <c r="E26" s="35">
        <v>1.0999999999999999E-2</v>
      </c>
      <c r="F26" s="33">
        <v>6628.76</v>
      </c>
      <c r="G26" s="34"/>
      <c r="H26" s="34"/>
      <c r="I26" s="34"/>
      <c r="J26" s="54">
        <v>73</v>
      </c>
      <c r="K26" s="34"/>
      <c r="L26" s="34"/>
      <c r="M26" s="34"/>
      <c r="N26" s="34"/>
      <c r="O26" s="34"/>
      <c r="P26" s="34"/>
      <c r="Q26" s="34"/>
    </row>
    <row r="27" spans="1:17">
      <c r="A27" s="23">
        <v>5</v>
      </c>
      <c r="B27" s="30" t="s">
        <v>316</v>
      </c>
      <c r="C27" s="173" t="s">
        <v>315</v>
      </c>
      <c r="D27" s="31" t="s">
        <v>127</v>
      </c>
      <c r="E27" s="32">
        <v>5</v>
      </c>
      <c r="F27" s="33">
        <v>10.01</v>
      </c>
      <c r="G27" s="34"/>
      <c r="H27" s="34"/>
      <c r="I27" s="34"/>
      <c r="J27" s="54">
        <v>50</v>
      </c>
      <c r="K27" s="34"/>
      <c r="L27" s="34"/>
      <c r="M27" s="34"/>
      <c r="N27" s="34"/>
      <c r="O27" s="34"/>
      <c r="P27" s="34"/>
      <c r="Q27" s="34"/>
    </row>
    <row r="28" spans="1:17" ht="36">
      <c r="A28" s="23">
        <v>6</v>
      </c>
      <c r="B28" s="30" t="s">
        <v>123</v>
      </c>
      <c r="C28" s="173" t="s">
        <v>1099</v>
      </c>
      <c r="D28" s="31" t="s">
        <v>124</v>
      </c>
      <c r="E28" s="32">
        <v>1</v>
      </c>
      <c r="F28" s="33">
        <v>7.47</v>
      </c>
      <c r="G28" s="34"/>
      <c r="H28" s="34"/>
      <c r="I28" s="34"/>
      <c r="J28" s="54">
        <v>7</v>
      </c>
      <c r="K28" s="34"/>
      <c r="L28" s="34"/>
      <c r="M28" s="34"/>
      <c r="N28" s="34"/>
      <c r="O28" s="34"/>
      <c r="P28" s="34"/>
      <c r="Q28" s="34"/>
    </row>
    <row r="29" spans="1:17" ht="24">
      <c r="A29" s="23">
        <v>7</v>
      </c>
      <c r="B29" s="30" t="s">
        <v>1098</v>
      </c>
      <c r="C29" s="173" t="s">
        <v>1097</v>
      </c>
      <c r="D29" s="31" t="s">
        <v>118</v>
      </c>
      <c r="E29" s="32">
        <v>1</v>
      </c>
      <c r="F29" s="33">
        <v>7.32</v>
      </c>
      <c r="G29" s="33">
        <v>6.88</v>
      </c>
      <c r="H29" s="34"/>
      <c r="I29" s="34"/>
      <c r="J29" s="54">
        <v>7</v>
      </c>
      <c r="K29" s="34">
        <v>7</v>
      </c>
      <c r="L29" s="34"/>
      <c r="M29" s="34"/>
      <c r="N29" s="34">
        <v>0.5</v>
      </c>
      <c r="O29" s="34">
        <v>0.5</v>
      </c>
      <c r="P29" s="34"/>
      <c r="Q29" s="34"/>
    </row>
    <row r="30" spans="1:17">
      <c r="A30" s="23">
        <v>8</v>
      </c>
      <c r="B30" s="30" t="s">
        <v>1096</v>
      </c>
      <c r="C30" s="173" t="s">
        <v>1095</v>
      </c>
      <c r="D30" s="31" t="s">
        <v>119</v>
      </c>
      <c r="E30" s="32">
        <v>3</v>
      </c>
      <c r="F30" s="33">
        <v>1.19</v>
      </c>
      <c r="G30" s="34"/>
      <c r="H30" s="34"/>
      <c r="I30" s="34"/>
      <c r="J30" s="54">
        <v>4</v>
      </c>
      <c r="K30" s="34"/>
      <c r="L30" s="34"/>
      <c r="M30" s="34"/>
      <c r="N30" s="34"/>
      <c r="O30" s="34"/>
      <c r="P30" s="34"/>
      <c r="Q30" s="34"/>
    </row>
    <row r="31" spans="1:17" ht="24">
      <c r="A31" s="23">
        <v>9</v>
      </c>
      <c r="B31" s="30" t="s">
        <v>1094</v>
      </c>
      <c r="C31" s="173" t="s">
        <v>1093</v>
      </c>
      <c r="D31" s="31" t="s">
        <v>118</v>
      </c>
      <c r="E31" s="32">
        <v>2</v>
      </c>
      <c r="F31" s="33">
        <v>8.41</v>
      </c>
      <c r="G31" s="33">
        <v>7.26</v>
      </c>
      <c r="H31" s="34"/>
      <c r="I31" s="34"/>
      <c r="J31" s="54">
        <v>17</v>
      </c>
      <c r="K31" s="34">
        <v>15</v>
      </c>
      <c r="L31" s="34"/>
      <c r="M31" s="34"/>
      <c r="N31" s="34">
        <v>0.52</v>
      </c>
      <c r="O31" s="34">
        <v>1.04</v>
      </c>
      <c r="P31" s="34"/>
      <c r="Q31" s="34"/>
    </row>
    <row r="32" spans="1:17" ht="24">
      <c r="A32" s="23">
        <v>10</v>
      </c>
      <c r="B32" s="30" t="s">
        <v>123</v>
      </c>
      <c r="C32" s="173" t="s">
        <v>1092</v>
      </c>
      <c r="D32" s="31" t="s">
        <v>124</v>
      </c>
      <c r="E32" s="32">
        <v>1</v>
      </c>
      <c r="F32" s="33">
        <v>7.26</v>
      </c>
      <c r="G32" s="34"/>
      <c r="H32" s="34"/>
      <c r="I32" s="34"/>
      <c r="J32" s="54">
        <v>7</v>
      </c>
      <c r="K32" s="34"/>
      <c r="L32" s="34"/>
      <c r="M32" s="34"/>
      <c r="N32" s="34"/>
      <c r="O32" s="34"/>
      <c r="P32" s="34"/>
      <c r="Q32" s="34"/>
    </row>
    <row r="33" spans="1:17" ht="36">
      <c r="A33" s="23">
        <v>11</v>
      </c>
      <c r="B33" s="30" t="s">
        <v>1091</v>
      </c>
      <c r="C33" s="173" t="s">
        <v>1090</v>
      </c>
      <c r="D33" s="31" t="s">
        <v>118</v>
      </c>
      <c r="E33" s="32">
        <v>1</v>
      </c>
      <c r="F33" s="33">
        <v>27.06</v>
      </c>
      <c r="G33" s="33">
        <v>11.51</v>
      </c>
      <c r="H33" s="34"/>
      <c r="I33" s="34"/>
      <c r="J33" s="54">
        <v>27</v>
      </c>
      <c r="K33" s="34">
        <v>12</v>
      </c>
      <c r="L33" s="34"/>
      <c r="M33" s="34"/>
      <c r="N33" s="34">
        <v>1</v>
      </c>
      <c r="O33" s="34">
        <v>1</v>
      </c>
      <c r="P33" s="34"/>
      <c r="Q33" s="34"/>
    </row>
    <row r="34" spans="1:17">
      <c r="A34" s="194" t="s">
        <v>128</v>
      </c>
      <c r="B34" s="191"/>
      <c r="C34" s="191"/>
      <c r="D34" s="191"/>
      <c r="E34" s="191"/>
      <c r="F34" s="191"/>
      <c r="G34" s="191"/>
      <c r="H34" s="191"/>
      <c r="I34" s="191"/>
      <c r="J34" s="55">
        <v>516</v>
      </c>
      <c r="K34" s="33">
        <v>107</v>
      </c>
      <c r="L34" s="33">
        <v>7</v>
      </c>
      <c r="M34" s="34"/>
      <c r="N34" s="34"/>
      <c r="O34" s="33">
        <v>7.92</v>
      </c>
      <c r="P34" s="34"/>
      <c r="Q34" s="33">
        <v>0.02</v>
      </c>
    </row>
    <row r="35" spans="1:17">
      <c r="A35" s="194" t="s">
        <v>129</v>
      </c>
      <c r="B35" s="191"/>
      <c r="C35" s="191"/>
      <c r="D35" s="191"/>
      <c r="E35" s="191"/>
      <c r="F35" s="191"/>
      <c r="G35" s="191"/>
      <c r="H35" s="191"/>
      <c r="I35" s="191"/>
      <c r="J35" s="55">
        <v>549</v>
      </c>
      <c r="K35" s="33">
        <v>135</v>
      </c>
      <c r="L35" s="33">
        <v>8</v>
      </c>
      <c r="M35" s="34"/>
      <c r="N35" s="34"/>
      <c r="O35" s="33">
        <v>9.5</v>
      </c>
      <c r="P35" s="34"/>
      <c r="Q35" s="33">
        <v>0.02</v>
      </c>
    </row>
    <row r="36" spans="1:17">
      <c r="A36" s="194" t="s">
        <v>130</v>
      </c>
      <c r="B36" s="191"/>
      <c r="C36" s="191"/>
      <c r="D36" s="191"/>
      <c r="E36" s="191"/>
      <c r="F36" s="191"/>
      <c r="G36" s="191"/>
      <c r="H36" s="191"/>
      <c r="I36" s="191"/>
      <c r="J36" s="54"/>
      <c r="K36" s="34"/>
      <c r="L36" s="34"/>
      <c r="M36" s="34"/>
      <c r="N36" s="34"/>
      <c r="O36" s="34"/>
      <c r="P36" s="34"/>
      <c r="Q36" s="34"/>
    </row>
    <row r="37" spans="1:17">
      <c r="A37" s="194" t="s">
        <v>1089</v>
      </c>
      <c r="B37" s="191"/>
      <c r="C37" s="191"/>
      <c r="D37" s="191"/>
      <c r="E37" s="191"/>
      <c r="F37" s="191"/>
      <c r="G37" s="191"/>
      <c r="H37" s="191"/>
      <c r="I37" s="191"/>
      <c r="J37" s="55">
        <v>5</v>
      </c>
      <c r="K37" s="33">
        <v>5</v>
      </c>
      <c r="L37" s="34"/>
      <c r="M37" s="34"/>
      <c r="N37" s="34"/>
      <c r="O37" s="34"/>
      <c r="P37" s="34"/>
      <c r="Q37" s="34"/>
    </row>
    <row r="38" spans="1:17" ht="15" customHeight="1">
      <c r="A38" s="194" t="s">
        <v>1088</v>
      </c>
      <c r="B38" s="191"/>
      <c r="C38" s="191"/>
      <c r="D38" s="191"/>
      <c r="E38" s="191"/>
      <c r="F38" s="191"/>
      <c r="G38" s="191"/>
      <c r="H38" s="191"/>
      <c r="I38" s="191"/>
      <c r="J38" s="55">
        <v>4</v>
      </c>
      <c r="K38" s="34"/>
      <c r="L38" s="34"/>
      <c r="M38" s="34"/>
      <c r="N38" s="34"/>
      <c r="O38" s="34"/>
      <c r="P38" s="34"/>
      <c r="Q38" s="34"/>
    </row>
    <row r="39" spans="1:17" ht="15" customHeight="1">
      <c r="A39" s="194" t="s">
        <v>1087</v>
      </c>
      <c r="B39" s="191"/>
      <c r="C39" s="191"/>
      <c r="D39" s="191"/>
      <c r="E39" s="191"/>
      <c r="F39" s="191"/>
      <c r="G39" s="191"/>
      <c r="H39" s="191"/>
      <c r="I39" s="191"/>
      <c r="J39" s="55">
        <v>24</v>
      </c>
      <c r="K39" s="33">
        <v>22</v>
      </c>
      <c r="L39" s="33">
        <v>1</v>
      </c>
      <c r="M39" s="34"/>
      <c r="N39" s="34"/>
      <c r="O39" s="33">
        <v>1.5840000000000001</v>
      </c>
      <c r="P39" s="34"/>
      <c r="Q39" s="33">
        <v>4.0000000000000001E-3</v>
      </c>
    </row>
    <row r="40" spans="1:17">
      <c r="A40" s="194" t="s">
        <v>131</v>
      </c>
      <c r="B40" s="191"/>
      <c r="C40" s="191"/>
      <c r="D40" s="191"/>
      <c r="E40" s="191"/>
      <c r="F40" s="191"/>
      <c r="G40" s="191"/>
      <c r="H40" s="191"/>
      <c r="I40" s="191"/>
      <c r="J40" s="55">
        <v>115</v>
      </c>
      <c r="K40" s="34"/>
      <c r="L40" s="34"/>
      <c r="M40" s="34"/>
      <c r="N40" s="34"/>
      <c r="O40" s="34"/>
      <c r="P40" s="34"/>
      <c r="Q40" s="34"/>
    </row>
    <row r="41" spans="1:17">
      <c r="A41" s="194" t="s">
        <v>130</v>
      </c>
      <c r="B41" s="191"/>
      <c r="C41" s="191"/>
      <c r="D41" s="191"/>
      <c r="E41" s="191"/>
      <c r="F41" s="191"/>
      <c r="G41" s="191"/>
      <c r="H41" s="191"/>
      <c r="I41" s="191"/>
      <c r="J41" s="54"/>
      <c r="K41" s="34"/>
      <c r="L41" s="34"/>
      <c r="M41" s="34"/>
      <c r="N41" s="34"/>
      <c r="O41" s="34"/>
      <c r="P41" s="34"/>
      <c r="Q41" s="34"/>
    </row>
    <row r="42" spans="1:17">
      <c r="A42" s="194" t="s">
        <v>1086</v>
      </c>
      <c r="B42" s="191"/>
      <c r="C42" s="191"/>
      <c r="D42" s="191"/>
      <c r="E42" s="191"/>
      <c r="F42" s="191"/>
      <c r="G42" s="191"/>
      <c r="H42" s="191"/>
      <c r="I42" s="191"/>
      <c r="J42" s="55">
        <v>68</v>
      </c>
      <c r="K42" s="34"/>
      <c r="L42" s="34"/>
      <c r="M42" s="34"/>
      <c r="N42" s="34"/>
      <c r="O42" s="34"/>
      <c r="P42" s="34"/>
      <c r="Q42" s="34"/>
    </row>
    <row r="43" spans="1:17">
      <c r="A43" s="194" t="s">
        <v>1085</v>
      </c>
      <c r="B43" s="191"/>
      <c r="C43" s="191"/>
      <c r="D43" s="191"/>
      <c r="E43" s="191"/>
      <c r="F43" s="191"/>
      <c r="G43" s="191"/>
      <c r="H43" s="191"/>
      <c r="I43" s="191"/>
      <c r="J43" s="55">
        <v>15</v>
      </c>
      <c r="K43" s="34"/>
      <c r="L43" s="34"/>
      <c r="M43" s="34"/>
      <c r="N43" s="34"/>
      <c r="O43" s="34"/>
      <c r="P43" s="34"/>
      <c r="Q43" s="34"/>
    </row>
    <row r="44" spans="1:17">
      <c r="A44" s="194" t="s">
        <v>1084</v>
      </c>
      <c r="B44" s="191"/>
      <c r="C44" s="191"/>
      <c r="D44" s="191"/>
      <c r="E44" s="191"/>
      <c r="F44" s="191"/>
      <c r="G44" s="191"/>
      <c r="H44" s="191"/>
      <c r="I44" s="191"/>
      <c r="J44" s="55">
        <v>32</v>
      </c>
      <c r="K44" s="34"/>
      <c r="L44" s="34"/>
      <c r="M44" s="34"/>
      <c r="N44" s="34"/>
      <c r="O44" s="34"/>
      <c r="P44" s="34"/>
      <c r="Q44" s="34"/>
    </row>
    <row r="45" spans="1:17">
      <c r="A45" s="194" t="s">
        <v>132</v>
      </c>
      <c r="B45" s="191"/>
      <c r="C45" s="191"/>
      <c r="D45" s="191"/>
      <c r="E45" s="191"/>
      <c r="F45" s="191"/>
      <c r="G45" s="191"/>
      <c r="H45" s="191"/>
      <c r="I45" s="191"/>
      <c r="J45" s="55">
        <v>83</v>
      </c>
      <c r="K45" s="34"/>
      <c r="L45" s="34"/>
      <c r="M45" s="34"/>
      <c r="N45" s="34"/>
      <c r="O45" s="34"/>
      <c r="P45" s="34"/>
      <c r="Q45" s="34"/>
    </row>
    <row r="46" spans="1:17">
      <c r="A46" s="194" t="s">
        <v>130</v>
      </c>
      <c r="B46" s="191"/>
      <c r="C46" s="191"/>
      <c r="D46" s="191"/>
      <c r="E46" s="191"/>
      <c r="F46" s="191"/>
      <c r="G46" s="191"/>
      <c r="H46" s="191"/>
      <c r="I46" s="191"/>
      <c r="J46" s="54"/>
      <c r="K46" s="34"/>
      <c r="L46" s="34"/>
      <c r="M46" s="34"/>
      <c r="N46" s="34"/>
      <c r="O46" s="34"/>
      <c r="P46" s="34"/>
      <c r="Q46" s="34"/>
    </row>
    <row r="47" spans="1:17">
      <c r="A47" s="194" t="s">
        <v>1083</v>
      </c>
      <c r="B47" s="191"/>
      <c r="C47" s="191"/>
      <c r="D47" s="191"/>
      <c r="E47" s="191"/>
      <c r="F47" s="191"/>
      <c r="G47" s="191"/>
      <c r="H47" s="191"/>
      <c r="I47" s="191"/>
      <c r="J47" s="55">
        <v>51</v>
      </c>
      <c r="K47" s="34"/>
      <c r="L47" s="34"/>
      <c r="M47" s="34"/>
      <c r="N47" s="34"/>
      <c r="O47" s="34"/>
      <c r="P47" s="34"/>
      <c r="Q47" s="34"/>
    </row>
    <row r="48" spans="1:17">
      <c r="A48" s="194" t="s">
        <v>1082</v>
      </c>
      <c r="B48" s="191"/>
      <c r="C48" s="191"/>
      <c r="D48" s="191"/>
      <c r="E48" s="191"/>
      <c r="F48" s="191"/>
      <c r="G48" s="191"/>
      <c r="H48" s="191"/>
      <c r="I48" s="191"/>
      <c r="J48" s="55">
        <v>32</v>
      </c>
      <c r="K48" s="34"/>
      <c r="L48" s="34"/>
      <c r="M48" s="34"/>
      <c r="N48" s="34"/>
      <c r="O48" s="34"/>
      <c r="P48" s="34"/>
      <c r="Q48" s="34"/>
    </row>
    <row r="49" spans="1:18">
      <c r="A49" s="190" t="s">
        <v>133</v>
      </c>
      <c r="B49" s="191"/>
      <c r="C49" s="191"/>
      <c r="D49" s="191"/>
      <c r="E49" s="191"/>
      <c r="F49" s="191"/>
      <c r="G49" s="191"/>
      <c r="H49" s="191"/>
      <c r="I49" s="191"/>
      <c r="J49" s="54"/>
      <c r="K49" s="34"/>
      <c r="L49" s="34"/>
      <c r="M49" s="34"/>
      <c r="N49" s="34"/>
      <c r="O49" s="34"/>
      <c r="P49" s="34"/>
      <c r="Q49" s="34"/>
    </row>
    <row r="50" spans="1:18">
      <c r="A50" s="194" t="s">
        <v>136</v>
      </c>
      <c r="B50" s="191"/>
      <c r="C50" s="191"/>
      <c r="D50" s="191"/>
      <c r="E50" s="191"/>
      <c r="F50" s="191"/>
      <c r="G50" s="191"/>
      <c r="H50" s="191"/>
      <c r="I50" s="191"/>
      <c r="J50" s="55">
        <v>747</v>
      </c>
      <c r="K50" s="34"/>
      <c r="L50" s="34"/>
      <c r="M50" s="34"/>
      <c r="N50" s="34"/>
      <c r="O50" s="33">
        <v>9.5</v>
      </c>
      <c r="P50" s="34"/>
      <c r="Q50" s="33">
        <v>0.02</v>
      </c>
    </row>
    <row r="51" spans="1:18">
      <c r="A51" s="194" t="s">
        <v>137</v>
      </c>
      <c r="B51" s="191"/>
      <c r="C51" s="191"/>
      <c r="D51" s="191"/>
      <c r="E51" s="191"/>
      <c r="F51" s="191"/>
      <c r="G51" s="191"/>
      <c r="H51" s="191"/>
      <c r="I51" s="191"/>
      <c r="J51" s="54"/>
      <c r="K51" s="34"/>
      <c r="L51" s="34"/>
      <c r="M51" s="34"/>
      <c r="N51" s="34"/>
      <c r="O51" s="34"/>
      <c r="P51" s="34"/>
      <c r="Q51" s="34"/>
    </row>
    <row r="52" spans="1:18">
      <c r="A52" s="194" t="s">
        <v>138</v>
      </c>
      <c r="B52" s="191"/>
      <c r="C52" s="191"/>
      <c r="D52" s="191"/>
      <c r="E52" s="191"/>
      <c r="F52" s="191"/>
      <c r="G52" s="191"/>
      <c r="H52" s="191"/>
      <c r="I52" s="191"/>
      <c r="J52" s="55">
        <v>406</v>
      </c>
      <c r="K52" s="34"/>
      <c r="L52" s="34"/>
      <c r="M52" s="34"/>
      <c r="N52" s="34"/>
      <c r="O52" s="34"/>
      <c r="P52" s="34"/>
      <c r="Q52" s="34"/>
    </row>
    <row r="53" spans="1:18">
      <c r="A53" s="194" t="s">
        <v>139</v>
      </c>
      <c r="B53" s="191"/>
      <c r="C53" s="191"/>
      <c r="D53" s="191"/>
      <c r="E53" s="191"/>
      <c r="F53" s="191"/>
      <c r="G53" s="191"/>
      <c r="H53" s="191"/>
      <c r="I53" s="191"/>
      <c r="J53" s="55">
        <v>8</v>
      </c>
      <c r="K53" s="34"/>
      <c r="L53" s="34"/>
      <c r="M53" s="34"/>
      <c r="N53" s="34"/>
      <c r="O53" s="34"/>
      <c r="P53" s="34"/>
      <c r="Q53" s="34"/>
    </row>
    <row r="54" spans="1:18">
      <c r="A54" s="194" t="s">
        <v>140</v>
      </c>
      <c r="B54" s="191"/>
      <c r="C54" s="191"/>
      <c r="D54" s="191"/>
      <c r="E54" s="191"/>
      <c r="F54" s="191"/>
      <c r="G54" s="191"/>
      <c r="H54" s="191"/>
      <c r="I54" s="191"/>
      <c r="J54" s="55">
        <v>135</v>
      </c>
      <c r="K54" s="34"/>
      <c r="L54" s="34"/>
      <c r="M54" s="34"/>
      <c r="N54" s="34"/>
      <c r="O54" s="34"/>
      <c r="P54" s="34"/>
      <c r="Q54" s="34"/>
    </row>
    <row r="55" spans="1:18">
      <c r="A55" s="194" t="s">
        <v>141</v>
      </c>
      <c r="B55" s="191"/>
      <c r="C55" s="191"/>
      <c r="D55" s="191"/>
      <c r="E55" s="191"/>
      <c r="F55" s="191"/>
      <c r="G55" s="191"/>
      <c r="H55" s="191"/>
      <c r="I55" s="191"/>
      <c r="J55" s="55">
        <v>115</v>
      </c>
      <c r="K55" s="34"/>
      <c r="L55" s="34"/>
      <c r="M55" s="34"/>
      <c r="N55" s="34"/>
      <c r="O55" s="34"/>
      <c r="P55" s="34"/>
      <c r="Q55" s="34"/>
    </row>
    <row r="56" spans="1:18">
      <c r="A56" s="194" t="s">
        <v>142</v>
      </c>
      <c r="B56" s="191"/>
      <c r="C56" s="191"/>
      <c r="D56" s="191"/>
      <c r="E56" s="191"/>
      <c r="F56" s="191"/>
      <c r="G56" s="191"/>
      <c r="H56" s="191"/>
      <c r="I56" s="191"/>
      <c r="J56" s="55">
        <v>83</v>
      </c>
      <c r="K56" s="34"/>
      <c r="L56" s="34"/>
      <c r="M56" s="34"/>
      <c r="N56" s="34"/>
      <c r="O56" s="34"/>
      <c r="P56" s="34"/>
      <c r="Q56" s="34"/>
    </row>
    <row r="57" spans="1:18">
      <c r="A57" s="190" t="s">
        <v>143</v>
      </c>
      <c r="B57" s="191"/>
      <c r="C57" s="191"/>
      <c r="D57" s="191"/>
      <c r="E57" s="191"/>
      <c r="F57" s="191"/>
      <c r="G57" s="191"/>
      <c r="H57" s="191"/>
      <c r="I57" s="191"/>
      <c r="J57" s="56">
        <v>747</v>
      </c>
      <c r="K57" s="34"/>
      <c r="L57" s="34"/>
      <c r="M57" s="34"/>
      <c r="N57" s="34"/>
      <c r="O57" s="36">
        <v>9.5</v>
      </c>
      <c r="P57" s="34"/>
      <c r="Q57" s="36">
        <v>0.02</v>
      </c>
    </row>
    <row r="58" spans="1:18">
      <c r="F58" s="27"/>
      <c r="G58" s="27"/>
      <c r="H58" s="27"/>
      <c r="I58" s="27"/>
      <c r="J58" s="57"/>
      <c r="K58" s="27"/>
      <c r="L58" s="27"/>
      <c r="M58" s="27"/>
      <c r="N58" s="27"/>
      <c r="O58" s="27"/>
      <c r="P58" s="27"/>
      <c r="Q58" s="27"/>
    </row>
    <row r="61" spans="1:18">
      <c r="A61" s="47"/>
      <c r="B61" s="18" t="s">
        <v>546</v>
      </c>
      <c r="C61" s="18"/>
      <c r="D61" s="18"/>
      <c r="E61" s="18"/>
      <c r="F61" s="18"/>
      <c r="G61" s="18"/>
      <c r="H61" s="18"/>
      <c r="I61" s="18" t="s">
        <v>547</v>
      </c>
      <c r="J61" s="53"/>
      <c r="K61" s="18"/>
      <c r="L61" s="18"/>
      <c r="M61" s="18"/>
      <c r="N61" s="48"/>
      <c r="O61" s="48"/>
      <c r="P61" s="48"/>
      <c r="Q61"/>
      <c r="R61" s="9"/>
    </row>
  </sheetData>
  <mergeCells count="43">
    <mergeCell ref="J14:K14"/>
    <mergeCell ref="J15:K15"/>
    <mergeCell ref="J16:K16"/>
    <mergeCell ref="E1:I1"/>
    <mergeCell ref="A52:I52"/>
    <mergeCell ref="A50:I50"/>
    <mergeCell ref="A51:I51"/>
    <mergeCell ref="A45:I45"/>
    <mergeCell ref="A46:I46"/>
    <mergeCell ref="A47:I47"/>
    <mergeCell ref="A43:I43"/>
    <mergeCell ref="A44:I44"/>
    <mergeCell ref="A48:I48"/>
    <mergeCell ref="A49:I49"/>
    <mergeCell ref="A39:I39"/>
    <mergeCell ref="A40:I40"/>
    <mergeCell ref="A41:I41"/>
    <mergeCell ref="A42:I42"/>
    <mergeCell ref="A53:I53"/>
    <mergeCell ref="A54:I54"/>
    <mergeCell ref="A55:I55"/>
    <mergeCell ref="A56:I56"/>
    <mergeCell ref="A57:I57"/>
    <mergeCell ref="A19:A21"/>
    <mergeCell ref="C19:C21"/>
    <mergeCell ref="D19:D21"/>
    <mergeCell ref="E19:E21"/>
    <mergeCell ref="B19:B21"/>
    <mergeCell ref="A34:I34"/>
    <mergeCell ref="A35:I35"/>
    <mergeCell ref="A36:I36"/>
    <mergeCell ref="A37:I37"/>
    <mergeCell ref="A38:I38"/>
    <mergeCell ref="Q19:Q21"/>
    <mergeCell ref="J20:J21"/>
    <mergeCell ref="K20:M20"/>
    <mergeCell ref="J19:M19"/>
    <mergeCell ref="P19:P21"/>
    <mergeCell ref="F20:F21"/>
    <mergeCell ref="F19:I19"/>
    <mergeCell ref="G20:I20"/>
    <mergeCell ref="O19:O21"/>
    <mergeCell ref="N19:N21"/>
  </mergeCells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D46"/>
  <sheetViews>
    <sheetView tabSelected="1" topLeftCell="A27" zoomScaleNormal="100" zoomScaleSheetLayoutView="75" workbookViewId="0">
      <selection activeCell="F32" sqref="F32"/>
    </sheetView>
  </sheetViews>
  <sheetFormatPr defaultColWidth="9" defaultRowHeight="12.75"/>
  <cols>
    <col min="1" max="1" width="41.85546875" style="95" customWidth="1"/>
    <col min="2" max="2" width="21.5703125" style="95" customWidth="1"/>
    <col min="3" max="3" width="22.28515625" style="95" customWidth="1"/>
    <col min="4" max="4" width="22.28515625" style="96" customWidth="1"/>
    <col min="5" max="249" width="20.140625" style="95" customWidth="1"/>
    <col min="250" max="250" width="10.7109375" style="95" customWidth="1"/>
    <col min="251" max="251" width="11.140625" style="95" customWidth="1"/>
    <col min="252" max="252" width="21.42578125" style="95" customWidth="1"/>
    <col min="253" max="253" width="21.5703125" style="95" customWidth="1"/>
    <col min="254" max="254" width="22.28515625" style="95" customWidth="1"/>
    <col min="255" max="16384" width="9" style="95"/>
  </cols>
  <sheetData>
    <row r="1" spans="1:4" s="65" customFormat="1" ht="18.75" customHeight="1">
      <c r="A1" s="219" t="s">
        <v>160</v>
      </c>
      <c r="B1" s="219"/>
      <c r="C1" s="219"/>
      <c r="D1" s="219"/>
    </row>
    <row r="2" spans="1:4" s="65" customFormat="1" ht="15.75" customHeight="1">
      <c r="A2" s="66"/>
      <c r="B2" s="66"/>
      <c r="C2" s="66"/>
      <c r="D2" s="66"/>
    </row>
    <row r="3" spans="1:4" s="65" customFormat="1" ht="20.25" customHeight="1">
      <c r="A3" s="220" t="s">
        <v>161</v>
      </c>
      <c r="B3" s="220"/>
      <c r="C3" s="220"/>
      <c r="D3" s="220"/>
    </row>
    <row r="4" spans="1:4" s="65" customFormat="1" ht="15.75" customHeight="1">
      <c r="A4" s="67"/>
      <c r="B4" s="68"/>
      <c r="C4" s="67"/>
      <c r="D4" s="69"/>
    </row>
    <row r="5" spans="1:4" s="70" customFormat="1" ht="18.75">
      <c r="A5" s="221" t="s">
        <v>322</v>
      </c>
      <c r="B5" s="221"/>
      <c r="C5" s="221"/>
      <c r="D5" s="221"/>
    </row>
    <row r="6" spans="1:4" s="70" customFormat="1" ht="18.75">
      <c r="A6" s="221" t="s">
        <v>27</v>
      </c>
      <c r="B6" s="221"/>
      <c r="C6" s="221"/>
      <c r="D6" s="221"/>
    </row>
    <row r="7" spans="1:4" s="70" customFormat="1" ht="9" customHeight="1">
      <c r="A7" s="221"/>
      <c r="B7" s="221"/>
      <c r="C7" s="221"/>
      <c r="D7" s="221"/>
    </row>
    <row r="8" spans="1:4" s="70" customFormat="1" ht="15.75" customHeight="1">
      <c r="A8" s="71"/>
      <c r="B8" s="71"/>
      <c r="C8" s="71"/>
      <c r="D8" s="71"/>
    </row>
    <row r="9" spans="1:4" s="76" customFormat="1" ht="15.75" customHeight="1">
      <c r="A9" s="72" t="s">
        <v>162</v>
      </c>
      <c r="B9" s="73"/>
      <c r="C9" s="74"/>
      <c r="D9" s="75" t="s">
        <v>163</v>
      </c>
    </row>
    <row r="10" spans="1:4" s="65" customFormat="1" ht="15.75" customHeight="1">
      <c r="A10" s="211" t="s">
        <v>164</v>
      </c>
      <c r="B10" s="214" t="s">
        <v>165</v>
      </c>
      <c r="C10" s="214" t="s">
        <v>166</v>
      </c>
      <c r="D10" s="214" t="s">
        <v>167</v>
      </c>
    </row>
    <row r="11" spans="1:4" s="77" customFormat="1" ht="12.75" customHeight="1">
      <c r="A11" s="212"/>
      <c r="B11" s="215"/>
      <c r="C11" s="215"/>
      <c r="D11" s="217"/>
    </row>
    <row r="12" spans="1:4" s="77" customFormat="1" ht="12.75" customHeight="1">
      <c r="A12" s="212"/>
      <c r="B12" s="215"/>
      <c r="C12" s="215"/>
      <c r="D12" s="217"/>
    </row>
    <row r="13" spans="1:4" s="77" customFormat="1" ht="42.75" customHeight="1">
      <c r="A13" s="213"/>
      <c r="B13" s="216"/>
      <c r="C13" s="215"/>
      <c r="D13" s="218"/>
    </row>
    <row r="14" spans="1:4" s="65" customFormat="1" ht="15.75">
      <c r="A14" s="102" t="s">
        <v>168</v>
      </c>
      <c r="B14" s="78" t="s">
        <v>169</v>
      </c>
      <c r="C14" s="79" t="s">
        <v>170</v>
      </c>
      <c r="D14" s="98" t="s">
        <v>171</v>
      </c>
    </row>
    <row r="15" spans="1:4" s="65" customFormat="1" ht="21.75" customHeight="1">
      <c r="A15" s="186" t="s">
        <v>1134</v>
      </c>
      <c r="B15" s="188"/>
      <c r="C15" s="184"/>
      <c r="D15" s="185"/>
    </row>
    <row r="16" spans="1:4" s="82" customFormat="1" ht="50.1" customHeight="1">
      <c r="A16" s="97" t="s">
        <v>7</v>
      </c>
      <c r="B16" s="80">
        <f>'Сводка затрат'!H15</f>
        <v>54067</v>
      </c>
      <c r="C16" s="81">
        <f>ROUND('Сводка затрат'!D15*5.56,0)+ROUND('Сводка затрат'!E15*5.56,0)+ROUND('Сводка затрат'!F15*4.19,0)+ROUND('Сводка затрат'!G15*9.32,0)</f>
        <v>300613</v>
      </c>
      <c r="D16" s="104" t="s">
        <v>1108</v>
      </c>
    </row>
    <row r="17" spans="1:4" s="82" customFormat="1" ht="50.1" customHeight="1">
      <c r="A17" s="97" t="s">
        <v>1123</v>
      </c>
      <c r="B17" s="80">
        <f>'Сводка затрат'!H16</f>
        <v>3272</v>
      </c>
      <c r="C17" s="81">
        <f>ROUND('Сводка затрат'!D16*5.56,0)+ROUND('Сводка затрат'!E16*5.56,0)+ROUND('Сводка затрат'!F16*4.19,0)+ROUND('Сводка затрат'!G16*9.32,0)</f>
        <v>18192</v>
      </c>
      <c r="D17" s="104" t="s">
        <v>1109</v>
      </c>
    </row>
    <row r="18" spans="1:4" s="82" customFormat="1" ht="50.1" customHeight="1">
      <c r="A18" s="97" t="s">
        <v>1127</v>
      </c>
      <c r="B18" s="80">
        <f>'Сводка затрат'!H17</f>
        <v>27417</v>
      </c>
      <c r="C18" s="81">
        <f>ROUND('Сводка затрат'!D17*5.56,0)+ROUND('Сводка затрат'!E17*5.56,0)+ROUND('Сводка затрат'!F17*4.19,0)+ROUND('Сводка затрат'!G17*9.32,0)</f>
        <v>152439</v>
      </c>
      <c r="D18" s="104" t="s">
        <v>1110</v>
      </c>
    </row>
    <row r="19" spans="1:4" s="82" customFormat="1" ht="50.1" customHeight="1">
      <c r="A19" s="97" t="s">
        <v>1128</v>
      </c>
      <c r="B19" s="80">
        <f>'Сводка затрат'!H18</f>
        <v>1476</v>
      </c>
      <c r="C19" s="81">
        <f>ROUND('Сводка затрат'!D18*5.56,0)+ROUND('Сводка затрат'!E18*5.56,0)+ROUND('Сводка затрат'!F18*4.19,0)+ROUND('Сводка затрат'!G18*9.32,0)</f>
        <v>8207</v>
      </c>
      <c r="D19" s="104" t="s">
        <v>1122</v>
      </c>
    </row>
    <row r="20" spans="1:4" s="82" customFormat="1" ht="50.1" customHeight="1">
      <c r="A20" s="187" t="s">
        <v>1124</v>
      </c>
      <c r="B20" s="80"/>
      <c r="C20" s="81"/>
      <c r="D20" s="104"/>
    </row>
    <row r="21" spans="1:4" s="82" customFormat="1" ht="50.1" customHeight="1">
      <c r="A21" s="97" t="s">
        <v>1129</v>
      </c>
      <c r="B21" s="80">
        <f>'Сводка затрат'!H20</f>
        <v>18381</v>
      </c>
      <c r="C21" s="81">
        <f>ROUND('Сводка затрат'!D20*5.56,0)+ROUND('Сводка затрат'!E20*5.56,0)+ROUND('Сводка затрат'!F20*4.19,0)+ROUND('Сводка затрат'!G20*9.32,0)</f>
        <v>102198</v>
      </c>
      <c r="D21" s="104" t="s">
        <v>1111</v>
      </c>
    </row>
    <row r="22" spans="1:4" s="82" customFormat="1" ht="50.1" customHeight="1">
      <c r="A22" s="97" t="s">
        <v>1123</v>
      </c>
      <c r="B22" s="80">
        <f>'Сводка затрат'!H21</f>
        <v>15147</v>
      </c>
      <c r="C22" s="81">
        <f>ROUND('Сводка затрат'!D21*5.56,0)+ROUND('Сводка затрат'!E21*5.56,0)+ROUND('Сводка затрат'!F21*4.19,0)+ROUND('Сводка затрат'!G21*9.32,0)</f>
        <v>84217</v>
      </c>
      <c r="D22" s="104" t="s">
        <v>1112</v>
      </c>
    </row>
    <row r="23" spans="1:4" s="82" customFormat="1" ht="50.1" customHeight="1">
      <c r="A23" s="97" t="s">
        <v>1130</v>
      </c>
      <c r="B23" s="80">
        <f>'Сводка затрат'!H22</f>
        <v>4191</v>
      </c>
      <c r="C23" s="81">
        <f>ROUND('Сводка затрат'!D22*5.56,0)+ROUND('Сводка затрат'!E22*5.56,0)+ROUND('Сводка затрат'!F22*4.19,0)+ROUND('Сводка затрат'!G22*9.32,0)</f>
        <v>23302</v>
      </c>
      <c r="D23" s="104" t="s">
        <v>1113</v>
      </c>
    </row>
    <row r="24" spans="1:4" s="82" customFormat="1" ht="50.1" customHeight="1">
      <c r="A24" s="97" t="s">
        <v>7</v>
      </c>
      <c r="B24" s="80">
        <f>'Сводка затрат'!H23</f>
        <v>163505</v>
      </c>
      <c r="C24" s="81">
        <f>ROUND('Сводка затрат'!D23*5.56,0)+ROUND('Сводка затрат'!E23*5.56,0)+ROUND('Сводка затрат'!F23*4.19,0)+ROUND('Сводка затрат'!G23*9.32,0)</f>
        <v>909088</v>
      </c>
      <c r="D24" s="104" t="s">
        <v>1114</v>
      </c>
    </row>
    <row r="25" spans="1:4" s="82" customFormat="1" ht="50.1" customHeight="1">
      <c r="A25" s="97" t="s">
        <v>1127</v>
      </c>
      <c r="B25" s="80">
        <f>'Сводка затрат'!H24</f>
        <v>49502</v>
      </c>
      <c r="C25" s="81">
        <f>ROUND('Сводка затрат'!D24*5.56,0)+ROUND('Сводка затрат'!E24*5.56,0)+ROUND('Сводка затрат'!F24*4.19,0)+ROUND('Сводка затрат'!G24*9.32,0)</f>
        <v>274537</v>
      </c>
      <c r="D25" s="104" t="s">
        <v>1115</v>
      </c>
    </row>
    <row r="26" spans="1:4" s="82" customFormat="1" ht="50.1" customHeight="1">
      <c r="A26" s="97" t="s">
        <v>1128</v>
      </c>
      <c r="B26" s="80">
        <f>'Сводка затрат'!H25</f>
        <v>19458</v>
      </c>
      <c r="C26" s="81">
        <f>ROUND('Сводка затрат'!D25*5.56,0)+ROUND('Сводка затрат'!E25*5.56,0)+ROUND('Сводка затрат'!F25*4.19,0)+ROUND('Сводка затрат'!G25*9.32,0)</f>
        <v>111371</v>
      </c>
      <c r="D26" s="104" t="s">
        <v>1116</v>
      </c>
    </row>
    <row r="27" spans="1:4" s="82" customFormat="1" ht="50.1" customHeight="1">
      <c r="A27" s="187" t="s">
        <v>1135</v>
      </c>
      <c r="B27" s="80"/>
      <c r="C27" s="81"/>
      <c r="D27" s="104"/>
    </row>
    <row r="28" spans="1:4" s="82" customFormat="1" ht="50.1" customHeight="1">
      <c r="A28" s="97" t="s">
        <v>7</v>
      </c>
      <c r="B28" s="80">
        <f>'Сводка затрат'!H27</f>
        <v>28285</v>
      </c>
      <c r="C28" s="81">
        <f>ROUND('Сводка затрат'!D27*5.56,0)+ROUND('Сводка затрат'!E27*5.56,0)+ROUND('Сводка затрат'!F27*4.19,0)+ROUND('Сводка затрат'!G27*9.32,0)</f>
        <v>157265</v>
      </c>
      <c r="D28" s="104" t="s">
        <v>1117</v>
      </c>
    </row>
    <row r="29" spans="1:4" s="82" customFormat="1" ht="50.1" customHeight="1">
      <c r="A29" s="97" t="s">
        <v>1123</v>
      </c>
      <c r="B29" s="80">
        <f>'Сводка затрат'!H28</f>
        <v>1044</v>
      </c>
      <c r="C29" s="81">
        <f>ROUND('Сводка затрат'!D28*5.56,0)+ROUND('Сводка затрат'!E28*5.56,0)+ROUND('Сводка затрат'!F28*4.19,0)+ROUND('Сводка затрат'!G28*9.32,0)</f>
        <v>5805</v>
      </c>
      <c r="D29" s="104" t="s">
        <v>1118</v>
      </c>
    </row>
    <row r="30" spans="1:4" s="82" customFormat="1" ht="50.1" customHeight="1">
      <c r="A30" s="97" t="s">
        <v>1129</v>
      </c>
      <c r="B30" s="80">
        <f>'Сводка затрат'!H29</f>
        <v>2324</v>
      </c>
      <c r="C30" s="81">
        <f>ROUND('Сводка затрат'!D29*5.56,0)+ROUND('Сводка затрат'!E29*5.56,0)+ROUND('Сводка затрат'!F29*4.19,0)+ROUND('Сводка затрат'!G29*9.32,0)</f>
        <v>12921</v>
      </c>
      <c r="D30" s="104" t="s">
        <v>1119</v>
      </c>
    </row>
    <row r="31" spans="1:4" s="82" customFormat="1" ht="50.1" customHeight="1">
      <c r="A31" s="97" t="s">
        <v>1127</v>
      </c>
      <c r="B31" s="80">
        <f>'Сводка затрат'!H30</f>
        <v>28811</v>
      </c>
      <c r="C31" s="81">
        <f>ROUND('Сводка затрат'!D30*5.56,0)+ROUND('Сводка затрат'!E30*5.56,0)+ROUND('Сводка затрат'!F30*4.19,0)+ROUND('Сводка затрат'!G30*9.32,0)</f>
        <v>160189</v>
      </c>
      <c r="D31" s="104" t="s">
        <v>1120</v>
      </c>
    </row>
    <row r="32" spans="1:4" s="82" customFormat="1" ht="50.1" customHeight="1">
      <c r="A32" s="97" t="s">
        <v>1132</v>
      </c>
      <c r="B32" s="80">
        <f>'Сводка затрат'!H31</f>
        <v>747</v>
      </c>
      <c r="C32" s="81">
        <f>ROUND('Сводка затрат'!D31*5.56,0)+ROUND('Сводка затрат'!E31*5.56,0)+ROUND('Сводка затрат'!F31*4.19,0)+ROUND('Сводка затрат'!G31*9.32,0)</f>
        <v>4153</v>
      </c>
      <c r="D32" s="104" t="s">
        <v>1121</v>
      </c>
    </row>
    <row r="33" spans="1:4" s="82" customFormat="1" ht="20.25" customHeight="1">
      <c r="A33" s="103" t="s">
        <v>172</v>
      </c>
      <c r="B33" s="83">
        <f>SUM(B16:B32)</f>
        <v>417627</v>
      </c>
      <c r="C33" s="84">
        <f>SUM(C16:C32)</f>
        <v>2324497</v>
      </c>
      <c r="D33" s="99"/>
    </row>
    <row r="34" spans="1:4" s="82" customFormat="1" ht="15" customHeight="1">
      <c r="A34" s="85"/>
      <c r="B34" s="83"/>
      <c r="C34" s="84"/>
      <c r="D34" s="100"/>
    </row>
    <row r="35" spans="1:4" s="82" customFormat="1" ht="15.75" customHeight="1">
      <c r="A35" s="134" t="s">
        <v>173</v>
      </c>
      <c r="B35" s="135"/>
      <c r="C35" s="81">
        <f>ROUND(C33*18%,2)</f>
        <v>418409.46</v>
      </c>
      <c r="D35" s="100"/>
    </row>
    <row r="36" spans="1:4" s="82" customFormat="1" ht="15" customHeight="1">
      <c r="A36" s="85"/>
      <c r="B36" s="87"/>
      <c r="C36" s="84"/>
      <c r="D36" s="100"/>
    </row>
    <row r="37" spans="1:4" s="82" customFormat="1" ht="20.100000000000001" customHeight="1">
      <c r="A37" s="88" t="s">
        <v>103</v>
      </c>
      <c r="B37" s="89"/>
      <c r="C37" s="90">
        <f>SUM(C33:C36)</f>
        <v>2742906.46</v>
      </c>
      <c r="D37" s="101"/>
    </row>
    <row r="38" spans="1:4" s="82" customFormat="1" ht="18.75" customHeight="1">
      <c r="A38" s="91"/>
      <c r="B38" s="92"/>
      <c r="C38" s="92"/>
      <c r="D38" s="86"/>
    </row>
    <row r="40" spans="1:4" s="72" customFormat="1" ht="15.75">
      <c r="A40" s="72" t="s">
        <v>174</v>
      </c>
      <c r="D40" s="93"/>
    </row>
    <row r="41" spans="1:4" s="72" customFormat="1" ht="15.75">
      <c r="A41" s="72" t="s">
        <v>175</v>
      </c>
      <c r="B41" s="73"/>
      <c r="C41" s="94" t="s">
        <v>176</v>
      </c>
      <c r="D41" s="93"/>
    </row>
    <row r="42" spans="1:4" s="72" customFormat="1" ht="26.25" customHeight="1">
      <c r="C42" s="94"/>
      <c r="D42" s="93"/>
    </row>
    <row r="43" spans="1:4" s="72" customFormat="1" ht="15.75">
      <c r="A43" s="72" t="s">
        <v>177</v>
      </c>
      <c r="B43" s="73"/>
      <c r="C43" s="94" t="s">
        <v>178</v>
      </c>
      <c r="D43" s="93"/>
    </row>
    <row r="46" spans="1:4" s="72" customFormat="1" ht="15.75">
      <c r="A46" s="72" t="s">
        <v>305</v>
      </c>
      <c r="B46" s="73"/>
      <c r="C46" s="94" t="s">
        <v>306</v>
      </c>
      <c r="D46" s="167"/>
    </row>
  </sheetData>
  <mergeCells count="9">
    <mergeCell ref="A10:A13"/>
    <mergeCell ref="B10:B13"/>
    <mergeCell ref="C10:C13"/>
    <mergeCell ref="D10:D13"/>
    <mergeCell ref="A1:D1"/>
    <mergeCell ref="A3:D3"/>
    <mergeCell ref="A5:D5"/>
    <mergeCell ref="A7:D7"/>
    <mergeCell ref="A6:D6"/>
  </mergeCells>
  <phoneticPr fontId="54" type="noConversion"/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  <pageSetUpPr fitToPage="1"/>
  </sheetPr>
  <dimension ref="A1:H43"/>
  <sheetViews>
    <sheetView topLeftCell="A31" zoomScaleNormal="100" zoomScaleSheetLayoutView="75" workbookViewId="0">
      <selection activeCell="H57" sqref="H57"/>
    </sheetView>
  </sheetViews>
  <sheetFormatPr defaultColWidth="20.140625" defaultRowHeight="12.75"/>
  <cols>
    <col min="1" max="1" width="4" style="161" customWidth="1"/>
    <col min="2" max="2" width="14" style="161" customWidth="1"/>
    <col min="3" max="3" width="33.28515625" style="136" customWidth="1"/>
    <col min="4" max="6" width="17.7109375" style="136" customWidth="1"/>
    <col min="7" max="7" width="12.5703125" style="136" customWidth="1"/>
    <col min="8" max="8" width="17.7109375" style="136" customWidth="1"/>
    <col min="9" max="16384" width="20.140625" style="136"/>
  </cols>
  <sheetData>
    <row r="1" spans="1:8" ht="15.75" customHeight="1">
      <c r="A1" s="222" t="s">
        <v>303</v>
      </c>
      <c r="B1" s="222"/>
      <c r="C1" s="222"/>
      <c r="D1" s="222"/>
      <c r="E1" s="222"/>
      <c r="F1" s="222"/>
      <c r="G1" s="222"/>
      <c r="H1" s="222"/>
    </row>
    <row r="2" spans="1:8" ht="15.75" customHeight="1">
      <c r="A2" s="226"/>
      <c r="B2" s="226"/>
      <c r="C2" s="226"/>
      <c r="D2" s="226"/>
      <c r="E2" s="226"/>
      <c r="F2" s="226"/>
      <c r="G2" s="226"/>
      <c r="H2" s="226"/>
    </row>
    <row r="3" spans="1:8" s="137" customFormat="1" ht="15.75" customHeight="1">
      <c r="A3" s="227" t="s">
        <v>22</v>
      </c>
      <c r="B3" s="227"/>
      <c r="C3" s="227"/>
      <c r="D3" s="227"/>
      <c r="E3" s="227"/>
      <c r="F3" s="227"/>
      <c r="G3" s="227"/>
      <c r="H3" s="227"/>
    </row>
    <row r="4" spans="1:8" s="137" customFormat="1" ht="15.75" customHeight="1">
      <c r="A4" s="228"/>
      <c r="B4" s="228"/>
      <c r="C4" s="228"/>
      <c r="D4" s="228"/>
      <c r="E4" s="228"/>
      <c r="F4" s="228"/>
      <c r="G4" s="228"/>
      <c r="H4" s="228"/>
    </row>
    <row r="5" spans="1:8" s="137" customFormat="1" ht="20.25" customHeight="1">
      <c r="A5" s="229" t="s">
        <v>21</v>
      </c>
      <c r="B5" s="229"/>
      <c r="C5" s="229"/>
      <c r="D5" s="229"/>
      <c r="E5" s="229"/>
      <c r="F5" s="229"/>
      <c r="G5" s="229"/>
      <c r="H5" s="229"/>
    </row>
    <row r="6" spans="1:8" s="137" customFormat="1" ht="12" customHeight="1">
      <c r="A6" s="229"/>
      <c r="B6" s="229"/>
      <c r="C6" s="229"/>
      <c r="D6" s="229"/>
      <c r="E6" s="229"/>
      <c r="F6" s="229"/>
      <c r="G6" s="229"/>
      <c r="H6" s="229"/>
    </row>
    <row r="7" spans="1:8" s="137" customFormat="1" ht="16.5" customHeight="1">
      <c r="A7" s="224" t="s">
        <v>322</v>
      </c>
      <c r="B7" s="224"/>
      <c r="C7" s="224"/>
      <c r="D7" s="224"/>
      <c r="E7" s="224"/>
      <c r="F7" s="224"/>
      <c r="G7" s="224"/>
      <c r="H7" s="224"/>
    </row>
    <row r="8" spans="1:8" s="137" customFormat="1" ht="16.5" customHeight="1">
      <c r="A8" s="224" t="s">
        <v>28</v>
      </c>
      <c r="B8" s="224"/>
      <c r="C8" s="224"/>
      <c r="D8" s="224"/>
      <c r="E8" s="224"/>
      <c r="F8" s="224"/>
      <c r="G8" s="224"/>
      <c r="H8" s="224"/>
    </row>
    <row r="9" spans="1:8" s="138" customFormat="1" ht="17.25" customHeight="1">
      <c r="A9" s="225"/>
      <c r="B9" s="225"/>
      <c r="C9" s="225"/>
      <c r="D9" s="225"/>
      <c r="E9" s="225"/>
      <c r="F9" s="225"/>
      <c r="G9" s="225"/>
      <c r="H9" s="225"/>
    </row>
    <row r="10" spans="1:8" s="142" customFormat="1" ht="20.45" customHeight="1">
      <c r="A10" s="139" t="s">
        <v>20</v>
      </c>
      <c r="B10" s="139"/>
      <c r="C10" s="140"/>
      <c r="D10" s="140"/>
      <c r="E10" s="140"/>
      <c r="F10" s="140"/>
      <c r="G10" s="140"/>
      <c r="H10" s="141"/>
    </row>
    <row r="11" spans="1:8" s="137" customFormat="1" ht="31.5" customHeight="1">
      <c r="A11" s="223" t="s">
        <v>179</v>
      </c>
      <c r="B11" s="223" t="s">
        <v>19</v>
      </c>
      <c r="C11" s="230" t="s">
        <v>18</v>
      </c>
      <c r="D11" s="230" t="s">
        <v>223</v>
      </c>
      <c r="E11" s="230"/>
      <c r="F11" s="230"/>
      <c r="G11" s="230"/>
      <c r="H11" s="223" t="s">
        <v>17</v>
      </c>
    </row>
    <row r="12" spans="1:8" s="144" customFormat="1" ht="96" customHeight="1">
      <c r="A12" s="223"/>
      <c r="B12" s="223"/>
      <c r="C12" s="230"/>
      <c r="D12" s="143" t="s">
        <v>16</v>
      </c>
      <c r="E12" s="143" t="s">
        <v>15</v>
      </c>
      <c r="F12" s="143" t="s">
        <v>14</v>
      </c>
      <c r="G12" s="143" t="s">
        <v>304</v>
      </c>
      <c r="H12" s="223"/>
    </row>
    <row r="13" spans="1:8" s="137" customFormat="1" ht="15.75">
      <c r="A13" s="145" t="s">
        <v>168</v>
      </c>
      <c r="B13" s="145" t="s">
        <v>169</v>
      </c>
      <c r="C13" s="146" t="s">
        <v>170</v>
      </c>
      <c r="D13" s="146" t="s">
        <v>171</v>
      </c>
      <c r="E13" s="146" t="s">
        <v>13</v>
      </c>
      <c r="F13" s="146" t="s">
        <v>12</v>
      </c>
      <c r="G13" s="146" t="s">
        <v>11</v>
      </c>
      <c r="H13" s="146" t="s">
        <v>10</v>
      </c>
    </row>
    <row r="14" spans="1:8" s="137" customFormat="1" ht="15.75">
      <c r="A14" s="175"/>
      <c r="B14" s="175"/>
      <c r="C14" s="182" t="s">
        <v>1125</v>
      </c>
      <c r="D14" s="146"/>
      <c r="E14" s="146"/>
      <c r="F14" s="146"/>
      <c r="G14" s="146"/>
      <c r="H14" s="146"/>
    </row>
    <row r="15" spans="1:8" s="137" customFormat="1" ht="39.950000000000003" customHeight="1">
      <c r="A15" s="147">
        <v>1</v>
      </c>
      <c r="B15" s="148" t="s">
        <v>1108</v>
      </c>
      <c r="C15" s="143" t="s">
        <v>7</v>
      </c>
      <c r="D15" s="149">
        <f>'24657'!J129</f>
        <v>54067</v>
      </c>
      <c r="E15" s="149">
        <v>0</v>
      </c>
      <c r="F15" s="149">
        <v>0</v>
      </c>
      <c r="G15" s="149">
        <v>0</v>
      </c>
      <c r="H15" s="149">
        <f>SUM(D15:G15)</f>
        <v>54067</v>
      </c>
    </row>
    <row r="16" spans="1:8" s="137" customFormat="1" ht="39.950000000000003" customHeight="1">
      <c r="A16" s="147">
        <v>2</v>
      </c>
      <c r="B16" s="148" t="s">
        <v>1109</v>
      </c>
      <c r="C16" s="174" t="s">
        <v>1123</v>
      </c>
      <c r="D16" s="149">
        <f>'24690'!J53</f>
        <v>3272</v>
      </c>
      <c r="E16" s="149">
        <v>0</v>
      </c>
      <c r="F16" s="149">
        <v>0</v>
      </c>
      <c r="G16" s="149">
        <v>0</v>
      </c>
      <c r="H16" s="149">
        <f t="shared" ref="H16:H31" si="0">SUM(D16:G16)</f>
        <v>3272</v>
      </c>
    </row>
    <row r="17" spans="1:8" s="137" customFormat="1" ht="39.950000000000003" customHeight="1">
      <c r="A17" s="147">
        <v>3</v>
      </c>
      <c r="B17" s="148" t="s">
        <v>1110</v>
      </c>
      <c r="C17" s="174" t="s">
        <v>1127</v>
      </c>
      <c r="D17" s="149">
        <f>'24733'!J92</f>
        <v>1405</v>
      </c>
      <c r="E17" s="149">
        <f>'24733'!J93</f>
        <v>26012</v>
      </c>
      <c r="F17" s="149">
        <v>0</v>
      </c>
      <c r="G17" s="149">
        <v>0</v>
      </c>
      <c r="H17" s="149">
        <f t="shared" si="0"/>
        <v>27417</v>
      </c>
    </row>
    <row r="18" spans="1:8" s="137" customFormat="1" ht="39.950000000000003" customHeight="1">
      <c r="A18" s="147">
        <v>4</v>
      </c>
      <c r="B18" s="148" t="s">
        <v>1122</v>
      </c>
      <c r="C18" s="174" t="s">
        <v>1128</v>
      </c>
      <c r="D18" s="149">
        <f>0</f>
        <v>0</v>
      </c>
      <c r="E18" s="149">
        <f>'24734'!J54</f>
        <v>1476</v>
      </c>
      <c r="F18" s="149">
        <v>0</v>
      </c>
      <c r="G18" s="149">
        <v>0</v>
      </c>
      <c r="H18" s="149">
        <f t="shared" si="0"/>
        <v>1476</v>
      </c>
    </row>
    <row r="19" spans="1:8" s="137" customFormat="1" ht="39.950000000000003" customHeight="1">
      <c r="A19" s="147"/>
      <c r="B19" s="148"/>
      <c r="C19" s="183" t="s">
        <v>1126</v>
      </c>
      <c r="D19" s="149"/>
      <c r="E19" s="149"/>
      <c r="F19" s="149"/>
      <c r="G19" s="149"/>
      <c r="H19" s="149"/>
    </row>
    <row r="20" spans="1:8" s="137" customFormat="1" ht="39.950000000000003" customHeight="1">
      <c r="A20" s="147">
        <v>5</v>
      </c>
      <c r="B20" s="148" t="s">
        <v>1111</v>
      </c>
      <c r="C20" s="174" t="s">
        <v>1129</v>
      </c>
      <c r="D20" s="149">
        <f>'24727'!J89</f>
        <v>18381</v>
      </c>
      <c r="E20" s="149">
        <v>0</v>
      </c>
      <c r="F20" s="149">
        <v>0</v>
      </c>
      <c r="G20" s="149">
        <v>0</v>
      </c>
      <c r="H20" s="149">
        <f t="shared" si="0"/>
        <v>18381</v>
      </c>
    </row>
    <row r="21" spans="1:8" s="137" customFormat="1" ht="39.950000000000003" customHeight="1">
      <c r="A21" s="147">
        <v>6</v>
      </c>
      <c r="B21" s="148" t="s">
        <v>1112</v>
      </c>
      <c r="C21" s="174" t="s">
        <v>1123</v>
      </c>
      <c r="D21" s="149">
        <f>'24729'!J63</f>
        <v>15147</v>
      </c>
      <c r="E21" s="149">
        <v>0</v>
      </c>
      <c r="F21" s="149">
        <v>0</v>
      </c>
      <c r="G21" s="149">
        <v>0</v>
      </c>
      <c r="H21" s="149">
        <f t="shared" si="0"/>
        <v>15147</v>
      </c>
    </row>
    <row r="22" spans="1:8" s="137" customFormat="1" ht="39.950000000000003" customHeight="1">
      <c r="A22" s="147">
        <v>7</v>
      </c>
      <c r="B22" s="148" t="s">
        <v>1113</v>
      </c>
      <c r="C22" s="174" t="s">
        <v>1130</v>
      </c>
      <c r="D22" s="149">
        <f>'24730'!J56</f>
        <v>4191</v>
      </c>
      <c r="E22" s="149">
        <v>0</v>
      </c>
      <c r="F22" s="149">
        <v>0</v>
      </c>
      <c r="G22" s="149">
        <v>0</v>
      </c>
      <c r="H22" s="149">
        <f t="shared" si="0"/>
        <v>4191</v>
      </c>
    </row>
    <row r="23" spans="1:8" s="137" customFormat="1" ht="39.950000000000003" customHeight="1">
      <c r="A23" s="147">
        <v>8</v>
      </c>
      <c r="B23" s="148" t="s">
        <v>1114</v>
      </c>
      <c r="C23" s="174" t="s">
        <v>7</v>
      </c>
      <c r="D23" s="149">
        <f>'24732'!J207</f>
        <v>163505</v>
      </c>
      <c r="E23" s="149">
        <v>0</v>
      </c>
      <c r="F23" s="149">
        <v>0</v>
      </c>
      <c r="G23" s="149">
        <v>0</v>
      </c>
      <c r="H23" s="149">
        <f t="shared" si="0"/>
        <v>163505</v>
      </c>
    </row>
    <row r="24" spans="1:8" s="137" customFormat="1" ht="39.950000000000003" customHeight="1">
      <c r="A24" s="147">
        <v>9</v>
      </c>
      <c r="B24" s="148" t="s">
        <v>1115</v>
      </c>
      <c r="C24" s="174" t="s">
        <v>1127</v>
      </c>
      <c r="D24" s="149">
        <f>'24736'!K113</f>
        <v>2726</v>
      </c>
      <c r="E24" s="149">
        <f>'24736'!K114</f>
        <v>46269</v>
      </c>
      <c r="F24" s="149">
        <f>'24736'!K115</f>
        <v>507</v>
      </c>
      <c r="G24" s="149">
        <v>0</v>
      </c>
      <c r="H24" s="149">
        <f t="shared" si="0"/>
        <v>49502</v>
      </c>
    </row>
    <row r="25" spans="1:8" s="137" customFormat="1" ht="39.950000000000003" customHeight="1">
      <c r="A25" s="147">
        <v>10</v>
      </c>
      <c r="B25" s="148" t="s">
        <v>1116</v>
      </c>
      <c r="C25" s="174" t="s">
        <v>1128</v>
      </c>
      <c r="D25" s="149">
        <v>0</v>
      </c>
      <c r="E25" s="149">
        <f>'24738'!K70</f>
        <v>6606</v>
      </c>
      <c r="F25" s="149">
        <f>'24738'!K71</f>
        <v>8799</v>
      </c>
      <c r="G25" s="149">
        <f>'24738'!K72</f>
        <v>4053</v>
      </c>
      <c r="H25" s="149">
        <f t="shared" si="0"/>
        <v>19458</v>
      </c>
    </row>
    <row r="26" spans="1:8" s="137" customFormat="1" ht="39.950000000000003" customHeight="1">
      <c r="A26" s="147"/>
      <c r="B26" s="148"/>
      <c r="C26" s="183" t="s">
        <v>1131</v>
      </c>
      <c r="D26" s="149"/>
      <c r="E26" s="149"/>
      <c r="F26" s="149"/>
      <c r="G26" s="149"/>
      <c r="H26" s="149"/>
    </row>
    <row r="27" spans="1:8" s="137" customFormat="1" ht="39.950000000000003" customHeight="1">
      <c r="A27" s="147">
        <v>11</v>
      </c>
      <c r="B27" s="148" t="s">
        <v>1117</v>
      </c>
      <c r="C27" s="174" t="s">
        <v>7</v>
      </c>
      <c r="D27" s="149">
        <f>'24668'!J128</f>
        <v>28285</v>
      </c>
      <c r="E27" s="149">
        <v>0</v>
      </c>
      <c r="F27" s="149">
        <v>0</v>
      </c>
      <c r="G27" s="149">
        <v>0</v>
      </c>
      <c r="H27" s="149">
        <f t="shared" si="0"/>
        <v>28285</v>
      </c>
    </row>
    <row r="28" spans="1:8" s="137" customFormat="1" ht="39.950000000000003" customHeight="1">
      <c r="A28" s="147">
        <v>12</v>
      </c>
      <c r="B28" s="148" t="s">
        <v>1118</v>
      </c>
      <c r="C28" s="174" t="s">
        <v>1123</v>
      </c>
      <c r="D28" s="149">
        <f>'24692'!J52</f>
        <v>1044</v>
      </c>
      <c r="E28" s="149">
        <v>0</v>
      </c>
      <c r="F28" s="149">
        <v>0</v>
      </c>
      <c r="G28" s="149">
        <v>0</v>
      </c>
      <c r="H28" s="149">
        <f t="shared" si="0"/>
        <v>1044</v>
      </c>
    </row>
    <row r="29" spans="1:8" s="137" customFormat="1" ht="39.950000000000003" customHeight="1">
      <c r="A29" s="147">
        <v>13</v>
      </c>
      <c r="B29" s="148" t="s">
        <v>1119</v>
      </c>
      <c r="C29" s="174" t="s">
        <v>1129</v>
      </c>
      <c r="D29" s="149">
        <f>'24709'!J58</f>
        <v>2324</v>
      </c>
      <c r="E29" s="149">
        <v>0</v>
      </c>
      <c r="F29" s="149">
        <v>0</v>
      </c>
      <c r="G29" s="149">
        <v>0</v>
      </c>
      <c r="H29" s="149">
        <f t="shared" si="0"/>
        <v>2324</v>
      </c>
    </row>
    <row r="30" spans="1:8" s="137" customFormat="1" ht="39.950000000000003" customHeight="1">
      <c r="A30" s="147">
        <v>14</v>
      </c>
      <c r="B30" s="148" t="s">
        <v>1120</v>
      </c>
      <c r="C30" s="174" t="s">
        <v>1127</v>
      </c>
      <c r="D30" s="149">
        <f>'24710'!J94</f>
        <v>1614</v>
      </c>
      <c r="E30" s="149">
        <f>'24710'!J95</f>
        <v>27197</v>
      </c>
      <c r="F30" s="149">
        <v>0</v>
      </c>
      <c r="G30" s="149">
        <v>0</v>
      </c>
      <c r="H30" s="149">
        <f t="shared" si="0"/>
        <v>28811</v>
      </c>
    </row>
    <row r="31" spans="1:8" s="137" customFormat="1" ht="50.1" customHeight="1">
      <c r="A31" s="147">
        <v>15</v>
      </c>
      <c r="B31" s="148" t="s">
        <v>1121</v>
      </c>
      <c r="C31" s="143" t="s">
        <v>1132</v>
      </c>
      <c r="D31" s="149">
        <v>0</v>
      </c>
      <c r="E31" s="149">
        <f>'24711'!J57</f>
        <v>747</v>
      </c>
      <c r="F31" s="149">
        <v>0</v>
      </c>
      <c r="G31" s="149">
        <v>0</v>
      </c>
      <c r="H31" s="149">
        <f t="shared" si="0"/>
        <v>747</v>
      </c>
    </row>
    <row r="32" spans="1:8" s="152" customFormat="1" ht="37.5" customHeight="1">
      <c r="A32" s="147"/>
      <c r="B32" s="143"/>
      <c r="C32" s="150" t="s">
        <v>9</v>
      </c>
      <c r="D32" s="151">
        <f>SUM(D15:D31)</f>
        <v>295961</v>
      </c>
      <c r="E32" s="151">
        <f>SUM(E15:E31)</f>
        <v>108307</v>
      </c>
      <c r="F32" s="151">
        <f>SUM(F15:F31)</f>
        <v>9306</v>
      </c>
      <c r="G32" s="151">
        <f>SUM(G15:G31)</f>
        <v>4053</v>
      </c>
      <c r="H32" s="151">
        <f>SUM(D32:G32)</f>
        <v>417627</v>
      </c>
    </row>
    <row r="33" spans="1:8" s="155" customFormat="1" ht="59.25" customHeight="1">
      <c r="A33" s="153"/>
      <c r="B33" s="153"/>
      <c r="C33" s="154" t="s">
        <v>321</v>
      </c>
      <c r="D33" s="151">
        <f>ROUND(D32*5.56,0)+1</f>
        <v>1645544</v>
      </c>
      <c r="E33" s="151">
        <f>ROUND(E32*5.56,0)</f>
        <v>602187</v>
      </c>
      <c r="F33" s="151">
        <f>ROUND(F32*4.19,0)</f>
        <v>38992</v>
      </c>
      <c r="G33" s="151">
        <f>ROUND(G32*9.32,0)</f>
        <v>37774</v>
      </c>
      <c r="H33" s="151">
        <f>SUM(D33:G33)</f>
        <v>2324497</v>
      </c>
    </row>
    <row r="34" spans="1:8" s="157" customFormat="1" ht="27.75" customHeight="1">
      <c r="A34" s="156"/>
      <c r="B34" s="156"/>
      <c r="C34" s="166" t="s">
        <v>173</v>
      </c>
      <c r="D34" s="149">
        <f>ROUND(D33*18%,2)</f>
        <v>296197.92</v>
      </c>
      <c r="E34" s="149">
        <f t="shared" ref="E34:G34" si="1">ROUND(E33*18%,2)</f>
        <v>108393.66</v>
      </c>
      <c r="F34" s="149">
        <f t="shared" si="1"/>
        <v>7018.56</v>
      </c>
      <c r="G34" s="149">
        <f t="shared" si="1"/>
        <v>6799.32</v>
      </c>
      <c r="H34" s="149">
        <f t="shared" ref="H34:H35" si="2">SUM(D34:G34)</f>
        <v>418409.45999999996</v>
      </c>
    </row>
    <row r="35" spans="1:8" s="157" customFormat="1" ht="28.5" customHeight="1">
      <c r="A35" s="158"/>
      <c r="B35" s="158"/>
      <c r="C35" s="159" t="s">
        <v>8</v>
      </c>
      <c r="D35" s="160">
        <f>SUM(D33:D34)</f>
        <v>1941741.92</v>
      </c>
      <c r="E35" s="160">
        <f t="shared" ref="E35:G35" si="3">SUM(E33:E34)</f>
        <v>710580.66</v>
      </c>
      <c r="F35" s="160">
        <f t="shared" si="3"/>
        <v>46010.559999999998</v>
      </c>
      <c r="G35" s="160">
        <f t="shared" si="3"/>
        <v>44573.32</v>
      </c>
      <c r="H35" s="151">
        <f t="shared" si="2"/>
        <v>2742906.46</v>
      </c>
    </row>
    <row r="36" spans="1:8">
      <c r="B36" s="162"/>
    </row>
    <row r="39" spans="1:8" s="164" customFormat="1" ht="15.75">
      <c r="A39" s="163"/>
      <c r="B39" s="163"/>
      <c r="C39" s="164" t="s">
        <v>23</v>
      </c>
      <c r="H39" s="164" t="s">
        <v>24</v>
      </c>
    </row>
    <row r="40" spans="1:8" s="157" customFormat="1" ht="15.75">
      <c r="A40" s="165"/>
      <c r="B40" s="165"/>
      <c r="C40" s="157" t="s">
        <v>25</v>
      </c>
    </row>
    <row r="41" spans="1:8" s="157" customFormat="1" ht="15.75">
      <c r="A41" s="165"/>
      <c r="B41" s="165"/>
      <c r="C41" s="157" t="s">
        <v>151</v>
      </c>
    </row>
    <row r="43" spans="1:8" s="157" customFormat="1" ht="15.75">
      <c r="A43" s="165"/>
      <c r="B43" s="165"/>
      <c r="C43" s="157" t="s">
        <v>26</v>
      </c>
    </row>
  </sheetData>
  <mergeCells count="14">
    <mergeCell ref="A1:H1"/>
    <mergeCell ref="A11:A12"/>
    <mergeCell ref="A7:H7"/>
    <mergeCell ref="A8:H8"/>
    <mergeCell ref="A9:H9"/>
    <mergeCell ref="A2:H2"/>
    <mergeCell ref="A3:H3"/>
    <mergeCell ref="A4:H4"/>
    <mergeCell ref="A5:H5"/>
    <mergeCell ref="A6:H6"/>
    <mergeCell ref="H11:H12"/>
    <mergeCell ref="D11:G11"/>
    <mergeCell ref="C11:C12"/>
    <mergeCell ref="B11:B12"/>
  </mergeCells>
  <phoneticPr fontId="54" type="noConversion"/>
  <printOptions horizontalCentered="1"/>
  <pageMargins left="0.59055118110236227" right="0.39370078740157483" top="0.39370078740157483" bottom="0.19685039370078741" header="0" footer="0"/>
  <pageSetup paperSize="9" scale="57" firstPageNumber="5" fitToHeight="3" orientation="landscape" horizontalDpi="300" verticalDpi="300" r:id="rId1"/>
  <headerFooter alignWithMargins="0">
    <oddHeader>&amp;R&amp;"Times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17</vt:i4>
      </vt:variant>
      <vt:variant>
        <vt:lpstr>Именованные диапазоны</vt:lpstr>
      </vt:variant>
      <vt:variant>
        <vt:i4>89</vt:i4>
      </vt:variant>
    </vt:vector>
  </HeadingPairs>
  <TitlesOfParts>
    <vt:vector size="106" baseType="lpstr">
      <vt:lpstr>24657</vt:lpstr>
      <vt:lpstr>24690</vt:lpstr>
      <vt:lpstr>24733</vt:lpstr>
      <vt:lpstr>24734</vt:lpstr>
      <vt:lpstr>24727</vt:lpstr>
      <vt:lpstr>24729</vt:lpstr>
      <vt:lpstr>24730</vt:lpstr>
      <vt:lpstr>24732</vt:lpstr>
      <vt:lpstr>24736</vt:lpstr>
      <vt:lpstr>24738</vt:lpstr>
      <vt:lpstr>24668</vt:lpstr>
      <vt:lpstr>24692</vt:lpstr>
      <vt:lpstr>24709</vt:lpstr>
      <vt:lpstr>24710</vt:lpstr>
      <vt:lpstr>24711</vt:lpstr>
      <vt:lpstr>НМЦ</vt:lpstr>
      <vt:lpstr>Сводка затрат</vt:lpstr>
      <vt:lpstr>'24657'!Constr</vt:lpstr>
      <vt:lpstr>'24668'!Constr</vt:lpstr>
      <vt:lpstr>'24710'!Constr</vt:lpstr>
      <vt:lpstr>'24711'!Constr</vt:lpstr>
      <vt:lpstr>'24727'!Constr</vt:lpstr>
      <vt:lpstr>'24729'!Constr</vt:lpstr>
      <vt:lpstr>'24730'!Constr</vt:lpstr>
      <vt:lpstr>'24732'!Constr</vt:lpstr>
      <vt:lpstr>'24733'!Constr</vt:lpstr>
      <vt:lpstr>'24734'!Constr</vt:lpstr>
      <vt:lpstr>'24736'!Constr</vt:lpstr>
      <vt:lpstr>'24738'!Constr</vt:lpstr>
      <vt:lpstr>'24657'!FOT</vt:lpstr>
      <vt:lpstr>'24668'!FOT</vt:lpstr>
      <vt:lpstr>'24690'!FOT</vt:lpstr>
      <vt:lpstr>'24692'!FOT</vt:lpstr>
      <vt:lpstr>'24709'!FOT</vt:lpstr>
      <vt:lpstr>'24710'!FOT</vt:lpstr>
      <vt:lpstr>'24711'!FOT</vt:lpstr>
      <vt:lpstr>'24727'!FOT</vt:lpstr>
      <vt:lpstr>'24729'!FOT</vt:lpstr>
      <vt:lpstr>'24730'!FOT</vt:lpstr>
      <vt:lpstr>'24732'!FOT</vt:lpstr>
      <vt:lpstr>'24733'!FOT</vt:lpstr>
      <vt:lpstr>'24734'!FOT</vt:lpstr>
      <vt:lpstr>'24736'!FOT</vt:lpstr>
      <vt:lpstr>'24738'!FOT</vt:lpstr>
      <vt:lpstr>'24657'!Ind</vt:lpstr>
      <vt:lpstr>'24668'!Ind</vt:lpstr>
      <vt:lpstr>'24711'!Ind</vt:lpstr>
      <vt:lpstr>'24727'!Ind</vt:lpstr>
      <vt:lpstr>'24729'!Ind</vt:lpstr>
      <vt:lpstr>'24730'!Ind</vt:lpstr>
      <vt:lpstr>'24732'!Ind</vt:lpstr>
      <vt:lpstr>'24733'!Ind</vt:lpstr>
      <vt:lpstr>'24734'!Ind</vt:lpstr>
      <vt:lpstr>'24736'!Ind</vt:lpstr>
      <vt:lpstr>'24738'!Ind</vt:lpstr>
      <vt:lpstr>'24690'!Obj</vt:lpstr>
      <vt:lpstr>'24692'!Obj</vt:lpstr>
      <vt:lpstr>'24709'!Obj</vt:lpstr>
      <vt:lpstr>'24710'!Obj</vt:lpstr>
      <vt:lpstr>'24657'!Obosn</vt:lpstr>
      <vt:lpstr>'24668'!Obosn</vt:lpstr>
      <vt:lpstr>'24690'!Obosn</vt:lpstr>
      <vt:lpstr>'24692'!Obosn</vt:lpstr>
      <vt:lpstr>'24709'!Obosn</vt:lpstr>
      <vt:lpstr>'24710'!Obosn</vt:lpstr>
      <vt:lpstr>'24711'!Obosn</vt:lpstr>
      <vt:lpstr>'24727'!Obosn</vt:lpstr>
      <vt:lpstr>'24729'!Obosn</vt:lpstr>
      <vt:lpstr>'24730'!Obosn</vt:lpstr>
      <vt:lpstr>'24732'!Obosn</vt:lpstr>
      <vt:lpstr>'24733'!Obosn</vt:lpstr>
      <vt:lpstr>'24734'!Obosn</vt:lpstr>
      <vt:lpstr>'24736'!Obosn</vt:lpstr>
      <vt:lpstr>'24738'!Obosn</vt:lpstr>
      <vt:lpstr>'24657'!SmPr</vt:lpstr>
      <vt:lpstr>'24668'!SmPr</vt:lpstr>
      <vt:lpstr>'24690'!SmPr</vt:lpstr>
      <vt:lpstr>'24692'!SmPr</vt:lpstr>
      <vt:lpstr>'24709'!SmPr</vt:lpstr>
      <vt:lpstr>'24710'!SmPr</vt:lpstr>
      <vt:lpstr>'24711'!SmPr</vt:lpstr>
      <vt:lpstr>'24727'!SmPr</vt:lpstr>
      <vt:lpstr>'24729'!SmPr</vt:lpstr>
      <vt:lpstr>'24730'!SmPr</vt:lpstr>
      <vt:lpstr>'24732'!SmPr</vt:lpstr>
      <vt:lpstr>'24733'!SmPr</vt:lpstr>
      <vt:lpstr>'24734'!SmPr</vt:lpstr>
      <vt:lpstr>'24736'!SmPr</vt:lpstr>
      <vt:lpstr>'24738'!SmPr</vt:lpstr>
      <vt:lpstr>'24657'!Заголовки_для_печати</vt:lpstr>
      <vt:lpstr>'24668'!Заголовки_для_печати</vt:lpstr>
      <vt:lpstr>'24690'!Заголовки_для_печати</vt:lpstr>
      <vt:lpstr>'24692'!Заголовки_для_печати</vt:lpstr>
      <vt:lpstr>'24709'!Заголовки_для_печати</vt:lpstr>
      <vt:lpstr>'24710'!Заголовки_для_печати</vt:lpstr>
      <vt:lpstr>'24711'!Заголовки_для_печати</vt:lpstr>
      <vt:lpstr>'24727'!Заголовки_для_печати</vt:lpstr>
      <vt:lpstr>'24729'!Заголовки_для_печати</vt:lpstr>
      <vt:lpstr>'24730'!Заголовки_для_печати</vt:lpstr>
      <vt:lpstr>'24732'!Заголовки_для_печати</vt:lpstr>
      <vt:lpstr>'24733'!Заголовки_для_печати</vt:lpstr>
      <vt:lpstr>'24734'!Заголовки_для_печати</vt:lpstr>
      <vt:lpstr>'24736'!Заголовки_для_печати</vt:lpstr>
      <vt:lpstr>'24738'!Заголовки_для_печати</vt:lpstr>
      <vt:lpstr>НМЦ!Заголовки_для_печати</vt:lpstr>
      <vt:lpstr>'Сводка затрат'!Заголовки_для_печати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072-KovyazinaT</cp:lastModifiedBy>
  <cp:lastPrinted>2013-01-23T10:06:49Z</cp:lastPrinted>
  <dcterms:created xsi:type="dcterms:W3CDTF">2002-02-11T05:58:42Z</dcterms:created>
  <dcterms:modified xsi:type="dcterms:W3CDTF">2013-02-14T09:47:32Z</dcterms:modified>
</cp:coreProperties>
</file>