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7" i="1" l="1"/>
  <c r="D7" i="1"/>
  <c r="D6" i="1" l="1"/>
  <c r="F6" i="1" l="1"/>
  <c r="F8" i="1" s="1"/>
  <c r="F9" i="1" s="1"/>
  <c r="F10" i="1" l="1"/>
  <c r="F11" i="1" s="1"/>
  <c r="F12" i="1" s="1"/>
  <c r="F13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<sst xmlns="http://schemas.openxmlformats.org/spreadsheetml/2006/main" count="16" uniqueCount="16">
  <si>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</si>
  <si>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</si>
  <si>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</si>
  <si>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</si>
  <si>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</si>
  <si>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ИТОГО </t>
  </si>
  <si>
    <t>НДС - 18%</t>
  </si>
  <si>
    <t>Итого с НДС 18%</t>
  </si>
  <si>
    <t>Итого с договорным коэффициентом к=0,9990000007</t>
  </si>
  <si>
    <t>Итого с договорным коэффициентом к=0,998</t>
  </si>
  <si>
    <t>Сметная стоимость строительства в текущем уровне цен на 2015г., руб.</t>
  </si>
  <si>
    <t>Корпус 34  Огнезащита деревянных конструкций чердака здания 34 (№ ЛС-704-34-2015)</t>
  </si>
  <si>
    <t>Цех № 80 Корпус 715  Восстановление пола и каркаса бани в АБЧ отм. +4,200 (№ ЛС-Ц80-715-2015-СМ4)</t>
  </si>
  <si>
    <t>Итого с индексом-дефлятором на период с июня 2015 года по октябрь 2015 года в размере 1,023</t>
  </si>
  <si>
    <t xml:space="preserve">Обоснование начальной (максимальной) цены договора  по объекту  "Огнезащита деревянных конструкций чердака здания 34; ремонтные работы в бане корпуса 715 цеха 80" </t>
  </si>
  <si>
    <t xml:space="preserve">Приложение к п.8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</si>
</sst>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tabSelected="1" workbookViewId="0">
      <selection activeCell="A15" sqref="A15:XFD22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1" t="s">
        <v>15</v>
      </c>
      <c r="D1" s="21"/>
      <c r="E1" s="21"/>
      <c r="F1" s="21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19" t="s">
        <v>14</v>
      </c>
      <c r="B3" s="20"/>
      <c r="C3" s="20"/>
      <c r="D3" s="20"/>
      <c r="E3" s="20"/>
      <c r="F3" s="20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10</v>
      </c>
      <c r="E5" s="7" t="s">
        <v>3</v>
      </c>
      <c r="F5" s="7" t="s">
        <v>4</v>
      </c>
    </row>
    <row r="6" spans="1:6" ht="78" customHeight="1" x14ac:dyDescent="0.25">
      <c r="A6" s="12">
        <v>1</v>
      </c>
      <c r="B6" s="12" t="s">
        <v>11</v>
      </c>
      <c r="C6" s="13">
        <v>45651</v>
      </c>
      <c r="D6" s="13">
        <f>E6</f>
        <v>574783</v>
      </c>
      <c r="E6" s="13">
        <v>574783</v>
      </c>
      <c r="F6" s="13">
        <f t="shared" ref="F6:F7" si="0">E6</f>
        <v>574783</v>
      </c>
    </row>
    <row r="7" spans="1:6" s="1" customFormat="1" ht="78" customHeight="1" x14ac:dyDescent="0.25">
      <c r="A7" s="12">
        <v>2</v>
      </c>
      <c r="B7" s="12" t="s">
        <v>12</v>
      </c>
      <c r="C7" s="13">
        <v>50393</v>
      </c>
      <c r="D7" s="13">
        <f>E7</f>
        <v>219475</v>
      </c>
      <c r="E7" s="13">
        <v>219475</v>
      </c>
      <c r="F7" s="13">
        <f t="shared" si="0"/>
        <v>219475</v>
      </c>
    </row>
    <row r="8" spans="1:6" s="1" customFormat="1" ht="19.5" customHeight="1" x14ac:dyDescent="0.25">
      <c r="A8" s="12"/>
      <c r="B8" s="18" t="s">
        <v>5</v>
      </c>
      <c r="C8" s="13"/>
      <c r="D8" s="13"/>
      <c r="E8" s="13"/>
      <c r="F8" s="14">
        <f>SUM(F6:F7)</f>
        <v>794258</v>
      </c>
    </row>
    <row r="9" spans="1:6" s="1" customFormat="1" ht="46.5" customHeight="1" x14ac:dyDescent="0.25">
      <c r="A9" s="12"/>
      <c r="B9" s="18" t="s">
        <v>13</v>
      </c>
      <c r="C9" s="13"/>
      <c r="D9" s="13"/>
      <c r="E9" s="13"/>
      <c r="F9" s="14">
        <f>ROUND(F8*1.023,2)</f>
        <v>812525.93</v>
      </c>
    </row>
    <row r="10" spans="1:6" s="1" customFormat="1" ht="45" customHeight="1" x14ac:dyDescent="0.25">
      <c r="A10" s="12"/>
      <c r="B10" s="18" t="s">
        <v>8</v>
      </c>
      <c r="C10" s="13"/>
      <c r="D10" s="13"/>
      <c r="E10" s="13"/>
      <c r="F10" s="14">
        <f>ROUND(F9*0.9990000007,2)</f>
        <v>811713.4</v>
      </c>
    </row>
    <row r="11" spans="1:6" s="1" customFormat="1" ht="45" customHeight="1" x14ac:dyDescent="0.25">
      <c r="A11" s="12"/>
      <c r="B11" s="18" t="s">
        <v>9</v>
      </c>
      <c r="C11" s="13"/>
      <c r="D11" s="13"/>
      <c r="E11" s="13"/>
      <c r="F11" s="14">
        <f>ROUND(F10*0.998,2)</f>
        <v>810089.97</v>
      </c>
    </row>
    <row r="12" spans="1:6" ht="20.25" customHeight="1" x14ac:dyDescent="0.25">
      <c r="A12" s="15"/>
      <c r="B12" s="18" t="s">
        <v>6</v>
      </c>
      <c r="C12" s="14"/>
      <c r="D12" s="14"/>
      <c r="E12" s="16"/>
      <c r="F12" s="14">
        <f>ROUND(F11*0.18,2)</f>
        <v>145816.19</v>
      </c>
    </row>
    <row r="13" spans="1:6" ht="18" customHeight="1" x14ac:dyDescent="0.25">
      <c r="A13" s="15"/>
      <c r="B13" s="18" t="s">
        <v>7</v>
      </c>
      <c r="C13" s="14"/>
      <c r="D13" s="14"/>
      <c r="E13" s="17"/>
      <c r="F13" s="14">
        <f>F11+F12</f>
        <v>955906.15999999992</v>
      </c>
    </row>
    <row r="14" spans="1:6" x14ac:dyDescent="0.25">
      <c r="A14" s="6"/>
      <c r="B14" s="9"/>
      <c r="C14" s="10"/>
      <c r="D14" s="11"/>
      <c r="E14" s="5"/>
      <c r="F14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2015-07-07T11:50:17Z</dcterms:modified>
</cp:coreProperties>
</file>