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/>
  </bookViews>
  <sheets>
    <sheet name="НМЦ" sheetId="7" r:id="rId1"/>
    <sheet name="99гн-13" sheetId="26" r:id="rId2"/>
    <sheet name="сводная таблица стоимости" sheetId="27" r:id="rId3"/>
  </sheets>
  <externalReferences>
    <externalReference r:id="rId4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НМЦ!$14:$14</definedName>
    <definedName name="измен">#REF!</definedName>
    <definedName name="итого" localSheetId="0">#REF!</definedName>
    <definedName name="итого">#REF!</definedName>
    <definedName name="итого_сантех" localSheetId="0">#REF!</definedName>
    <definedName name="итого_сантех">#REF!</definedName>
    <definedName name="итого_стр">#REF!</definedName>
    <definedName name="итого_строит" localSheetId="0">НМЦ!#REF!</definedName>
    <definedName name="итого_строит">#REF!</definedName>
    <definedName name="итого_технол" localSheetId="0">#REF!</definedName>
    <definedName name="итого_технол">#REF!</definedName>
    <definedName name="итого_электр" localSheetId="0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0">#REF!</definedName>
    <definedName name="лен">#REF!</definedName>
    <definedName name="лот" localSheetId="0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0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0">#REF!</definedName>
    <definedName name="склад">#REF!</definedName>
    <definedName name="сср4" localSheetId="0">#REF!</definedName>
    <definedName name="сср4">#REF!</definedName>
    <definedName name="ссроб" localSheetId="0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F13" i="27" l="1"/>
  <c r="F14" i="27" s="1"/>
  <c r="C16" i="7"/>
  <c r="C19" i="7" s="1"/>
  <c r="C21" i="7" s="1"/>
  <c r="B16" i="7"/>
  <c r="F15" i="27" l="1"/>
  <c r="F16" i="27"/>
</calcChain>
</file>

<file path=xl/sharedStrings.xml><?xml version="1.0" encoding="utf-8"?>
<sst xmlns="http://schemas.openxmlformats.org/spreadsheetml/2006/main" count="199" uniqueCount="165">
  <si>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</si>
  <si>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</si>
  <si>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</si>
  <si>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</si>
  <si>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</si>
  <si>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</si>
  <si>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</si>
  <si>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</si>
  <si>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</si>
  <si>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</si>
  <si>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</si>
  <si>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</si>
  <si>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</si>
  <si>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</si>
  <si>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</si>
  <si>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</si>
  <si>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</si>
  <si>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Л.В. Грибанова</t>
  </si>
  <si>
    <t>Инженер по проектно-сметной работе</t>
  </si>
  <si>
    <t>№ п/п</t>
  </si>
  <si>
    <t>Приложение №__ к договору от "__"______201_ №_______</t>
  </si>
  <si>
    <t xml:space="preserve">Выполнение работ по ремонту кровли здания №4  </t>
  </si>
  <si>
    <t>99гн-13</t>
  </si>
  <si>
    <t>Л.Г.Бушманова</t>
  </si>
  <si>
    <t>Выполнение работ по ремонту кровли здания №4</t>
  </si>
  <si>
    <t>Всего в ценах 2012 (Ксмр=5,56)</t>
  </si>
  <si>
    <t>Ремонт кровли</t>
  </si>
  <si>
    <t>Всего</t>
  </si>
  <si>
    <t>Всего в ценах 2012 с НДС</t>
  </si>
  <si>
    <t>Итого в базисных ценах 2000 г.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</si>
  <si>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</si>
  <si>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</si>
  <si>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</si>
  <si>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</si>
  <si>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</si>
  <si>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</si>
  <si>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</si>
  <si>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</si>
  <si>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ФГУП «Комбинат «Электрохимприбор»</t>
  </si>
  <si>
    <t xml:space="preserve"> ФГУП «Комбинат «Электрохимприбор»</t>
  </si>
  <si>
    <t>СОГЛАСОВАНО:</t>
  </si>
  <si>
    <t>УТВЕРЖДАЮ:</t>
  </si>
  <si>
    <t>_______________Е.В.Гордеев</t>
  </si>
  <si>
    <t>" _____ " ________________ 2012 г.</t>
  </si>
  <si>
    <t>"______ " _______________2012 г.</t>
  </si>
  <si>
    <t>ФГУП"Комбинат"Электрохимприбор"</t>
  </si>
  <si>
    <t>(наименование стройки)</t>
  </si>
  <si>
    <t>ЛОКАЛЬНЫЙ СМЕТНЫЙ РАСЧЕТ № 99гн-13</t>
  </si>
  <si>
    <t>(локальная смета)</t>
  </si>
  <si>
    <t xml:space="preserve">на </t>
  </si>
  <si>
    <t>ремонт кровли здания 4 инв. 6400510</t>
  </si>
  <si>
    <t>(наименование работ и затрат, наименование объекта)</t>
  </si>
  <si>
    <t>Основание: Дефектная ведомость объемов работ</t>
  </si>
  <si>
    <t>Сметная стоимость строительных работ _______________________________________________________________________________________________</t>
  </si>
  <si>
    <t>___________________________28904,883</t>
  </si>
  <si>
    <t>тыс. руб.</t>
  </si>
  <si>
    <t>Средства  на оплату труда _______________________________________________________________________________________________</t>
  </si>
  <si>
    <t>___________________________571,893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</si>
  <si>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</si>
  <si>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_______________________________________________________________________________________________42570,93</t>
  </si>
  <si>
    <t>чел.час</t>
  </si>
  <si>
    <t>Составлен(а) в текущих (прогнозных) ценах по состоянию на 17.12.2012</t>
  </si>
  <si>
    <t>№ пп</t>
  </si>
  <si>
    <t>Обоснование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</si>
  <si>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</si>
  <si>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</si>
  <si>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</si>
  <si>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</si>
  <si>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</si>
  <si>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В том числе</t>
  </si>
  <si>
    <t>Осн.З/п</t>
  </si>
  <si>
    <t>Эк.Маш.</t>
  </si>
  <si>
    <t>З/пМех</t>
  </si>
  <si>
    <r>
      <t>ТЕР46-04-008-01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</si>
  <si>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покрытий кровель из рулонных материалов-3 слоя</t>
    </r>
    <r>
      <rPr>
        <i/>
        <sz val="7"/>
        <rFont val="Arial"/>
        <family val="2"/>
        <charset val="204"/>
      </rPr>
      <t xml:space="preserve">
КОЭФ. К ПОЗИЦИИ:
ПЗ=3 (ОЗП=3; ЭМ=3 к расх.; ЗПМ=3; МАТ=3 к расх.; ТЗ=3; ТЗМ=3)
НР (53172 руб.): 110% от ФОТ (48338 руб.)
СП (28761 руб.): 70%*0.85 от ФОТ (48338 руб.)</t>
    </r>
  </si>
  <si>
    <t>100 м2 покрытия</t>
  </si>
  <si>
    <r>
      <t>ТЕР12-01-017-01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</si>
  <si>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стяжек цементно-песчаных толщиной 15 мм</t>
    </r>
    <r>
      <rPr>
        <i/>
        <sz val="7"/>
        <rFont val="Arial"/>
        <family val="2"/>
        <charset val="204"/>
      </rPr>
      <t xml:space="preserve">
КОЭФ. К ПОЗИЦИИ:
При (разборке) ПЗ=0,8 (ОЗП=0,8; ЭМ=0,8 к расх.; ЗПМ=0,8; МАТ=0 к расх.; ТЗ=0,8; ТЗМ=0,8)
НР (41208 руб.): 120% от ФОТ (34340 руб.)
СП (18973 руб.): 65%*0.85 от ФОТ (34340 руб.)</t>
    </r>
  </si>
  <si>
    <t>100 м2 стяжки</t>
  </si>
  <si>
    <r>
      <t>ТЕР12-01-017-02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</si>
  <si>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выравнивающих стяжек 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КОЭФ. К ПОЗИЦИИ:
При (разборке) ПЗ=0,8 (ОЗП=0,8; ЭМ=0,8 к расх.; ЗПМ=0,8; МАТ=0 к расх.; ТЗ=0,8; ТЗМ=0,8);
 ПЗ=35 (ОЗП=35; ЭМ=35 к расх.; ЗПМ=35; МАТ=35 к расх.; ТЗ=35; ТЗМ=35)
НР (50051 руб.): 120% от ФОТ (41709 руб.)
СП (23044 руб.): 65%*0.85 от ФОТ (41709 руб.)</t>
    </r>
  </si>
  <si>
    <r>
      <t>ТЕРр58-17-6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</si>
  <si>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теплоизоляции на кровле из минпробки</t>
    </r>
    <r>
      <rPr>
        <i/>
        <sz val="7"/>
        <rFont val="Arial"/>
        <family val="2"/>
        <charset val="204"/>
      </rPr>
      <t xml:space="preserve">
НР (9343 руб.): 83% от ФОТ (11257 руб.)
СП (7317 руб.): 65% от ФОТ (11257 руб.)</t>
    </r>
  </si>
  <si>
    <t>100 м2 покрытия кровли</t>
  </si>
  <si>
    <r>
      <t>ТЕР12-01-015-01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</si>
  <si>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пароизоляции оклеечной в один слой</t>
    </r>
    <r>
      <rPr>
        <i/>
        <sz val="7"/>
        <rFont val="Arial"/>
        <family val="2"/>
        <charset val="204"/>
      </rPr>
      <t xml:space="preserve">
КОЭФ. К ПОЗИЦИИ:
При демонтаже (разборке) сборных деревянных конструкций ПЗ=0,8 (ОЗП=0,8; ЭМ=0,8 к расх.; ЗПМ=0,8; МАТ=0 к расх.; ТЗ=0,8; ТЗМ=0,8)
НР (26515 руб.): 120% от ФОТ (22096 руб.)
СП (12208 руб.): 65%*0.85 от ФОТ (22096 руб.)</t>
    </r>
  </si>
  <si>
    <t>100 м2 изолируемой поверхности</t>
  </si>
  <si>
    <r>
      <t>ТЕРр53-21-14прим.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</si>
  <si>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Чеканки и расшивка швов цокольных плит</t>
    </r>
    <r>
      <rPr>
        <i/>
        <sz val="7"/>
        <rFont val="Arial"/>
        <family val="2"/>
        <charset val="204"/>
      </rPr>
      <t xml:space="preserve">
НР (19127 руб.): 86% от ФОТ (22241 руб.)
СП (15569 руб.): 70% от ФОТ (22241 руб.)</t>
    </r>
  </si>
  <si>
    <t>100 м</t>
  </si>
  <si>
    <r>
      <t>Устройство пароизоляции оклеечной в один слой</t>
    </r>
    <r>
      <rPr>
        <i/>
        <sz val="7"/>
        <rFont val="Arial"/>
        <family val="2"/>
        <charset val="204"/>
      </rPr>
      <t xml:space="preserve">
3 444,41 = 2 502,81 + 110 x (16,50 - 7,94)
НР (33145 руб.): 120% от ФОТ (27621 руб.)
СП (15261 руб.): 65%*0.85 от ФОТ (27621 руб.)</t>
    </r>
  </si>
  <si>
    <r>
      <t>ТЕР26-01-039-01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</si>
  <si>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Изоляция покрытий из плит</t>
    </r>
    <r>
      <rPr>
        <i/>
        <sz val="7"/>
        <rFont val="Arial"/>
        <family val="2"/>
        <charset val="204"/>
      </rPr>
      <t xml:space="preserve">
1 511,37 = 1 892,72 + 1,02 x (1 276,44 - 1 650,31)
НР (243562 руб.): 100% от ФОТ (243562 руб.)
СП (144919 руб.): 70%*0.85 от ФОТ (243562 руб.)</t>
    </r>
  </si>
  <si>
    <t>1 м3 изоляции</t>
  </si>
  <si>
    <r>
      <t>1275</t>
    </r>
    <r>
      <rPr>
        <i/>
        <sz val="6"/>
        <rFont val="Arial"/>
        <family val="2"/>
        <charset val="204"/>
      </rPr>
      <t xml:space="preserve">
8500*0,15</t>
    </r>
  </si>
  <si>
    <r>
      <t>ТЕР12-01-014-02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</si>
  <si>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Разуклонка  керамзитом</t>
    </r>
    <r>
      <rPr>
        <i/>
        <sz val="7"/>
        <rFont val="Arial"/>
        <family val="2"/>
        <charset val="204"/>
      </rPr>
      <t xml:space="preserve">
НР (9814 руб.): 120% от ФОТ (8178 руб.)
СП (4518 руб.): 65%*0.85 от ФОТ (8178 руб.)</t>
    </r>
  </si>
  <si>
    <t>1 м3 утеплителя</t>
  </si>
  <si>
    <r>
      <t>ТЕР12-01-017-05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</si>
  <si>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выравнивающих стяжек сборных из плоских асбестоцементных листов</t>
    </r>
    <r>
      <rPr>
        <i/>
        <sz val="7"/>
        <rFont val="Arial"/>
        <family val="2"/>
        <charset val="204"/>
      </rPr>
      <t xml:space="preserve">
НР (39169 руб.): 120% от ФОТ (32641 руб.)
СП (18034 руб.): 65%*0.85 от ФОТ (32641 руб.)</t>
    </r>
  </si>
  <si>
    <r>
      <t>Устройство выравнивающих стяжек цементно-песчаных толщиной 15 мм</t>
    </r>
    <r>
      <rPr>
        <i/>
        <sz val="7"/>
        <rFont val="Arial"/>
        <family val="2"/>
        <charset val="204"/>
      </rPr>
      <t xml:space="preserve">
НР (6061 руб.): 120% от ФОТ (5051 руб.)
СП (2791 руб.): 65%*0.85 от ФОТ (5051 руб.)</t>
    </r>
  </si>
  <si>
    <r>
      <t>Устройство выравнивающих стяжек 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КОЭФ. К ПОЗИЦИИ:
ПЗ=35 (ОЗП=35; ЭМ=35 к расх.; ЗПМ=35; МАТ=35 к расх.; ТЗ=35; ТЗМ=35)
НР (7360 руб.): 120% от ФОТ (6133 руб.)
СП (3388 руб.): 65%*0.85 от ФОТ (6133 руб.)</t>
    </r>
  </si>
  <si>
    <r>
      <t>ТЕР12-01-016-01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</si>
  <si>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Огрунтовка оснований из бетона или раствора под водоизоляционный кровельный ковер битумной грунтовкой с ее приготовлением</t>
    </r>
    <r>
      <rPr>
        <i/>
        <sz val="7"/>
        <rFont val="Arial"/>
        <family val="2"/>
        <charset val="204"/>
      </rPr>
      <t xml:space="preserve">
НР (911 руб.): 120% от ФОТ (759 руб.)
СП (419 руб.): 65%*0.85 от ФОТ (759 руб.)</t>
    </r>
  </si>
  <si>
    <t>100 м2 кровли</t>
  </si>
  <si>
    <r>
      <t>ТЕР12-01-001-05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</si>
  <si>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кровель скатных из наплавляемых материалов в два слоя</t>
    </r>
    <r>
      <rPr>
        <i/>
        <sz val="7"/>
        <rFont val="Arial"/>
        <family val="2"/>
        <charset val="204"/>
      </rPr>
      <t xml:space="preserve">
8 060,29 = 10 596,16 + 115 x (36,61 - 48,55) + 113 x (31,00 - 41,29)
НР (29881 руб.): 120% от ФОТ (24901 руб.)
СП (13758 руб.): 65%*0.85 от ФОТ (24901 руб.)</t>
    </r>
  </si>
  <si>
    <r>
      <t>ТЕРр65-6-23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</si>
  <si>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Смена водосточных воронок</t>
    </r>
    <r>
      <rPr>
        <i/>
        <sz val="7"/>
        <rFont val="Arial"/>
        <family val="2"/>
        <charset val="204"/>
      </rPr>
      <t xml:space="preserve">
НР (2796 руб.): 103% от ФОТ (2715 руб.)
СП (1629 руб.): 60% от ФОТ (2715 руб.)</t>
    </r>
  </si>
  <si>
    <t>100 приборов</t>
  </si>
  <si>
    <r>
      <t>ТЕР07-05-030-11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</si>
  <si>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 мелких конструкций (подоконников, сливов, парапетов и др.) массой до 0,5 т</t>
    </r>
    <r>
      <rPr>
        <i/>
        <sz val="7"/>
        <rFont val="Arial"/>
        <family val="2"/>
        <charset val="204"/>
      </rPr>
      <t xml:space="preserve">
КОЭФ. К ПОЗИЦИИ:
ОЗП=0,8; ЭМ=0,8 к расх.; ЗПМ=0,8; МАТ=0 к расх.; ТЗ=0,8; ТЗМ=0,8
НР (16385 руб.): 155% от ФОТ (10571 руб.)
СП (8985 руб.): 100%*0.85 от ФОТ (10571 руб.)</t>
    </r>
  </si>
  <si>
    <t>100 шт. сборных конструкций</t>
  </si>
  <si>
    <r>
      <t>ТЕР12-01-004-04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</si>
  <si>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примыканий кровель из наплавляемых материалов к стенам и парапетам высотой до 600 мм без фартуков</t>
    </r>
    <r>
      <rPr>
        <i/>
        <sz val="7"/>
        <rFont val="Arial"/>
        <family val="2"/>
        <charset val="204"/>
      </rPr>
      <t xml:space="preserve">
10 313,56 = 13 322,44 + 252 x (36,61 - 48,55)
НР (7822 руб.): 120% от ФОТ (6518 руб.)
СП (3601 руб.): 65%*0.85 от ФОТ (6518 руб.)</t>
    </r>
  </si>
  <si>
    <t>100 м примыканий</t>
  </si>
  <si>
    <r>
      <t>9,98</t>
    </r>
    <r>
      <rPr>
        <i/>
        <sz val="6"/>
        <rFont val="Arial"/>
        <family val="2"/>
        <charset val="204"/>
      </rPr>
      <t xml:space="preserve">
5,88+2,1+2</t>
    </r>
  </si>
  <si>
    <r>
      <t>Установка мелких конструкций (подоконников, сливов, парапетов и др.) массой до 0,5 т</t>
    </r>
    <r>
      <rPr>
        <i/>
        <sz val="7"/>
        <rFont val="Arial"/>
        <family val="2"/>
        <charset val="204"/>
      </rPr>
      <t xml:space="preserve">
НР (20476 руб.): 155% от ФОТ (13210 руб.)
СП (11229 руб.): 100%*0.85 от ФОТ (13210 руб.)</t>
    </r>
  </si>
  <si>
    <r>
      <t>ТСЦ-403-0655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</si>
  <si>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Плита парапетная ПП 15.6 /бетон В15 (М200), объем 0,052 м3, расход ар-ры 0,88 кг/ (серия 1.238-1 вып.3)</t>
  </si>
  <si>
    <t>шт.</t>
  </si>
  <si>
    <r>
      <t>Огрунтовка оснований из бетона или раствора под водоизоляционный кровельный ковер битумной грунтовкой с ее приготовлением</t>
    </r>
    <r>
      <rPr>
        <i/>
        <sz val="7"/>
        <rFont val="Arial"/>
        <family val="2"/>
        <charset val="204"/>
      </rPr>
      <t xml:space="preserve">
НР (535 руб.): 120% от ФОТ (446 руб.)
СП (246 руб.): 65%*0.85 от ФОТ (446 руб.)</t>
    </r>
  </si>
  <si>
    <r>
      <t>ТЕР12-01-002-10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</si>
  <si>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Оклекйка парапетов плоских из наплавляемых материалов в один слой</t>
    </r>
    <r>
      <rPr>
        <i/>
        <sz val="7"/>
        <rFont val="Arial"/>
        <family val="2"/>
        <charset val="204"/>
      </rPr>
      <t xml:space="preserve">
4 429,95 = 5 814,99 + 116 x (36,61 - 48,55)
НР (1110 руб.): 120% от ФОТ (925 руб.)
СП (511 руб.): 65%*0.85 от ФОТ (925 руб.)</t>
    </r>
  </si>
  <si>
    <r>
      <t>ТЕР12-01-010-01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</si>
  <si>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мелких покрытий из листовой оцинкованной стали</t>
    </r>
    <r>
      <rPr>
        <i/>
        <sz val="7"/>
        <rFont val="Arial"/>
        <family val="2"/>
        <charset val="204"/>
      </rPr>
      <t xml:space="preserve">
НР (4722 руб.): 120% от ФОТ (3935 руб.)
СП (2174 руб.): 65%*0.85 от ФОТ (3935 руб.)</t>
    </r>
  </si>
  <si>
    <r>
      <t>2,1</t>
    </r>
    <r>
      <rPr>
        <i/>
        <sz val="6"/>
        <rFont val="Arial"/>
        <family val="2"/>
        <charset val="204"/>
      </rPr>
      <t xml:space="preserve">
210*1/100</t>
    </r>
  </si>
  <si>
    <r>
      <t>ТЕР12-01-004-05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</si>
  <si>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примыканий кровель из наплавляемых материалов к стенам и парапетам высотой более 600 мм с одним фартуком</t>
    </r>
    <r>
      <rPr>
        <i/>
        <sz val="7"/>
        <rFont val="Arial"/>
        <family val="2"/>
        <charset val="204"/>
      </rPr>
      <t xml:space="preserve">
12 468,74 = 14 725,40 + 189 x (36,61 - 48,55)
НР (958 руб.): 120% от ФОТ (798 руб.)
СП (441 руб.): 65%*0.85 от ФОТ (798 руб.)</t>
    </r>
  </si>
  <si>
    <r>
      <t>ТЕРр58-20-8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</si>
  <si>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защитных фартуков вентиляционных установой  из листовой стали</t>
    </r>
    <r>
      <rPr>
        <i/>
        <sz val="7"/>
        <rFont val="Arial"/>
        <family val="2"/>
        <charset val="204"/>
      </rPr>
      <t xml:space="preserve">
НР (2223 руб.): 83% от ФОТ (2678 руб.)
СП (1741 руб.): 65% от ФОТ (2678 руб.)</t>
    </r>
  </si>
  <si>
    <r>
      <t>ТЕР12-01-005-04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</si>
  <si>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Защита ендов дополнительным одним слоем рулонных наплавляемых материалов</t>
    </r>
    <r>
      <rPr>
        <i/>
        <sz val="7"/>
        <rFont val="Arial"/>
        <family val="2"/>
        <charset val="204"/>
      </rPr>
      <t xml:space="preserve">
6 568,65 = 7 378,29 + 173 x (36,61 - 41,29)
НР (1526 руб.): 120% от ФОТ (1272 руб.)
СП (703 руб.): 65%*0.85 от ФОТ (1272 руб.)</t>
    </r>
  </si>
  <si>
    <t>100 м ендовы</t>
  </si>
  <si>
    <t>СЦП1-1-27-А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</si>
  <si>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ПЗ=1,025 (ОЗП=1,025; ЭМ=1,025 к расх.; ЗПМ=1,025; МАТ=1,025 к расх.; ТЗ=1,025; ТЗМ=1,025)
НР 100% от ФОТ
СП 60% от ФОТ</t>
    </r>
  </si>
  <si>
    <t>т</t>
  </si>
  <si>
    <t>СЦП3-3-40-1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</si>
  <si>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
НР 0% от ФОТ
СП 0% от ФОТ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</si>
  <si>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</si>
  <si>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</si>
  <si>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</si>
  <si>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1-3, 5, 7, 9-14, 17, 20-23, 25, 4, 24, 6, 8, 15-16, 18-19)</t>
  </si>
  <si>
    <t xml:space="preserve">   При ремонте  зд. и сооруж. работы, аналогичные технолог.процессам в новом строительстве ОЗП=1,15; ЭМ=1,25; ЗПМ=1,25; ТЗ=1,15; ТЗМ=1,25  (Поз. 2-3, 5, 7, 9-14, 17, 20-23, 25, 8, 16, 18-19)</t>
  </si>
  <si>
    <t xml:space="preserve">   Производство ремонтных и других работ на открытых и полуоткрытых производственных площадках в стесненных условиях ОЗП=1,15; ЭМ=1,15; ЗПМ=1,15; ТЗ=1,15; ТЗМ=1,15  (Поз. 1-3, 5, 7, 9-14, 17, 20-23, 25, 4, 24, 6, 8, 15-16, 18-19)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</si>
  <si>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</si>
  <si>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</si>
  <si>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</si>
  <si>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</si>
  <si>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перевод стоимости 5 198 720 * 5,56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</si>
  <si>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</si>
  <si>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</si>
  <si>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</si>
  <si>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</si>
  <si>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</si>
  <si>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</si>
  <si>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</si>
  <si>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Составил: ___________________________Бушманова Л.Г. 17.12.2012</t>
  </si>
  <si>
    <t>(должность, подпись, расшифровка)</t>
  </si>
  <si>
    <t>Проверил: ___________________________Пьянкова О.А.</t>
  </si>
  <si>
    <t>Руководитель группы тех.надзора: ___________________________Соболев С.Г.</t>
  </si>
  <si>
    <t xml:space="preserve">Сметная стоимость строительных работ </t>
  </si>
  <si>
    <t xml:space="preserve">№ здания </t>
  </si>
  <si>
    <t>№ инвентарный</t>
  </si>
  <si>
    <t>Сводная таблица стоимости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</si>
</sst>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43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5" fillId="7" borderId="1" applyNumberFormat="0" applyAlignment="0" applyProtection="0"/>
    <xf numFmtId="0" fontId="5" fillId="7" borderId="1" applyNumberFormat="0" applyAlignment="0" applyProtection="0"/>
    <xf numFmtId="0" fontId="6" fillId="20" borderId="2" applyNumberFormat="0" applyAlignment="0" applyProtection="0"/>
    <xf numFmtId="0" fontId="6" fillId="20" borderId="2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2" fillId="21" borderId="7" applyNumberFormat="0" applyAlignment="0" applyProtection="0"/>
    <xf numFmtId="0" fontId="12" fillId="21" borderId="7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" fillId="0" borderId="0" applyAlignment="0"/>
    <xf numFmtId="0" fontId="20" fillId="0" borderId="0"/>
    <xf numFmtId="0" fontId="20" fillId="0" borderId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20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</cellStyleXfs>
  <cellXfs count="145">
    <xf numFmtId="0" fontId="0" fillId="0" borderId="0" xfId="0"/>
    <xf numFmtId="49" fontId="2" fillId="0" borderId="0" xfId="72" applyNumberFormat="1" applyFont="1" applyFill="1"/>
    <xf numFmtId="0" fontId="22" fillId="0" borderId="0" xfId="72" applyFont="1" applyFill="1" applyAlignment="1">
      <alignment horizontal="center" vertical="center"/>
    </xf>
    <xf numFmtId="49" fontId="2" fillId="0" borderId="0" xfId="72" applyNumberFormat="1" applyFont="1" applyFill="1" applyAlignment="1">
      <alignment horizontal="center" vertical="center"/>
    </xf>
    <xf numFmtId="0" fontId="23" fillId="0" borderId="0" xfId="72" applyFont="1" applyFill="1" applyAlignment="1">
      <alignment horizontal="center" vertical="center"/>
    </xf>
    <xf numFmtId="49" fontId="21" fillId="0" borderId="0" xfId="72" applyNumberFormat="1" applyFont="1" applyFill="1" applyAlignment="1">
      <alignment horizontal="center" vertical="center"/>
    </xf>
    <xf numFmtId="49" fontId="24" fillId="0" borderId="0" xfId="72" applyNumberFormat="1" applyFont="1" applyFill="1" applyAlignment="1">
      <alignment wrapText="1"/>
    </xf>
    <xf numFmtId="49" fontId="22" fillId="0" borderId="0" xfId="72" applyNumberFormat="1" applyFont="1" applyFill="1" applyAlignment="1">
      <alignment horizontal="center" vertical="center" wrapText="1"/>
    </xf>
    <xf numFmtId="0" fontId="21" fillId="0" borderId="0" xfId="72" applyFont="1" applyFill="1"/>
    <xf numFmtId="0" fontId="21" fillId="0" borderId="10" xfId="72" applyFont="1" applyFill="1" applyBorder="1"/>
    <xf numFmtId="0" fontId="21" fillId="0" borderId="0" xfId="72" applyFont="1" applyFill="1" applyAlignment="1">
      <alignment horizontal="center"/>
    </xf>
    <xf numFmtId="0" fontId="21" fillId="0" borderId="0" xfId="72" applyFont="1" applyFill="1" applyAlignment="1">
      <alignment horizontal="right"/>
    </xf>
    <xf numFmtId="49" fontId="21" fillId="0" borderId="0" xfId="72" applyNumberFormat="1" applyFont="1" applyFill="1"/>
    <xf numFmtId="49" fontId="2" fillId="0" borderId="0" xfId="72" applyNumberFormat="1" applyFont="1" applyFill="1" applyAlignment="1">
      <alignment horizontal="center"/>
    </xf>
    <xf numFmtId="49" fontId="21" fillId="0" borderId="11" xfId="72" applyNumberFormat="1" applyFont="1" applyFill="1" applyBorder="1" applyAlignment="1">
      <alignment horizontal="center"/>
    </xf>
    <xf numFmtId="49" fontId="21" fillId="0" borderId="12" xfId="72" applyNumberFormat="1" applyFont="1" applyFill="1" applyBorder="1" applyAlignment="1">
      <alignment horizontal="center"/>
    </xf>
    <xf numFmtId="4" fontId="21" fillId="0" borderId="13" xfId="72" applyNumberFormat="1" applyFont="1" applyFill="1" applyBorder="1" applyAlignment="1">
      <alignment horizontal="center" vertical="center"/>
    </xf>
    <xf numFmtId="4" fontId="21" fillId="0" borderId="14" xfId="72" applyNumberFormat="1" applyFont="1" applyFill="1" applyBorder="1" applyAlignment="1">
      <alignment horizontal="center" vertical="center"/>
    </xf>
    <xf numFmtId="0" fontId="2" fillId="0" borderId="0" xfId="72" applyFont="1" applyFill="1" applyAlignment="1">
      <alignment vertical="center"/>
    </xf>
    <xf numFmtId="4" fontId="25" fillId="0" borderId="13" xfId="72" applyNumberFormat="1" applyFont="1" applyFill="1" applyBorder="1" applyAlignment="1">
      <alignment horizontal="center" vertical="center"/>
    </xf>
    <xf numFmtId="4" fontId="25" fillId="0" borderId="14" xfId="72" applyNumberFormat="1" applyFont="1" applyFill="1" applyBorder="1" applyAlignment="1">
      <alignment horizontal="center" vertical="center"/>
    </xf>
    <xf numFmtId="49" fontId="25" fillId="0" borderId="15" xfId="72" applyNumberFormat="1" applyFont="1" applyFill="1" applyBorder="1" applyAlignment="1">
      <alignment horizontal="left" vertical="center"/>
    </xf>
    <xf numFmtId="49" fontId="21" fillId="0" borderId="0" xfId="72" applyNumberFormat="1" applyFont="1" applyFill="1" applyBorder="1" applyAlignment="1">
      <alignment horizontal="centerContinuous" vertical="center" wrapText="1"/>
    </xf>
    <xf numFmtId="164" fontId="25" fillId="0" borderId="13" xfId="72" applyNumberFormat="1" applyFont="1" applyFill="1" applyBorder="1" applyAlignment="1">
      <alignment horizontal="center" vertical="center"/>
    </xf>
    <xf numFmtId="49" fontId="22" fillId="0" borderId="16" xfId="72" applyNumberFormat="1" applyFont="1" applyFill="1" applyBorder="1" applyAlignment="1">
      <alignment horizontal="left" vertical="center"/>
    </xf>
    <xf numFmtId="164" fontId="25" fillId="0" borderId="17" xfId="72" applyNumberFormat="1" applyFont="1" applyFill="1" applyBorder="1" applyAlignment="1">
      <alignment horizontal="center" vertical="center"/>
    </xf>
    <xf numFmtId="4" fontId="25" fillId="0" borderId="18" xfId="72" applyNumberFormat="1" applyFont="1" applyFill="1" applyBorder="1" applyAlignment="1">
      <alignment horizontal="center" vertical="center"/>
    </xf>
    <xf numFmtId="49" fontId="25" fillId="0" borderId="0" xfId="72" applyNumberFormat="1" applyFont="1" applyFill="1" applyBorder="1" applyAlignment="1">
      <alignment horizontal="left" vertical="center"/>
    </xf>
    <xf numFmtId="164" fontId="25" fillId="0" borderId="0" xfId="72" applyNumberFormat="1" applyFont="1" applyFill="1" applyBorder="1" applyAlignment="1">
      <alignment horizontal="center" vertical="center"/>
    </xf>
    <xf numFmtId="0" fontId="21" fillId="0" borderId="0" xfId="72" applyFont="1" applyFill="1" applyAlignment="1">
      <alignment horizontal="center" vertical="center"/>
    </xf>
    <xf numFmtId="0" fontId="2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49" fontId="21" fillId="0" borderId="11" xfId="72" applyNumberFormat="1" applyFont="1" applyFill="1" applyBorder="1" applyAlignment="1">
      <alignment horizontal="center" vertical="center"/>
    </xf>
    <xf numFmtId="49" fontId="21" fillId="0" borderId="13" xfId="72" applyNumberFormat="1" applyFont="1" applyFill="1" applyBorder="1" applyAlignment="1">
      <alignment horizontal="center" vertical="center" wrapText="1"/>
    </xf>
    <xf numFmtId="49" fontId="21" fillId="0" borderId="13" xfId="72" applyNumberFormat="1" applyFont="1" applyFill="1" applyBorder="1" applyAlignment="1">
      <alignment horizontal="centerContinuous" vertical="center" wrapText="1"/>
    </xf>
    <xf numFmtId="49" fontId="21" fillId="0" borderId="17" xfId="72" applyNumberFormat="1" applyFont="1" applyFill="1" applyBorder="1" applyAlignment="1">
      <alignment horizontal="centerContinuous" vertical="center" wrapText="1"/>
    </xf>
    <xf numFmtId="49" fontId="21" fillId="0" borderId="19" xfId="72" applyNumberFormat="1" applyFont="1" applyFill="1" applyBorder="1" applyAlignment="1">
      <alignment horizontal="center"/>
    </xf>
    <xf numFmtId="0" fontId="21" fillId="0" borderId="20" xfId="72" applyNumberFormat="1" applyFont="1" applyFill="1" applyBorder="1" applyAlignment="1">
      <alignment vertical="center" wrapText="1"/>
    </xf>
    <xf numFmtId="0" fontId="25" fillId="0" borderId="15" xfId="72" applyNumberFormat="1" applyFont="1" applyFill="1" applyBorder="1" applyAlignment="1">
      <alignment horizontal="left" vertical="center" wrapText="1"/>
    </xf>
    <xf numFmtId="49" fontId="26" fillId="0" borderId="13" xfId="72" applyNumberFormat="1" applyFont="1" applyFill="1" applyBorder="1" applyAlignment="1">
      <alignment horizontal="center" vertical="center" wrapText="1"/>
    </xf>
    <xf numFmtId="49" fontId="24" fillId="0" borderId="15" xfId="72" applyNumberFormat="1" applyFont="1" applyFill="1" applyBorder="1" applyAlignment="1">
      <alignment horizontal="left" vertical="center" wrapText="1"/>
    </xf>
    <xf numFmtId="164" fontId="21" fillId="0" borderId="13" xfId="72" applyNumberFormat="1" applyFont="1" applyFill="1" applyBorder="1" applyAlignment="1">
      <alignment horizontal="center" vertical="center"/>
    </xf>
    <xf numFmtId="0" fontId="2" fillId="24" borderId="0" xfId="73" applyFont="1" applyFill="1"/>
    <xf numFmtId="0" fontId="21" fillId="24" borderId="10" xfId="73" applyFont="1" applyFill="1" applyBorder="1" applyAlignment="1">
      <alignment horizontal="left" vertical="center"/>
    </xf>
    <xf numFmtId="0" fontId="21" fillId="24" borderId="10" xfId="73" applyFont="1" applyFill="1" applyBorder="1"/>
    <xf numFmtId="49" fontId="21" fillId="24" borderId="11" xfId="73" applyNumberFormat="1" applyFont="1" applyFill="1" applyBorder="1" applyAlignment="1">
      <alignment horizontal="center"/>
    </xf>
    <xf numFmtId="0" fontId="21" fillId="24" borderId="11" xfId="73" applyNumberFormat="1" applyFont="1" applyFill="1" applyBorder="1" applyAlignment="1">
      <alignment horizontal="center" vertical="center"/>
    </xf>
    <xf numFmtId="49" fontId="26" fillId="24" borderId="11" xfId="73" applyNumberFormat="1" applyFont="1" applyFill="1" applyBorder="1" applyAlignment="1">
      <alignment horizontal="center" vertical="center" wrapText="1"/>
    </xf>
    <xf numFmtId="4" fontId="21" fillId="24" borderId="11" xfId="73" applyNumberFormat="1" applyFont="1" applyFill="1" applyBorder="1" applyAlignment="1">
      <alignment horizontal="center" vertical="center"/>
    </xf>
    <xf numFmtId="4" fontId="25" fillId="24" borderId="11" xfId="73" applyNumberFormat="1" applyFont="1" applyFill="1" applyBorder="1" applyAlignment="1">
      <alignment horizontal="center" vertical="center"/>
    </xf>
    <xf numFmtId="0" fontId="27" fillId="24" borderId="11" xfId="73" applyFont="1" applyFill="1" applyBorder="1" applyAlignment="1">
      <alignment horizontal="center" vertical="center"/>
    </xf>
    <xf numFmtId="0" fontId="25" fillId="24" borderId="11" xfId="73" applyFont="1" applyFill="1" applyBorder="1" applyAlignment="1">
      <alignment horizontal="left" vertical="center" wrapText="1"/>
    </xf>
    <xf numFmtId="0" fontId="21" fillId="24" borderId="11" xfId="73" applyFont="1" applyFill="1" applyBorder="1" applyAlignment="1">
      <alignment horizontal="center" vertical="center"/>
    </xf>
    <xf numFmtId="0" fontId="21" fillId="24" borderId="0" xfId="73" applyFont="1" applyFill="1"/>
    <xf numFmtId="0" fontId="2" fillId="24" borderId="0" xfId="73" applyFont="1" applyFill="1" applyBorder="1" applyAlignment="1">
      <alignment horizontal="center" vertical="center"/>
    </xf>
    <xf numFmtId="0" fontId="25" fillId="24" borderId="0" xfId="73" applyFont="1" applyFill="1" applyAlignment="1">
      <alignment horizontal="center" vertical="center"/>
    </xf>
    <xf numFmtId="0" fontId="25" fillId="24" borderId="0" xfId="73" applyFont="1" applyFill="1"/>
    <xf numFmtId="0" fontId="21" fillId="24" borderId="0" xfId="73" applyFont="1" applyFill="1" applyAlignment="1">
      <alignment horizontal="center" vertical="center"/>
    </xf>
    <xf numFmtId="0" fontId="21" fillId="24" borderId="11" xfId="73" applyFont="1" applyFill="1" applyBorder="1" applyAlignment="1">
      <alignment horizontal="left" vertical="center"/>
    </xf>
    <xf numFmtId="49" fontId="21" fillId="24" borderId="11" xfId="73" applyNumberFormat="1" applyFont="1" applyFill="1" applyBorder="1" applyAlignment="1">
      <alignment horizontal="center" vertical="center" wrapText="1"/>
    </xf>
    <xf numFmtId="49" fontId="21" fillId="24" borderId="11" xfId="73" applyNumberFormat="1" applyFont="1" applyFill="1" applyBorder="1" applyAlignment="1">
      <alignment horizontal="center" vertical="center"/>
    </xf>
    <xf numFmtId="0" fontId="2" fillId="24" borderId="0" xfId="73" applyFont="1" applyFill="1" applyAlignment="1">
      <alignment horizontal="center" vertical="center"/>
    </xf>
    <xf numFmtId="0" fontId="21" fillId="0" borderId="0" xfId="72" applyFont="1" applyFill="1" applyAlignment="1">
      <alignment horizontal="center" vertical="center"/>
    </xf>
    <xf numFmtId="49" fontId="22" fillId="0" borderId="0" xfId="72" applyNumberFormat="1" applyFont="1" applyFill="1" applyAlignment="1">
      <alignment horizontal="center" vertical="center"/>
    </xf>
    <xf numFmtId="49" fontId="22" fillId="0" borderId="0" xfId="72" applyNumberFormat="1" applyFont="1" applyFill="1" applyAlignment="1">
      <alignment horizontal="center" vertical="center" wrapText="1"/>
    </xf>
    <xf numFmtId="49" fontId="21" fillId="0" borderId="20" xfId="72" applyNumberFormat="1" applyFont="1" applyFill="1" applyBorder="1" applyAlignment="1">
      <alignment horizontal="center" vertical="center" wrapText="1"/>
    </xf>
    <xf numFmtId="49" fontId="21" fillId="0" borderId="15" xfId="72" applyNumberFormat="1" applyFont="1" applyFill="1" applyBorder="1" applyAlignment="1">
      <alignment horizontal="center" vertical="center" wrapText="1"/>
    </xf>
    <xf numFmtId="49" fontId="21" fillId="0" borderId="16" xfId="72" applyNumberFormat="1" applyFont="1" applyFill="1" applyBorder="1" applyAlignment="1">
      <alignment horizontal="center" vertical="center" wrapText="1"/>
    </xf>
    <xf numFmtId="49" fontId="21" fillId="0" borderId="21" xfId="72" applyNumberFormat="1" applyFont="1" applyFill="1" applyBorder="1" applyAlignment="1">
      <alignment horizontal="center" vertical="center" wrapText="1"/>
    </xf>
    <xf numFmtId="49" fontId="21" fillId="0" borderId="13" xfId="72" applyNumberFormat="1" applyFont="1" applyFill="1" applyBorder="1" applyAlignment="1">
      <alignment horizontal="center" vertical="center" wrapText="1"/>
    </xf>
    <xf numFmtId="49" fontId="21" fillId="0" borderId="17" xfId="72" applyNumberFormat="1" applyFont="1" applyFill="1" applyBorder="1" applyAlignment="1">
      <alignment horizontal="center" vertical="center" wrapText="1"/>
    </xf>
    <xf numFmtId="0" fontId="1" fillId="0" borderId="13" xfId="72" applyFont="1" applyBorder="1"/>
    <xf numFmtId="0" fontId="1" fillId="0" borderId="17" xfId="72" applyFont="1" applyBorder="1"/>
    <xf numFmtId="0" fontId="21" fillId="24" borderId="0" xfId="73" applyFont="1" applyFill="1" applyBorder="1" applyAlignment="1">
      <alignment horizontal="center" vertical="center"/>
    </xf>
    <xf numFmtId="0" fontId="22" fillId="24" borderId="0" xfId="73" applyFont="1" applyFill="1" applyAlignment="1">
      <alignment horizontal="center"/>
    </xf>
    <xf numFmtId="49" fontId="22" fillId="24" borderId="0" xfId="73" applyNumberFormat="1" applyFont="1" applyFill="1" applyAlignment="1">
      <alignment horizontal="center" vertical="top"/>
    </xf>
    <xf numFmtId="0" fontId="2" fillId="24" borderId="0" xfId="73" applyFont="1" applyFill="1" applyAlignment="1">
      <alignment horizontal="right"/>
    </xf>
    <xf numFmtId="49" fontId="24" fillId="24" borderId="0" xfId="73" applyNumberFormat="1" applyFont="1" applyFill="1" applyAlignment="1">
      <alignment horizontal="left" vertical="top" wrapText="1"/>
    </xf>
    <xf numFmtId="0" fontId="2" fillId="24" borderId="0" xfId="73" applyFont="1" applyFill="1" applyAlignment="1">
      <alignment horizontal="center" vertical="center"/>
    </xf>
    <xf numFmtId="0" fontId="29" fillId="0" borderId="0" xfId="0" applyFont="1" applyAlignment="1">
      <alignment horizontal="left" vertical="top"/>
    </xf>
    <xf numFmtId="49" fontId="30" fillId="0" borderId="0" xfId="0" applyNumberFormat="1" applyFont="1" applyAlignment="1">
      <alignment horizontal="left" vertical="top"/>
    </xf>
    <xf numFmtId="0" fontId="30" fillId="0" borderId="0" xfId="0" applyFont="1" applyAlignment="1">
      <alignment horizontal="left" vertical="top" wrapText="1"/>
    </xf>
    <xf numFmtId="0" fontId="30" fillId="0" borderId="0" xfId="0" applyFont="1" applyAlignment="1">
      <alignment horizontal="center" vertical="top" wrapText="1"/>
    </xf>
    <xf numFmtId="0" fontId="31" fillId="0" borderId="0" xfId="0" applyFont="1" applyAlignment="1">
      <alignment horizontal="center" vertical="top" wrapText="1"/>
    </xf>
    <xf numFmtId="0" fontId="31" fillId="0" borderId="0" xfId="0" applyFont="1" applyAlignment="1">
      <alignment horizontal="right" vertical="top"/>
    </xf>
    <xf numFmtId="0" fontId="32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0" borderId="0" xfId="0" applyFont="1" applyAlignment="1">
      <alignment horizontal="center" vertical="top"/>
    </xf>
    <xf numFmtId="0" fontId="30" fillId="0" borderId="10" xfId="0" applyFont="1" applyBorder="1" applyAlignment="1">
      <alignment horizontal="left" vertical="top"/>
    </xf>
    <xf numFmtId="0" fontId="33" fillId="0" borderId="10" xfId="0" applyFont="1" applyBorder="1" applyAlignment="1">
      <alignment horizontal="center" vertical="top"/>
    </xf>
    <xf numFmtId="0" fontId="31" fillId="0" borderId="10" xfId="0" applyFont="1" applyBorder="1" applyAlignment="1">
      <alignment horizontal="right" vertical="top"/>
    </xf>
    <xf numFmtId="0" fontId="34" fillId="0" borderId="0" xfId="0" applyFont="1" applyBorder="1" applyAlignment="1">
      <alignment horizontal="center" vertical="top"/>
    </xf>
    <xf numFmtId="0" fontId="31" fillId="0" borderId="0" xfId="0" applyFont="1" applyBorder="1" applyAlignment="1">
      <alignment horizontal="right" vertical="top"/>
    </xf>
    <xf numFmtId="0" fontId="35" fillId="0" borderId="0" xfId="0" applyFont="1" applyBorder="1" applyAlignment="1">
      <alignment horizontal="center" vertical="top"/>
    </xf>
    <xf numFmtId="0" fontId="36" fillId="0" borderId="0" xfId="0" applyFont="1" applyAlignment="1">
      <alignment horizontal="center" vertical="top"/>
    </xf>
    <xf numFmtId="0" fontId="33" fillId="0" borderId="0" xfId="0" applyFont="1" applyAlignment="1">
      <alignment horizontal="center" vertical="top"/>
    </xf>
    <xf numFmtId="0" fontId="37" fillId="0" borderId="0" xfId="0" applyFont="1" applyAlignment="1">
      <alignment horizontal="center" vertical="top"/>
    </xf>
    <xf numFmtId="0" fontId="30" fillId="0" borderId="0" xfId="0" applyFont="1" applyFill="1" applyBorder="1" applyAlignment="1">
      <alignment horizontal="left" vertical="top"/>
    </xf>
    <xf numFmtId="0" fontId="30" fillId="0" borderId="0" xfId="0" applyFont="1" applyFill="1" applyBorder="1" applyAlignment="1">
      <alignment horizontal="center" vertical="top"/>
    </xf>
    <xf numFmtId="0" fontId="31" fillId="0" borderId="0" xfId="0" applyFont="1" applyFill="1" applyBorder="1" applyAlignment="1">
      <alignment horizontal="right" vertical="top"/>
    </xf>
    <xf numFmtId="0" fontId="31" fillId="0" borderId="0" xfId="0" applyFont="1" applyAlignment="1">
      <alignment horizontal="center" vertical="top"/>
    </xf>
    <xf numFmtId="0" fontId="33" fillId="0" borderId="0" xfId="0" applyFont="1" applyFill="1" applyBorder="1" applyAlignment="1">
      <alignment horizontal="right" vertical="top"/>
    </xf>
    <xf numFmtId="0" fontId="33" fillId="0" borderId="10" xfId="0" applyFont="1" applyBorder="1" applyAlignment="1">
      <alignment horizontal="left" vertical="top"/>
    </xf>
    <xf numFmtId="0" fontId="33" fillId="0" borderId="10" xfId="0" applyFont="1" applyFill="1" applyBorder="1" applyAlignment="1">
      <alignment horizontal="center" vertical="top"/>
    </xf>
    <xf numFmtId="0" fontId="33" fillId="0" borderId="10" xfId="0" applyFont="1" applyFill="1" applyBorder="1" applyAlignment="1">
      <alignment horizontal="right" vertical="top"/>
    </xf>
    <xf numFmtId="0" fontId="33" fillId="0" borderId="10" xfId="0" applyFont="1" applyBorder="1" applyAlignment="1">
      <alignment horizontal="right" vertical="top"/>
    </xf>
    <xf numFmtId="0" fontId="30" fillId="0" borderId="0" xfId="0" applyFont="1" applyBorder="1" applyAlignment="1">
      <alignment horizontal="left" vertical="top"/>
    </xf>
    <xf numFmtId="0" fontId="38" fillId="0" borderId="0" xfId="0" applyFont="1" applyBorder="1" applyAlignment="1">
      <alignment horizontal="center" vertical="top"/>
    </xf>
    <xf numFmtId="0" fontId="39" fillId="0" borderId="0" xfId="0" applyFont="1" applyAlignment="1">
      <alignment horizontal="center" vertical="top"/>
    </xf>
    <xf numFmtId="49" fontId="39" fillId="0" borderId="0" xfId="0" applyNumberFormat="1" applyFont="1" applyAlignment="1">
      <alignment horizontal="left" vertical="top"/>
    </xf>
    <xf numFmtId="0" fontId="31" fillId="0" borderId="0" xfId="0" applyFont="1" applyAlignment="1"/>
    <xf numFmtId="0" fontId="33" fillId="0" borderId="0" xfId="0" applyFont="1" applyAlignment="1">
      <alignment horizontal="left"/>
    </xf>
    <xf numFmtId="49" fontId="33" fillId="0" borderId="0" xfId="0" applyNumberFormat="1" applyFont="1" applyAlignment="1">
      <alignment horizontal="left" vertical="top"/>
    </xf>
    <xf numFmtId="0" fontId="33" fillId="0" borderId="0" xfId="0" applyFont="1" applyAlignment="1">
      <alignment horizontal="right" vertical="top"/>
    </xf>
    <xf numFmtId="0" fontId="3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3" fillId="0" borderId="0" xfId="0" applyFont="1" applyAlignment="1">
      <alignment horizontal="left" vertical="top"/>
    </xf>
    <xf numFmtId="0" fontId="33" fillId="0" borderId="0" xfId="0" applyFont="1" applyAlignment="1"/>
    <xf numFmtId="0" fontId="30" fillId="0" borderId="11" xfId="0" applyFont="1" applyBorder="1" applyAlignment="1">
      <alignment horizontal="center" vertical="center" wrapText="1"/>
    </xf>
    <xf numFmtId="49" fontId="30" fillId="0" borderId="11" xfId="0" applyNumberFormat="1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/>
    </xf>
    <xf numFmtId="49" fontId="30" fillId="0" borderId="11" xfId="0" applyNumberFormat="1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top"/>
    </xf>
    <xf numFmtId="49" fontId="30" fillId="0" borderId="11" xfId="0" applyNumberFormat="1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top" wrapText="1"/>
    </xf>
    <xf numFmtId="0" fontId="30" fillId="0" borderId="11" xfId="0" applyFont="1" applyBorder="1" applyAlignment="1">
      <alignment horizontal="center" vertical="center"/>
    </xf>
    <xf numFmtId="49" fontId="40" fillId="0" borderId="11" xfId="0" applyNumberFormat="1" applyFont="1" applyBorder="1" applyAlignment="1">
      <alignment horizontal="left" vertical="top" wrapText="1"/>
    </xf>
    <xf numFmtId="0" fontId="30" fillId="0" borderId="11" xfId="0" applyFont="1" applyBorder="1" applyAlignment="1">
      <alignment horizontal="left" vertical="top" wrapText="1"/>
    </xf>
    <xf numFmtId="0" fontId="31" fillId="0" borderId="11" xfId="0" applyFont="1" applyBorder="1" applyAlignment="1">
      <alignment horizontal="center" vertical="top"/>
    </xf>
    <xf numFmtId="0" fontId="31" fillId="0" borderId="11" xfId="0" applyFont="1" applyBorder="1" applyAlignment="1">
      <alignment horizontal="right" vertical="top" wrapText="1"/>
    </xf>
    <xf numFmtId="0" fontId="31" fillId="0" borderId="11" xfId="0" applyFont="1" applyBorder="1" applyAlignment="1">
      <alignment horizontal="right" vertical="top"/>
    </xf>
    <xf numFmtId="0" fontId="31" fillId="0" borderId="11" xfId="0" applyFont="1" applyBorder="1" applyAlignment="1">
      <alignment horizontal="center" vertical="top" wrapText="1"/>
    </xf>
    <xf numFmtId="0" fontId="30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40" fillId="0" borderId="11" xfId="0" applyFont="1" applyBorder="1" applyAlignment="1">
      <alignment horizontal="left" vertical="top" wrapText="1"/>
    </xf>
    <xf numFmtId="0" fontId="37" fillId="0" borderId="11" xfId="0" applyFont="1" applyBorder="1" applyAlignment="1">
      <alignment horizontal="right" vertical="top" wrapText="1"/>
    </xf>
    <xf numFmtId="0" fontId="30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9" fillId="0" borderId="0" xfId="0" applyFont="1" applyAlignment="1">
      <alignment horizontal="center" vertical="top" wrapText="1"/>
    </xf>
    <xf numFmtId="49" fontId="25" fillId="24" borderId="11" xfId="73" applyNumberFormat="1" applyFont="1" applyFill="1" applyBorder="1" applyAlignment="1">
      <alignment horizontal="left" vertical="center" wrapText="1"/>
    </xf>
    <xf numFmtId="0" fontId="25" fillId="24" borderId="11" xfId="73" applyFont="1" applyFill="1" applyBorder="1" applyAlignment="1">
      <alignment horizontal="left" vertical="center"/>
    </xf>
    <xf numFmtId="49" fontId="25" fillId="24" borderId="0" xfId="73" applyNumberFormat="1" applyFont="1" applyFill="1" applyAlignment="1">
      <alignment horizontal="center" vertical="center" wrapText="1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27"/>
  <sheetViews>
    <sheetView tabSelected="1" zoomScaleSheetLayoutView="75" workbookViewId="0">
      <selection activeCell="E26" sqref="E26"/>
    </sheetView>
  </sheetViews>
  <sheetFormatPr defaultColWidth="9" defaultRowHeight="12.75" x14ac:dyDescent="0.2"/>
  <cols>
    <col min="1" max="1" width="41.85546875" style="31" customWidth="1"/>
    <col min="2" max="2" width="21.5703125" style="31" customWidth="1"/>
    <col min="3" max="3" width="22.28515625" style="31" customWidth="1"/>
    <col min="4" max="4" width="22.28515625" style="32" customWidth="1"/>
    <col min="5" max="250" width="20.140625" style="31" customWidth="1"/>
    <col min="251" max="251" width="10.7109375" style="31" customWidth="1"/>
    <col min="252" max="252" width="11.140625" style="31" customWidth="1"/>
    <col min="253" max="253" width="21.42578125" style="31" customWidth="1"/>
    <col min="254" max="254" width="21.5703125" style="31" customWidth="1"/>
    <col min="255" max="255" width="22.28515625" style="31" customWidth="1"/>
    <col min="256" max="16384" width="9" style="31"/>
  </cols>
  <sheetData>
    <row r="1" spans="1:4" s="1" customFormat="1" ht="18.75" customHeight="1" x14ac:dyDescent="0.2">
      <c r="A1" s="63" t="s">
        <v>1</v>
      </c>
      <c r="B1" s="63"/>
      <c r="C1" s="63"/>
      <c r="D1" s="63"/>
    </row>
    <row r="2" spans="1:4" s="1" customFormat="1" ht="15.75" customHeight="1" x14ac:dyDescent="0.2">
      <c r="A2" s="2"/>
      <c r="B2" s="2"/>
      <c r="C2" s="2"/>
      <c r="D2" s="2"/>
    </row>
    <row r="3" spans="1:4" s="1" customFormat="1" ht="20.25" customHeight="1" x14ac:dyDescent="0.2">
      <c r="A3" s="64" t="s">
        <v>2</v>
      </c>
      <c r="B3" s="64"/>
      <c r="C3" s="64"/>
      <c r="D3" s="64"/>
    </row>
    <row r="4" spans="1:4" s="1" customFormat="1" ht="15.75" customHeight="1" x14ac:dyDescent="0.2">
      <c r="A4" s="3"/>
      <c r="B4" s="4"/>
      <c r="C4" s="3"/>
      <c r="D4" s="5"/>
    </row>
    <row r="5" spans="1:4" s="6" customFormat="1" ht="18.75" x14ac:dyDescent="0.3">
      <c r="A5" s="65" t="s">
        <v>21</v>
      </c>
      <c r="B5" s="65"/>
      <c r="C5" s="65"/>
      <c r="D5" s="65"/>
    </row>
    <row r="6" spans="1:4" s="6" customFormat="1" ht="18.75" x14ac:dyDescent="0.3">
      <c r="A6" s="65" t="s">
        <v>38</v>
      </c>
      <c r="B6" s="65"/>
      <c r="C6" s="65"/>
      <c r="D6" s="65"/>
    </row>
    <row r="7" spans="1:4" s="6" customFormat="1" ht="9" customHeight="1" x14ac:dyDescent="0.3">
      <c r="A7" s="65"/>
      <c r="B7" s="65"/>
      <c r="C7" s="65"/>
      <c r="D7" s="65"/>
    </row>
    <row r="8" spans="1:4" s="6" customFormat="1" ht="15.75" customHeight="1" x14ac:dyDescent="0.3">
      <c r="A8" s="7"/>
      <c r="B8" s="7"/>
      <c r="C8" s="7"/>
      <c r="D8" s="7"/>
    </row>
    <row r="9" spans="1:4" s="12" customFormat="1" ht="15.75" customHeight="1" x14ac:dyDescent="0.25">
      <c r="A9" s="8" t="s">
        <v>3</v>
      </c>
      <c r="B9" s="9"/>
      <c r="C9" s="10"/>
      <c r="D9" s="11" t="s">
        <v>4</v>
      </c>
    </row>
    <row r="10" spans="1:4" s="1" customFormat="1" ht="15.75" customHeight="1" x14ac:dyDescent="0.2">
      <c r="A10" s="66" t="s">
        <v>5</v>
      </c>
      <c r="B10" s="69" t="s">
        <v>6</v>
      </c>
      <c r="C10" s="69" t="s">
        <v>7</v>
      </c>
      <c r="D10" s="69" t="s">
        <v>8</v>
      </c>
    </row>
    <row r="11" spans="1:4" s="13" customFormat="1" ht="12.75" customHeight="1" x14ac:dyDescent="0.2">
      <c r="A11" s="67"/>
      <c r="B11" s="70"/>
      <c r="C11" s="70"/>
      <c r="D11" s="72"/>
    </row>
    <row r="12" spans="1:4" s="13" customFormat="1" ht="12.75" customHeight="1" x14ac:dyDescent="0.2">
      <c r="A12" s="67"/>
      <c r="B12" s="70"/>
      <c r="C12" s="70"/>
      <c r="D12" s="72"/>
    </row>
    <row r="13" spans="1:4" s="13" customFormat="1" ht="42.75" customHeight="1" x14ac:dyDescent="0.2">
      <c r="A13" s="68"/>
      <c r="B13" s="71"/>
      <c r="C13" s="70"/>
      <c r="D13" s="73"/>
    </row>
    <row r="14" spans="1:4" s="1" customFormat="1" ht="15.75" x14ac:dyDescent="0.25">
      <c r="A14" s="37" t="s">
        <v>9</v>
      </c>
      <c r="B14" s="14" t="s">
        <v>10</v>
      </c>
      <c r="C14" s="15" t="s">
        <v>11</v>
      </c>
      <c r="D14" s="33" t="s">
        <v>12</v>
      </c>
    </row>
    <row r="15" spans="1:4" s="18" customFormat="1" ht="50.1" customHeight="1" x14ac:dyDescent="0.2">
      <c r="A15" s="38" t="s">
        <v>26</v>
      </c>
      <c r="B15" s="16">
        <v>5198720</v>
      </c>
      <c r="C15" s="17">
        <v>28904883</v>
      </c>
      <c r="D15" s="40" t="s">
        <v>22</v>
      </c>
    </row>
    <row r="16" spans="1:4" s="18" customFormat="1" ht="20.25" customHeight="1" x14ac:dyDescent="0.2">
      <c r="A16" s="39" t="s">
        <v>13</v>
      </c>
      <c r="B16" s="19">
        <f>SUM(B15:B15)</f>
        <v>5198720</v>
      </c>
      <c r="C16" s="20">
        <f>SUM(C15:C15)</f>
        <v>28904883</v>
      </c>
      <c r="D16" s="34"/>
    </row>
    <row r="17" spans="1:4" s="18" customFormat="1" ht="15" customHeight="1" x14ac:dyDescent="0.2">
      <c r="A17" s="21"/>
      <c r="B17" s="19"/>
      <c r="C17" s="20"/>
      <c r="D17" s="35"/>
    </row>
    <row r="18" spans="1:4" s="18" customFormat="1" ht="15" customHeight="1" x14ac:dyDescent="0.2">
      <c r="A18" s="21"/>
      <c r="B18" s="19"/>
      <c r="C18" s="20"/>
      <c r="D18" s="35"/>
    </row>
    <row r="19" spans="1:4" s="18" customFormat="1" ht="15.75" customHeight="1" x14ac:dyDescent="0.2">
      <c r="A19" s="41" t="s">
        <v>14</v>
      </c>
      <c r="B19" s="42"/>
      <c r="C19" s="17">
        <f>ROUND(C16*18%,2)</f>
        <v>5202878.9400000004</v>
      </c>
      <c r="D19" s="35"/>
    </row>
    <row r="20" spans="1:4" s="18" customFormat="1" ht="15" customHeight="1" x14ac:dyDescent="0.2">
      <c r="A20" s="21"/>
      <c r="B20" s="23"/>
      <c r="C20" s="20"/>
      <c r="D20" s="35"/>
    </row>
    <row r="21" spans="1:4" s="18" customFormat="1" ht="20.100000000000001" customHeight="1" x14ac:dyDescent="0.2">
      <c r="A21" s="24" t="s">
        <v>27</v>
      </c>
      <c r="B21" s="25"/>
      <c r="C21" s="26">
        <f>C16+C19</f>
        <v>34107761.939999998</v>
      </c>
      <c r="D21" s="36"/>
    </row>
    <row r="22" spans="1:4" s="18" customFormat="1" ht="18.75" customHeight="1" x14ac:dyDescent="0.2">
      <c r="A22" s="27"/>
      <c r="B22" s="28"/>
      <c r="C22" s="28"/>
      <c r="D22" s="22"/>
    </row>
    <row r="24" spans="1:4" s="8" customFormat="1" ht="15.75" x14ac:dyDescent="0.25">
      <c r="A24" s="8" t="s">
        <v>15</v>
      </c>
      <c r="D24" s="29"/>
    </row>
    <row r="25" spans="1:4" s="8" customFormat="1" ht="15.75" x14ac:dyDescent="0.25">
      <c r="A25" s="8" t="s">
        <v>16</v>
      </c>
      <c r="B25" s="9"/>
      <c r="C25" s="30" t="s">
        <v>17</v>
      </c>
      <c r="D25" s="29"/>
    </row>
    <row r="26" spans="1:4" s="8" customFormat="1" ht="26.25" customHeight="1" x14ac:dyDescent="0.25">
      <c r="C26" s="30"/>
      <c r="D26" s="29"/>
    </row>
    <row r="27" spans="1:4" s="8" customFormat="1" ht="15.75" x14ac:dyDescent="0.25">
      <c r="A27" s="8" t="s">
        <v>18</v>
      </c>
      <c r="B27" s="9"/>
      <c r="C27" s="30" t="s">
        <v>23</v>
      </c>
      <c r="D27" s="29"/>
    </row>
  </sheetData>
  <mergeCells count="9">
    <mergeCell ref="A10:A13"/>
    <mergeCell ref="B10:B13"/>
    <mergeCell ref="C10:C13"/>
    <mergeCell ref="D10:D13"/>
    <mergeCell ref="A1:D1"/>
    <mergeCell ref="A3:D3"/>
    <mergeCell ref="A5:D5"/>
    <mergeCell ref="A7:D7"/>
    <mergeCell ref="A6:D6"/>
  </mergeCells>
  <phoneticPr fontId="28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opLeftCell="A40" workbookViewId="0">
      <selection activeCell="K17" sqref="K17"/>
    </sheetView>
  </sheetViews>
  <sheetFormatPr defaultRowHeight="12.75" x14ac:dyDescent="0.2"/>
  <cols>
    <col min="1" max="1" width="4.5703125" style="88" customWidth="1"/>
    <col min="2" max="2" width="14.42578125" style="81" customWidth="1"/>
    <col min="3" max="3" width="40.7109375" style="82" customWidth="1"/>
    <col min="4" max="4" width="13.85546875" style="83" customWidth="1"/>
    <col min="5" max="5" width="16.42578125" style="84" customWidth="1"/>
    <col min="6" max="6" width="8.140625" style="85" customWidth="1"/>
    <col min="7" max="9" width="7.140625" style="85" customWidth="1"/>
    <col min="10" max="10" width="8.140625" style="85" customWidth="1"/>
    <col min="11" max="13" width="7.140625" style="85" customWidth="1"/>
  </cols>
  <sheetData>
    <row r="1" spans="1:13" x14ac:dyDescent="0.2">
      <c r="A1" s="80" t="s">
        <v>40</v>
      </c>
      <c r="J1" s="80" t="s">
        <v>41</v>
      </c>
    </row>
    <row r="2" spans="1:13" x14ac:dyDescent="0.2">
      <c r="A2" s="86"/>
      <c r="J2" s="86"/>
    </row>
    <row r="3" spans="1:13" x14ac:dyDescent="0.2">
      <c r="A3" s="86"/>
      <c r="J3" s="86" t="s">
        <v>42</v>
      </c>
    </row>
    <row r="4" spans="1:13" x14ac:dyDescent="0.2">
      <c r="A4" s="87" t="s">
        <v>43</v>
      </c>
      <c r="J4" s="87" t="s">
        <v>44</v>
      </c>
    </row>
    <row r="5" spans="1:13" ht="14.25" x14ac:dyDescent="0.2">
      <c r="C5" s="89"/>
      <c r="D5" s="90" t="s">
        <v>45</v>
      </c>
      <c r="E5" s="90"/>
      <c r="F5" s="91"/>
      <c r="G5" s="91"/>
      <c r="H5" s="90"/>
      <c r="I5" s="91"/>
      <c r="J5" s="91"/>
    </row>
    <row r="6" spans="1:13" ht="14.25" x14ac:dyDescent="0.2">
      <c r="C6" s="87"/>
      <c r="D6" s="88"/>
      <c r="E6" s="92" t="s">
        <v>46</v>
      </c>
      <c r="F6" s="93"/>
      <c r="G6" s="93"/>
      <c r="I6" s="94"/>
    </row>
    <row r="7" spans="1:13" ht="14.25" x14ac:dyDescent="0.2">
      <c r="C7" s="87"/>
      <c r="D7" s="88"/>
      <c r="E7" s="92"/>
      <c r="F7" s="93"/>
      <c r="G7" s="93"/>
      <c r="I7" s="94"/>
    </row>
    <row r="8" spans="1:13" ht="15.75" x14ac:dyDescent="0.2">
      <c r="C8" s="87"/>
      <c r="D8" s="95" t="s">
        <v>47</v>
      </c>
    </row>
    <row r="9" spans="1:13" ht="14.25" x14ac:dyDescent="0.2">
      <c r="C9" s="87"/>
      <c r="D9" s="96" t="s">
        <v>48</v>
      </c>
      <c r="I9" s="97"/>
    </row>
    <row r="10" spans="1:13" x14ac:dyDescent="0.2">
      <c r="C10" s="98"/>
      <c r="D10" s="88"/>
      <c r="E10" s="99"/>
      <c r="F10" s="100"/>
      <c r="G10" s="100"/>
      <c r="I10" s="101"/>
    </row>
    <row r="11" spans="1:13" ht="14.25" x14ac:dyDescent="0.2">
      <c r="B11" s="102" t="s">
        <v>49</v>
      </c>
      <c r="C11" s="103" t="s">
        <v>50</v>
      </c>
      <c r="D11" s="90"/>
      <c r="E11" s="104"/>
      <c r="F11" s="105"/>
      <c r="G11" s="105"/>
      <c r="H11" s="106"/>
      <c r="I11" s="91"/>
      <c r="J11" s="91"/>
    </row>
    <row r="12" spans="1:13" ht="14.25" x14ac:dyDescent="0.2">
      <c r="C12" s="107"/>
      <c r="D12" s="88"/>
      <c r="E12" s="108" t="s">
        <v>51</v>
      </c>
      <c r="G12" s="93"/>
      <c r="H12" s="96"/>
      <c r="I12" s="93"/>
      <c r="J12" s="93"/>
    </row>
    <row r="13" spans="1:13" x14ac:dyDescent="0.2">
      <c r="A13" s="109"/>
      <c r="B13" s="110"/>
      <c r="C13" s="87"/>
      <c r="D13" s="88"/>
      <c r="E13" s="111"/>
    </row>
    <row r="14" spans="1:13" ht="14.25" x14ac:dyDescent="0.2">
      <c r="C14" s="112" t="s">
        <v>52</v>
      </c>
      <c r="D14" s="88"/>
      <c r="E14" s="101"/>
      <c r="I14" s="112"/>
      <c r="J14" s="112"/>
    </row>
    <row r="15" spans="1:13" ht="14.25" x14ac:dyDescent="0.2">
      <c r="A15" s="96"/>
      <c r="B15" s="113"/>
      <c r="C15" s="112" t="s">
        <v>53</v>
      </c>
      <c r="D15" s="114"/>
      <c r="E15" s="115" t="s">
        <v>54</v>
      </c>
      <c r="F15" s="116"/>
      <c r="G15" s="117" t="s">
        <v>55</v>
      </c>
      <c r="H15" s="114"/>
      <c r="I15" s="112"/>
      <c r="J15" s="112"/>
      <c r="K15" s="114"/>
      <c r="L15" s="114"/>
      <c r="M15" s="114"/>
    </row>
    <row r="16" spans="1:13" ht="14.25" x14ac:dyDescent="0.2">
      <c r="A16" s="96"/>
      <c r="B16" s="113"/>
      <c r="C16" s="112" t="s">
        <v>56</v>
      </c>
      <c r="D16" s="96"/>
      <c r="E16" s="115" t="s">
        <v>57</v>
      </c>
      <c r="F16" s="116"/>
      <c r="G16" s="117" t="s">
        <v>55</v>
      </c>
      <c r="H16" s="114"/>
      <c r="I16" s="112"/>
      <c r="J16" s="112"/>
      <c r="K16" s="114"/>
      <c r="L16" s="114"/>
      <c r="M16" s="114"/>
    </row>
    <row r="17" spans="1:13" ht="14.25" x14ac:dyDescent="0.2">
      <c r="A17" s="96"/>
      <c r="B17" s="113"/>
      <c r="C17" s="112" t="s">
        <v>58</v>
      </c>
      <c r="D17" s="96"/>
      <c r="E17" s="115" t="s">
        <v>59</v>
      </c>
      <c r="F17" s="116"/>
      <c r="G17" s="117" t="s">
        <v>60</v>
      </c>
      <c r="H17" s="114"/>
      <c r="I17" s="112"/>
      <c r="J17" s="112"/>
      <c r="K17" s="114"/>
      <c r="L17" s="114"/>
      <c r="M17" s="114"/>
    </row>
    <row r="18" spans="1:13" ht="14.25" x14ac:dyDescent="0.2">
      <c r="C18" s="118" t="s">
        <v>61</v>
      </c>
      <c r="D18" s="88"/>
      <c r="E18" s="101"/>
    </row>
    <row r="19" spans="1:13" x14ac:dyDescent="0.2">
      <c r="C19" s="87"/>
      <c r="D19" s="88"/>
      <c r="E19" s="101"/>
    </row>
    <row r="20" spans="1:13" x14ac:dyDescent="0.2">
      <c r="A20" s="119" t="s">
        <v>62</v>
      </c>
      <c r="B20" s="120" t="s">
        <v>63</v>
      </c>
      <c r="C20" s="119" t="s">
        <v>64</v>
      </c>
      <c r="D20" s="119" t="s">
        <v>65</v>
      </c>
      <c r="E20" s="119" t="s">
        <v>66</v>
      </c>
      <c r="F20" s="119" t="s">
        <v>67</v>
      </c>
      <c r="G20" s="121"/>
      <c r="H20" s="121"/>
      <c r="I20" s="121"/>
      <c r="J20" s="119" t="s">
        <v>68</v>
      </c>
      <c r="K20" s="121"/>
      <c r="L20" s="121"/>
      <c r="M20" s="121"/>
    </row>
    <row r="21" spans="1:13" x14ac:dyDescent="0.2">
      <c r="A21" s="121"/>
      <c r="B21" s="122"/>
      <c r="C21" s="123"/>
      <c r="D21" s="119"/>
      <c r="E21" s="119"/>
      <c r="F21" s="119" t="s">
        <v>27</v>
      </c>
      <c r="G21" s="119" t="s">
        <v>69</v>
      </c>
      <c r="H21" s="121"/>
      <c r="I21" s="121"/>
      <c r="J21" s="119" t="s">
        <v>27</v>
      </c>
      <c r="K21" s="119" t="s">
        <v>69</v>
      </c>
      <c r="L21" s="121"/>
      <c r="M21" s="121"/>
    </row>
    <row r="22" spans="1:13" ht="24" x14ac:dyDescent="0.2">
      <c r="A22" s="121"/>
      <c r="B22" s="122"/>
      <c r="C22" s="123"/>
      <c r="D22" s="119"/>
      <c r="E22" s="119"/>
      <c r="F22" s="121"/>
      <c r="G22" s="124" t="s">
        <v>70</v>
      </c>
      <c r="H22" s="124" t="s">
        <v>71</v>
      </c>
      <c r="I22" s="124" t="s">
        <v>72</v>
      </c>
      <c r="J22" s="121"/>
      <c r="K22" s="124" t="s">
        <v>70</v>
      </c>
      <c r="L22" s="124" t="s">
        <v>71</v>
      </c>
      <c r="M22" s="124" t="s">
        <v>72</v>
      </c>
    </row>
    <row r="23" spans="1:13" x14ac:dyDescent="0.2">
      <c r="A23" s="125">
        <v>1</v>
      </c>
      <c r="B23" s="126">
        <v>2</v>
      </c>
      <c r="C23" s="124">
        <v>3</v>
      </c>
      <c r="D23" s="124">
        <v>4</v>
      </c>
      <c r="E23" s="127">
        <v>5</v>
      </c>
      <c r="F23" s="128">
        <v>6</v>
      </c>
      <c r="G23" s="128">
        <v>7</v>
      </c>
      <c r="H23" s="128">
        <v>8</v>
      </c>
      <c r="I23" s="128">
        <v>9</v>
      </c>
      <c r="J23" s="128">
        <v>10</v>
      </c>
      <c r="K23" s="128">
        <v>11</v>
      </c>
      <c r="L23" s="128">
        <v>12</v>
      </c>
      <c r="M23" s="128">
        <v>13</v>
      </c>
    </row>
    <row r="24" spans="1:13" ht="72.75" x14ac:dyDescent="0.2">
      <c r="A24" s="125">
        <v>1</v>
      </c>
      <c r="B24" s="129" t="s">
        <v>73</v>
      </c>
      <c r="C24" s="130" t="s">
        <v>74</v>
      </c>
      <c r="D24" s="127" t="s">
        <v>75</v>
      </c>
      <c r="E24" s="131">
        <v>85</v>
      </c>
      <c r="F24" s="132">
        <v>608.66999999999996</v>
      </c>
      <c r="G24" s="132">
        <v>474.12</v>
      </c>
      <c r="H24" s="132">
        <v>134.55000000000001</v>
      </c>
      <c r="I24" s="133"/>
      <c r="J24" s="133">
        <v>51737</v>
      </c>
      <c r="K24" s="133">
        <v>40300</v>
      </c>
      <c r="L24" s="133">
        <v>11437</v>
      </c>
      <c r="M24" s="133"/>
    </row>
    <row r="25" spans="1:13" ht="72.75" x14ac:dyDescent="0.2">
      <c r="A25" s="125">
        <v>2</v>
      </c>
      <c r="B25" s="129" t="s">
        <v>76</v>
      </c>
      <c r="C25" s="130" t="s">
        <v>77</v>
      </c>
      <c r="D25" s="127" t="s">
        <v>78</v>
      </c>
      <c r="E25" s="131">
        <v>85</v>
      </c>
      <c r="F25" s="132">
        <v>493.74</v>
      </c>
      <c r="G25" s="132">
        <v>265.02</v>
      </c>
      <c r="H25" s="132">
        <v>228.72</v>
      </c>
      <c r="I25" s="132">
        <v>25.64</v>
      </c>
      <c r="J25" s="133">
        <v>41968</v>
      </c>
      <c r="K25" s="133">
        <v>22527</v>
      </c>
      <c r="L25" s="133">
        <v>19441</v>
      </c>
      <c r="M25" s="133">
        <v>2179</v>
      </c>
    </row>
    <row r="26" spans="1:13" ht="104.25" x14ac:dyDescent="0.2">
      <c r="A26" s="125">
        <v>3</v>
      </c>
      <c r="B26" s="129" t="s">
        <v>79</v>
      </c>
      <c r="C26" s="130" t="s">
        <v>80</v>
      </c>
      <c r="D26" s="127" t="s">
        <v>78</v>
      </c>
      <c r="E26" s="131">
        <v>85</v>
      </c>
      <c r="F26" s="132">
        <v>455.7</v>
      </c>
      <c r="G26" s="132">
        <v>340.9</v>
      </c>
      <c r="H26" s="132">
        <v>114.8</v>
      </c>
      <c r="I26" s="132">
        <v>13.65</v>
      </c>
      <c r="J26" s="133">
        <v>38735</v>
      </c>
      <c r="K26" s="133">
        <v>28977</v>
      </c>
      <c r="L26" s="133">
        <v>9758</v>
      </c>
      <c r="M26" s="133">
        <v>1160</v>
      </c>
    </row>
    <row r="27" spans="1:13" ht="60" x14ac:dyDescent="0.2">
      <c r="A27" s="125">
        <v>4</v>
      </c>
      <c r="B27" s="129" t="s">
        <v>81</v>
      </c>
      <c r="C27" s="130" t="s">
        <v>82</v>
      </c>
      <c r="D27" s="127" t="s">
        <v>83</v>
      </c>
      <c r="E27" s="131">
        <v>85</v>
      </c>
      <c r="F27" s="132">
        <v>111.07</v>
      </c>
      <c r="G27" s="132">
        <v>110.41</v>
      </c>
      <c r="H27" s="132">
        <v>0.66</v>
      </c>
      <c r="I27" s="133"/>
      <c r="J27" s="133">
        <v>9441</v>
      </c>
      <c r="K27" s="133">
        <v>9385</v>
      </c>
      <c r="L27" s="133">
        <v>56</v>
      </c>
      <c r="M27" s="133"/>
    </row>
    <row r="28" spans="1:13" ht="82.5" x14ac:dyDescent="0.2">
      <c r="A28" s="125">
        <v>5</v>
      </c>
      <c r="B28" s="129" t="s">
        <v>84</v>
      </c>
      <c r="C28" s="130" t="s">
        <v>85</v>
      </c>
      <c r="D28" s="127" t="s">
        <v>86</v>
      </c>
      <c r="E28" s="131">
        <v>85</v>
      </c>
      <c r="F28" s="132">
        <v>285.02</v>
      </c>
      <c r="G28" s="132">
        <v>185.61</v>
      </c>
      <c r="H28" s="132">
        <v>99.41</v>
      </c>
      <c r="I28" s="132">
        <v>2.62</v>
      </c>
      <c r="J28" s="133">
        <v>24227</v>
      </c>
      <c r="K28" s="133">
        <v>15777</v>
      </c>
      <c r="L28" s="133">
        <v>8450</v>
      </c>
      <c r="M28" s="133">
        <v>223</v>
      </c>
    </row>
    <row r="29" spans="1:13" ht="72" x14ac:dyDescent="0.2">
      <c r="A29" s="125">
        <v>6</v>
      </c>
      <c r="B29" s="129" t="s">
        <v>87</v>
      </c>
      <c r="C29" s="130" t="s">
        <v>88</v>
      </c>
      <c r="D29" s="127" t="s">
        <v>89</v>
      </c>
      <c r="E29" s="131">
        <v>108</v>
      </c>
      <c r="F29" s="132">
        <v>193.88</v>
      </c>
      <c r="G29" s="132">
        <v>171.69</v>
      </c>
      <c r="H29" s="132">
        <v>8.73</v>
      </c>
      <c r="I29" s="133"/>
      <c r="J29" s="133">
        <v>20939</v>
      </c>
      <c r="K29" s="133">
        <v>18543</v>
      </c>
      <c r="L29" s="133">
        <v>943</v>
      </c>
      <c r="M29" s="133"/>
    </row>
    <row r="30" spans="1:13" ht="72" x14ac:dyDescent="0.2">
      <c r="A30" s="125">
        <v>7</v>
      </c>
      <c r="B30" s="129" t="s">
        <v>84</v>
      </c>
      <c r="C30" s="130" t="s">
        <v>90</v>
      </c>
      <c r="D30" s="127" t="s">
        <v>86</v>
      </c>
      <c r="E30" s="131">
        <v>85</v>
      </c>
      <c r="F30" s="132">
        <v>3444.41</v>
      </c>
      <c r="G30" s="132">
        <v>232.01</v>
      </c>
      <c r="H30" s="132">
        <v>124.27</v>
      </c>
      <c r="I30" s="132">
        <v>3.28</v>
      </c>
      <c r="J30" s="133">
        <v>292775</v>
      </c>
      <c r="K30" s="133">
        <v>19721</v>
      </c>
      <c r="L30" s="133">
        <v>10563</v>
      </c>
      <c r="M30" s="133">
        <v>279</v>
      </c>
    </row>
    <row r="31" spans="1:13" ht="72" x14ac:dyDescent="0.2">
      <c r="A31" s="125">
        <v>8</v>
      </c>
      <c r="B31" s="129" t="s">
        <v>91</v>
      </c>
      <c r="C31" s="130" t="s">
        <v>92</v>
      </c>
      <c r="D31" s="127" t="s">
        <v>93</v>
      </c>
      <c r="E31" s="134" t="s">
        <v>94</v>
      </c>
      <c r="F31" s="132">
        <v>1511.37</v>
      </c>
      <c r="G31" s="132">
        <v>138.49</v>
      </c>
      <c r="H31" s="132">
        <v>70.91</v>
      </c>
      <c r="I31" s="133"/>
      <c r="J31" s="133">
        <v>1926997</v>
      </c>
      <c r="K31" s="133">
        <v>176575</v>
      </c>
      <c r="L31" s="133">
        <v>90410</v>
      </c>
      <c r="M31" s="133"/>
    </row>
    <row r="32" spans="1:13" ht="72" x14ac:dyDescent="0.2">
      <c r="A32" s="125">
        <v>9</v>
      </c>
      <c r="B32" s="129" t="s">
        <v>95</v>
      </c>
      <c r="C32" s="130" t="s">
        <v>96</v>
      </c>
      <c r="D32" s="127" t="s">
        <v>97</v>
      </c>
      <c r="E32" s="131">
        <v>150</v>
      </c>
      <c r="F32" s="132">
        <v>352.39</v>
      </c>
      <c r="G32" s="132">
        <v>33.409999999999997</v>
      </c>
      <c r="H32" s="132">
        <v>47.63</v>
      </c>
      <c r="I32" s="132">
        <v>5.62</v>
      </c>
      <c r="J32" s="133">
        <v>52859</v>
      </c>
      <c r="K32" s="133">
        <v>5012</v>
      </c>
      <c r="L32" s="133">
        <v>7145</v>
      </c>
      <c r="M32" s="133">
        <v>843</v>
      </c>
    </row>
    <row r="33" spans="1:13" ht="72" x14ac:dyDescent="0.2">
      <c r="A33" s="125">
        <v>10</v>
      </c>
      <c r="B33" s="129" t="s">
        <v>98</v>
      </c>
      <c r="C33" s="130" t="s">
        <v>99</v>
      </c>
      <c r="D33" s="127" t="s">
        <v>78</v>
      </c>
      <c r="E33" s="131">
        <v>75</v>
      </c>
      <c r="F33" s="132">
        <v>5496.68</v>
      </c>
      <c r="G33" s="132">
        <v>311.2</v>
      </c>
      <c r="H33" s="132">
        <v>49.21</v>
      </c>
      <c r="I33" s="132">
        <v>3.96</v>
      </c>
      <c r="J33" s="133">
        <v>412251</v>
      </c>
      <c r="K33" s="133">
        <v>23340</v>
      </c>
      <c r="L33" s="133">
        <v>3691</v>
      </c>
      <c r="M33" s="133">
        <v>297</v>
      </c>
    </row>
    <row r="34" spans="1:13" ht="72" x14ac:dyDescent="0.2">
      <c r="A34" s="125">
        <v>11</v>
      </c>
      <c r="B34" s="129" t="s">
        <v>76</v>
      </c>
      <c r="C34" s="130" t="s">
        <v>100</v>
      </c>
      <c r="D34" s="127" t="s">
        <v>78</v>
      </c>
      <c r="E34" s="131">
        <v>10</v>
      </c>
      <c r="F34" s="132">
        <v>1700.9</v>
      </c>
      <c r="G34" s="132">
        <v>331.27</v>
      </c>
      <c r="H34" s="132">
        <v>285.91000000000003</v>
      </c>
      <c r="I34" s="132">
        <v>32.049999999999997</v>
      </c>
      <c r="J34" s="133">
        <v>17009</v>
      </c>
      <c r="K34" s="133">
        <v>3313</v>
      </c>
      <c r="L34" s="133">
        <v>2859</v>
      </c>
      <c r="M34" s="133">
        <v>321</v>
      </c>
    </row>
    <row r="35" spans="1:13" ht="84.75" x14ac:dyDescent="0.2">
      <c r="A35" s="125">
        <v>12</v>
      </c>
      <c r="B35" s="129" t="s">
        <v>79</v>
      </c>
      <c r="C35" s="130" t="s">
        <v>101</v>
      </c>
      <c r="D35" s="127" t="s">
        <v>78</v>
      </c>
      <c r="E35" s="131">
        <v>10</v>
      </c>
      <c r="F35" s="132">
        <v>2972.9</v>
      </c>
      <c r="G35" s="132">
        <v>425.95</v>
      </c>
      <c r="H35" s="132">
        <v>143.5</v>
      </c>
      <c r="I35" s="132">
        <v>17.149999999999999</v>
      </c>
      <c r="J35" s="133">
        <v>29729</v>
      </c>
      <c r="K35" s="133">
        <v>4260</v>
      </c>
      <c r="L35" s="133">
        <v>1435</v>
      </c>
      <c r="M35" s="133">
        <v>172</v>
      </c>
    </row>
    <row r="36" spans="1:13" ht="72" x14ac:dyDescent="0.2">
      <c r="A36" s="125">
        <v>13</v>
      </c>
      <c r="B36" s="129" t="s">
        <v>102</v>
      </c>
      <c r="C36" s="130" t="s">
        <v>103</v>
      </c>
      <c r="D36" s="127" t="s">
        <v>104</v>
      </c>
      <c r="E36" s="131">
        <v>10</v>
      </c>
      <c r="F36" s="132">
        <v>602.08000000000004</v>
      </c>
      <c r="G36" s="132">
        <v>54.95</v>
      </c>
      <c r="H36" s="132">
        <v>4.37</v>
      </c>
      <c r="I36" s="133"/>
      <c r="J36" s="133">
        <v>6021</v>
      </c>
      <c r="K36" s="133">
        <v>550</v>
      </c>
      <c r="L36" s="133">
        <v>44</v>
      </c>
      <c r="M36" s="133"/>
    </row>
    <row r="37" spans="1:13" ht="72" x14ac:dyDescent="0.2">
      <c r="A37" s="125">
        <v>14</v>
      </c>
      <c r="B37" s="129" t="s">
        <v>105</v>
      </c>
      <c r="C37" s="130" t="s">
        <v>106</v>
      </c>
      <c r="D37" s="127" t="s">
        <v>104</v>
      </c>
      <c r="E37" s="131">
        <v>85</v>
      </c>
      <c r="F37" s="132">
        <v>8060.29</v>
      </c>
      <c r="G37" s="132">
        <v>208.42</v>
      </c>
      <c r="H37" s="132">
        <v>75.52</v>
      </c>
      <c r="I37" s="132">
        <v>3.64</v>
      </c>
      <c r="J37" s="133">
        <v>685125</v>
      </c>
      <c r="K37" s="133">
        <v>17716</v>
      </c>
      <c r="L37" s="133">
        <v>6419</v>
      </c>
      <c r="M37" s="133">
        <v>309</v>
      </c>
    </row>
    <row r="38" spans="1:13" ht="60" x14ac:dyDescent="0.2">
      <c r="A38" s="125">
        <v>15</v>
      </c>
      <c r="B38" s="129" t="s">
        <v>107</v>
      </c>
      <c r="C38" s="130" t="s">
        <v>108</v>
      </c>
      <c r="D38" s="127" t="s">
        <v>109</v>
      </c>
      <c r="E38" s="131">
        <v>0.36</v>
      </c>
      <c r="F38" s="132">
        <v>35114.25</v>
      </c>
      <c r="G38" s="132">
        <v>6280.09</v>
      </c>
      <c r="H38" s="132">
        <v>82.21</v>
      </c>
      <c r="I38" s="132">
        <v>8.59</v>
      </c>
      <c r="J38" s="133">
        <v>12641</v>
      </c>
      <c r="K38" s="133">
        <v>2261</v>
      </c>
      <c r="L38" s="133">
        <v>30</v>
      </c>
      <c r="M38" s="133">
        <v>3</v>
      </c>
    </row>
    <row r="39" spans="1:13" ht="72.75" x14ac:dyDescent="0.2">
      <c r="A39" s="125">
        <v>16</v>
      </c>
      <c r="B39" s="129" t="s">
        <v>110</v>
      </c>
      <c r="C39" s="130" t="s">
        <v>111</v>
      </c>
      <c r="D39" s="127" t="s">
        <v>112</v>
      </c>
      <c r="E39" s="131">
        <v>5.88</v>
      </c>
      <c r="F39" s="132">
        <v>1898.17</v>
      </c>
      <c r="G39" s="132">
        <v>1253.1500000000001</v>
      </c>
      <c r="H39" s="132">
        <v>645.02</v>
      </c>
      <c r="I39" s="132">
        <v>45.86</v>
      </c>
      <c r="J39" s="133">
        <v>11161</v>
      </c>
      <c r="K39" s="133">
        <v>7369</v>
      </c>
      <c r="L39" s="133">
        <v>3792</v>
      </c>
      <c r="M39" s="133">
        <v>270</v>
      </c>
    </row>
    <row r="40" spans="1:13" ht="72" x14ac:dyDescent="0.2">
      <c r="A40" s="125">
        <v>17</v>
      </c>
      <c r="B40" s="129" t="s">
        <v>113</v>
      </c>
      <c r="C40" s="130" t="s">
        <v>114</v>
      </c>
      <c r="D40" s="127" t="s">
        <v>115</v>
      </c>
      <c r="E40" s="134" t="s">
        <v>116</v>
      </c>
      <c r="F40" s="132">
        <v>10313.56</v>
      </c>
      <c r="G40" s="132">
        <v>459.37</v>
      </c>
      <c r="H40" s="132">
        <v>208.19</v>
      </c>
      <c r="I40" s="132">
        <v>12.92</v>
      </c>
      <c r="J40" s="133">
        <v>102929</v>
      </c>
      <c r="K40" s="133">
        <v>4585</v>
      </c>
      <c r="L40" s="133">
        <v>2078</v>
      </c>
      <c r="M40" s="133">
        <v>129</v>
      </c>
    </row>
    <row r="41" spans="1:13" ht="72" x14ac:dyDescent="0.2">
      <c r="A41" s="125">
        <v>18</v>
      </c>
      <c r="B41" s="129" t="s">
        <v>110</v>
      </c>
      <c r="C41" s="130" t="s">
        <v>117</v>
      </c>
      <c r="D41" s="127" t="s">
        <v>112</v>
      </c>
      <c r="E41" s="131">
        <v>5.88</v>
      </c>
      <c r="F41" s="132">
        <v>4594.2700000000004</v>
      </c>
      <c r="G41" s="132">
        <v>1566.44</v>
      </c>
      <c r="H41" s="132">
        <v>806.27</v>
      </c>
      <c r="I41" s="132">
        <v>57.33</v>
      </c>
      <c r="J41" s="133">
        <v>27014</v>
      </c>
      <c r="K41" s="133">
        <v>9211</v>
      </c>
      <c r="L41" s="133">
        <v>4741</v>
      </c>
      <c r="M41" s="133">
        <v>337</v>
      </c>
    </row>
    <row r="42" spans="1:13" ht="60" x14ac:dyDescent="0.2">
      <c r="A42" s="125">
        <v>19</v>
      </c>
      <c r="B42" s="129" t="s">
        <v>118</v>
      </c>
      <c r="C42" s="130" t="s">
        <v>119</v>
      </c>
      <c r="D42" s="127" t="s">
        <v>120</v>
      </c>
      <c r="E42" s="131">
        <v>176</v>
      </c>
      <c r="F42" s="132">
        <v>118.65</v>
      </c>
      <c r="G42" s="133"/>
      <c r="H42" s="133"/>
      <c r="I42" s="133"/>
      <c r="J42" s="133">
        <v>20882</v>
      </c>
      <c r="K42" s="133"/>
      <c r="L42" s="133"/>
      <c r="M42" s="133"/>
    </row>
    <row r="43" spans="1:13" ht="72" x14ac:dyDescent="0.2">
      <c r="A43" s="125">
        <v>20</v>
      </c>
      <c r="B43" s="129" t="s">
        <v>102</v>
      </c>
      <c r="C43" s="130" t="s">
        <v>121</v>
      </c>
      <c r="D43" s="127" t="s">
        <v>104</v>
      </c>
      <c r="E43" s="131">
        <v>5.88</v>
      </c>
      <c r="F43" s="132">
        <v>602.08000000000004</v>
      </c>
      <c r="G43" s="132">
        <v>54.95</v>
      </c>
      <c r="H43" s="132">
        <v>4.37</v>
      </c>
      <c r="I43" s="133"/>
      <c r="J43" s="133">
        <v>3540</v>
      </c>
      <c r="K43" s="133">
        <v>323</v>
      </c>
      <c r="L43" s="133">
        <v>26</v>
      </c>
      <c r="M43" s="133"/>
    </row>
    <row r="44" spans="1:13" ht="72" x14ac:dyDescent="0.2">
      <c r="A44" s="125">
        <v>21</v>
      </c>
      <c r="B44" s="129" t="s">
        <v>122</v>
      </c>
      <c r="C44" s="130" t="s">
        <v>123</v>
      </c>
      <c r="D44" s="127" t="s">
        <v>104</v>
      </c>
      <c r="E44" s="131">
        <v>5.88</v>
      </c>
      <c r="F44" s="132">
        <v>4429.95</v>
      </c>
      <c r="G44" s="132">
        <v>111.83</v>
      </c>
      <c r="H44" s="132">
        <v>40.22</v>
      </c>
      <c r="I44" s="132">
        <v>2</v>
      </c>
      <c r="J44" s="133">
        <v>26048</v>
      </c>
      <c r="K44" s="133">
        <v>658</v>
      </c>
      <c r="L44" s="133">
        <v>236</v>
      </c>
      <c r="M44" s="133">
        <v>12</v>
      </c>
    </row>
    <row r="45" spans="1:13" ht="72" x14ac:dyDescent="0.2">
      <c r="A45" s="125">
        <v>22</v>
      </c>
      <c r="B45" s="129" t="s">
        <v>124</v>
      </c>
      <c r="C45" s="130" t="s">
        <v>125</v>
      </c>
      <c r="D45" s="127" t="s">
        <v>75</v>
      </c>
      <c r="E45" s="134" t="s">
        <v>126</v>
      </c>
      <c r="F45" s="132">
        <v>15322.3</v>
      </c>
      <c r="G45" s="132">
        <v>1354.13</v>
      </c>
      <c r="H45" s="132">
        <v>58.83</v>
      </c>
      <c r="I45" s="132">
        <v>3.64</v>
      </c>
      <c r="J45" s="133">
        <v>32177</v>
      </c>
      <c r="K45" s="133">
        <v>2844</v>
      </c>
      <c r="L45" s="133">
        <v>124</v>
      </c>
      <c r="M45" s="133">
        <v>8</v>
      </c>
    </row>
    <row r="46" spans="1:13" ht="77.25" x14ac:dyDescent="0.2">
      <c r="A46" s="125">
        <v>23</v>
      </c>
      <c r="B46" s="129" t="s">
        <v>127</v>
      </c>
      <c r="C46" s="130" t="s">
        <v>128</v>
      </c>
      <c r="D46" s="127" t="s">
        <v>115</v>
      </c>
      <c r="E46" s="131">
        <v>0.84</v>
      </c>
      <c r="F46" s="132">
        <v>12468.74</v>
      </c>
      <c r="G46" s="132">
        <v>675.6</v>
      </c>
      <c r="H46" s="132">
        <v>194.06</v>
      </c>
      <c r="I46" s="132">
        <v>12.19</v>
      </c>
      <c r="J46" s="133">
        <v>10474</v>
      </c>
      <c r="K46" s="133">
        <v>568</v>
      </c>
      <c r="L46" s="133">
        <v>163</v>
      </c>
      <c r="M46" s="133">
        <v>10</v>
      </c>
    </row>
    <row r="47" spans="1:13" ht="60" x14ac:dyDescent="0.2">
      <c r="A47" s="125">
        <v>24</v>
      </c>
      <c r="B47" s="129" t="s">
        <v>129</v>
      </c>
      <c r="C47" s="130" t="s">
        <v>130</v>
      </c>
      <c r="D47" s="127" t="s">
        <v>89</v>
      </c>
      <c r="E47" s="131">
        <v>2</v>
      </c>
      <c r="F47" s="132">
        <v>3193.94</v>
      </c>
      <c r="G47" s="132">
        <v>1115.25</v>
      </c>
      <c r="H47" s="132">
        <v>6.78</v>
      </c>
      <c r="I47" s="132">
        <v>0.94</v>
      </c>
      <c r="J47" s="133">
        <v>6388</v>
      </c>
      <c r="K47" s="133">
        <v>2231</v>
      </c>
      <c r="L47" s="133">
        <v>14</v>
      </c>
      <c r="M47" s="133">
        <v>2</v>
      </c>
    </row>
    <row r="48" spans="1:13" ht="72" x14ac:dyDescent="0.2">
      <c r="A48" s="125">
        <v>25</v>
      </c>
      <c r="B48" s="129" t="s">
        <v>131</v>
      </c>
      <c r="C48" s="130" t="s">
        <v>132</v>
      </c>
      <c r="D48" s="127" t="s">
        <v>133</v>
      </c>
      <c r="E48" s="131">
        <v>7.68</v>
      </c>
      <c r="F48" s="132">
        <v>6568.65</v>
      </c>
      <c r="G48" s="132">
        <v>116.73</v>
      </c>
      <c r="H48" s="132">
        <v>64.349999999999994</v>
      </c>
      <c r="I48" s="132">
        <v>3.09</v>
      </c>
      <c r="J48" s="133">
        <v>50447</v>
      </c>
      <c r="K48" s="133">
        <v>896</v>
      </c>
      <c r="L48" s="133">
        <v>494</v>
      </c>
      <c r="M48" s="133">
        <v>24</v>
      </c>
    </row>
    <row r="49" spans="1:13" ht="72.75" x14ac:dyDescent="0.2">
      <c r="A49" s="125">
        <v>26</v>
      </c>
      <c r="B49" s="129" t="s">
        <v>134</v>
      </c>
      <c r="C49" s="130" t="s">
        <v>135</v>
      </c>
      <c r="D49" s="127" t="s">
        <v>136</v>
      </c>
      <c r="E49" s="131">
        <v>1700</v>
      </c>
      <c r="F49" s="132">
        <v>2.77</v>
      </c>
      <c r="G49" s="133"/>
      <c r="H49" s="133"/>
      <c r="I49" s="133"/>
      <c r="J49" s="133">
        <v>4709</v>
      </c>
      <c r="K49" s="133"/>
      <c r="L49" s="133"/>
      <c r="M49" s="133"/>
    </row>
    <row r="50" spans="1:13" ht="104.25" x14ac:dyDescent="0.2">
      <c r="A50" s="125">
        <v>27</v>
      </c>
      <c r="B50" s="129" t="s">
        <v>137</v>
      </c>
      <c r="C50" s="130" t="s">
        <v>138</v>
      </c>
      <c r="D50" s="127" t="s">
        <v>136</v>
      </c>
      <c r="E50" s="131">
        <v>1700</v>
      </c>
      <c r="F50" s="132">
        <v>52.85</v>
      </c>
      <c r="G50" s="133"/>
      <c r="H50" s="132">
        <v>52.85</v>
      </c>
      <c r="I50" s="133"/>
      <c r="J50" s="133">
        <v>89845</v>
      </c>
      <c r="K50" s="133"/>
      <c r="L50" s="133">
        <v>89845</v>
      </c>
      <c r="M50" s="133"/>
    </row>
    <row r="51" spans="1:13" x14ac:dyDescent="0.2">
      <c r="A51" s="135" t="s">
        <v>139</v>
      </c>
      <c r="B51" s="136"/>
      <c r="C51" s="136"/>
      <c r="D51" s="136"/>
      <c r="E51" s="136"/>
      <c r="F51" s="136"/>
      <c r="G51" s="136"/>
      <c r="H51" s="136"/>
      <c r="I51" s="136"/>
      <c r="J51" s="132">
        <v>4008068</v>
      </c>
      <c r="K51" s="132">
        <v>416942</v>
      </c>
      <c r="L51" s="132">
        <v>274194</v>
      </c>
      <c r="M51" s="132">
        <v>6578</v>
      </c>
    </row>
    <row r="52" spans="1:13" x14ac:dyDescent="0.2">
      <c r="A52" s="135" t="s">
        <v>140</v>
      </c>
      <c r="B52" s="136"/>
      <c r="C52" s="136"/>
      <c r="D52" s="136"/>
      <c r="E52" s="136"/>
      <c r="F52" s="136"/>
      <c r="G52" s="136"/>
      <c r="H52" s="136"/>
      <c r="I52" s="136"/>
      <c r="J52" s="132">
        <v>4230632</v>
      </c>
      <c r="K52" s="132">
        <v>562032</v>
      </c>
      <c r="L52" s="132">
        <v>351668</v>
      </c>
      <c r="M52" s="132">
        <v>9861</v>
      </c>
    </row>
    <row r="53" spans="1:13" x14ac:dyDescent="0.2">
      <c r="A53" s="135" t="s">
        <v>141</v>
      </c>
      <c r="B53" s="136"/>
      <c r="C53" s="136"/>
      <c r="D53" s="136"/>
      <c r="E53" s="136"/>
      <c r="F53" s="136"/>
      <c r="G53" s="136"/>
      <c r="H53" s="136"/>
      <c r="I53" s="136"/>
      <c r="J53" s="133"/>
      <c r="K53" s="133"/>
      <c r="L53" s="133"/>
      <c r="M53" s="133"/>
    </row>
    <row r="54" spans="1:13" x14ac:dyDescent="0.2">
      <c r="A54" s="135" t="s">
        <v>142</v>
      </c>
      <c r="B54" s="136"/>
      <c r="C54" s="136"/>
      <c r="D54" s="136"/>
      <c r="E54" s="136"/>
      <c r="F54" s="136"/>
      <c r="G54" s="136"/>
      <c r="H54" s="136"/>
      <c r="I54" s="136"/>
      <c r="J54" s="132">
        <v>18211</v>
      </c>
      <c r="K54" s="132">
        <v>17929</v>
      </c>
      <c r="L54" s="132">
        <v>283</v>
      </c>
      <c r="M54" s="132">
        <v>283</v>
      </c>
    </row>
    <row r="55" spans="1:13" x14ac:dyDescent="0.2">
      <c r="A55" s="135" t="s">
        <v>143</v>
      </c>
      <c r="B55" s="136"/>
      <c r="C55" s="136"/>
      <c r="D55" s="136"/>
      <c r="E55" s="136"/>
      <c r="F55" s="136"/>
      <c r="G55" s="136"/>
      <c r="H55" s="136"/>
      <c r="I55" s="136"/>
      <c r="J55" s="132">
        <v>96892</v>
      </c>
      <c r="K55" s="132">
        <v>53854</v>
      </c>
      <c r="L55" s="132">
        <v>43038</v>
      </c>
      <c r="M55" s="132">
        <v>1714</v>
      </c>
    </row>
    <row r="56" spans="1:13" x14ac:dyDescent="0.2">
      <c r="A56" s="135" t="s">
        <v>144</v>
      </c>
      <c r="B56" s="136"/>
      <c r="C56" s="136"/>
      <c r="D56" s="136"/>
      <c r="E56" s="136"/>
      <c r="F56" s="136"/>
      <c r="G56" s="136"/>
      <c r="H56" s="136"/>
      <c r="I56" s="136"/>
      <c r="J56" s="132">
        <v>107461</v>
      </c>
      <c r="K56" s="132">
        <v>73308</v>
      </c>
      <c r="L56" s="132">
        <v>34151</v>
      </c>
      <c r="M56" s="132">
        <v>1286</v>
      </c>
    </row>
    <row r="57" spans="1:13" x14ac:dyDescent="0.2">
      <c r="A57" s="135" t="s">
        <v>145</v>
      </c>
      <c r="B57" s="136"/>
      <c r="C57" s="136"/>
      <c r="D57" s="136"/>
      <c r="E57" s="136"/>
      <c r="F57" s="136"/>
      <c r="G57" s="136"/>
      <c r="H57" s="136"/>
      <c r="I57" s="136"/>
      <c r="J57" s="132">
        <v>627869</v>
      </c>
      <c r="K57" s="133"/>
      <c r="L57" s="133"/>
      <c r="M57" s="133"/>
    </row>
    <row r="58" spans="1:13" x14ac:dyDescent="0.2">
      <c r="A58" s="135" t="s">
        <v>146</v>
      </c>
      <c r="B58" s="136"/>
      <c r="C58" s="136"/>
      <c r="D58" s="136"/>
      <c r="E58" s="136"/>
      <c r="F58" s="136"/>
      <c r="G58" s="136"/>
      <c r="H58" s="136"/>
      <c r="I58" s="136"/>
      <c r="J58" s="132">
        <v>340219</v>
      </c>
      <c r="K58" s="133"/>
      <c r="L58" s="133"/>
      <c r="M58" s="133"/>
    </row>
    <row r="59" spans="1:13" x14ac:dyDescent="0.2">
      <c r="A59" s="137" t="s">
        <v>147</v>
      </c>
      <c r="B59" s="136"/>
      <c r="C59" s="136"/>
      <c r="D59" s="136"/>
      <c r="E59" s="136"/>
      <c r="F59" s="136"/>
      <c r="G59" s="136"/>
      <c r="H59" s="136"/>
      <c r="I59" s="136"/>
      <c r="J59" s="133"/>
      <c r="K59" s="133"/>
      <c r="L59" s="133"/>
      <c r="M59" s="133"/>
    </row>
    <row r="60" spans="1:13" x14ac:dyDescent="0.2">
      <c r="A60" s="135" t="s">
        <v>148</v>
      </c>
      <c r="B60" s="136"/>
      <c r="C60" s="136"/>
      <c r="D60" s="136"/>
      <c r="E60" s="136"/>
      <c r="F60" s="136"/>
      <c r="G60" s="136"/>
      <c r="H60" s="136"/>
      <c r="I60" s="136"/>
      <c r="J60" s="132">
        <v>5198720</v>
      </c>
      <c r="K60" s="133"/>
      <c r="L60" s="133"/>
      <c r="M60" s="133"/>
    </row>
    <row r="61" spans="1:13" x14ac:dyDescent="0.2">
      <c r="A61" s="135" t="s">
        <v>149</v>
      </c>
      <c r="B61" s="136"/>
      <c r="C61" s="136"/>
      <c r="D61" s="136"/>
      <c r="E61" s="136"/>
      <c r="F61" s="136"/>
      <c r="G61" s="136"/>
      <c r="H61" s="136"/>
      <c r="I61" s="136"/>
      <c r="J61" s="132">
        <v>28904883</v>
      </c>
      <c r="K61" s="133"/>
      <c r="L61" s="133"/>
      <c r="M61" s="133"/>
    </row>
    <row r="62" spans="1:13" x14ac:dyDescent="0.2">
      <c r="A62" s="135" t="s">
        <v>150</v>
      </c>
      <c r="B62" s="136"/>
      <c r="C62" s="136"/>
      <c r="D62" s="136"/>
      <c r="E62" s="136"/>
      <c r="F62" s="136"/>
      <c r="G62" s="136"/>
      <c r="H62" s="136"/>
      <c r="I62" s="136"/>
      <c r="J62" s="133"/>
      <c r="K62" s="133"/>
      <c r="L62" s="133"/>
      <c r="M62" s="133"/>
    </row>
    <row r="63" spans="1:13" x14ac:dyDescent="0.2">
      <c r="A63" s="135" t="s">
        <v>151</v>
      </c>
      <c r="B63" s="136"/>
      <c r="C63" s="136"/>
      <c r="D63" s="136"/>
      <c r="E63" s="136"/>
      <c r="F63" s="136"/>
      <c r="G63" s="136"/>
      <c r="H63" s="136"/>
      <c r="I63" s="136"/>
      <c r="J63" s="132">
        <v>3312223</v>
      </c>
      <c r="K63" s="133"/>
      <c r="L63" s="133"/>
      <c r="M63" s="133"/>
    </row>
    <row r="64" spans="1:13" x14ac:dyDescent="0.2">
      <c r="A64" s="135" t="s">
        <v>152</v>
      </c>
      <c r="B64" s="136"/>
      <c r="C64" s="136"/>
      <c r="D64" s="136"/>
      <c r="E64" s="136"/>
      <c r="F64" s="136"/>
      <c r="G64" s="136"/>
      <c r="H64" s="136"/>
      <c r="I64" s="136"/>
      <c r="J64" s="132">
        <v>351668</v>
      </c>
      <c r="K64" s="133"/>
      <c r="L64" s="133"/>
      <c r="M64" s="133"/>
    </row>
    <row r="65" spans="1:13" x14ac:dyDescent="0.2">
      <c r="A65" s="135" t="s">
        <v>153</v>
      </c>
      <c r="B65" s="136"/>
      <c r="C65" s="136"/>
      <c r="D65" s="136"/>
      <c r="E65" s="136"/>
      <c r="F65" s="136"/>
      <c r="G65" s="136"/>
      <c r="H65" s="136"/>
      <c r="I65" s="136"/>
      <c r="J65" s="132">
        <v>571893</v>
      </c>
      <c r="K65" s="133"/>
      <c r="L65" s="133"/>
      <c r="M65" s="133"/>
    </row>
    <row r="66" spans="1:13" x14ac:dyDescent="0.2">
      <c r="A66" s="135" t="s">
        <v>154</v>
      </c>
      <c r="B66" s="136"/>
      <c r="C66" s="136"/>
      <c r="D66" s="136"/>
      <c r="E66" s="136"/>
      <c r="F66" s="136"/>
      <c r="G66" s="136"/>
      <c r="H66" s="136"/>
      <c r="I66" s="136"/>
      <c r="J66" s="132">
        <v>627869</v>
      </c>
      <c r="K66" s="133"/>
      <c r="L66" s="133"/>
      <c r="M66" s="133"/>
    </row>
    <row r="67" spans="1:13" x14ac:dyDescent="0.2">
      <c r="A67" s="135" t="s">
        <v>155</v>
      </c>
      <c r="B67" s="136"/>
      <c r="C67" s="136"/>
      <c r="D67" s="136"/>
      <c r="E67" s="136"/>
      <c r="F67" s="136"/>
      <c r="G67" s="136"/>
      <c r="H67" s="136"/>
      <c r="I67" s="136"/>
      <c r="J67" s="132">
        <v>340219</v>
      </c>
      <c r="K67" s="133"/>
      <c r="L67" s="133"/>
      <c r="M67" s="133"/>
    </row>
    <row r="68" spans="1:13" x14ac:dyDescent="0.2">
      <c r="A68" s="137" t="s">
        <v>156</v>
      </c>
      <c r="B68" s="136"/>
      <c r="C68" s="136"/>
      <c r="D68" s="136"/>
      <c r="E68" s="136"/>
      <c r="F68" s="136"/>
      <c r="G68" s="136"/>
      <c r="H68" s="136"/>
      <c r="I68" s="136"/>
      <c r="J68" s="138">
        <v>28904883</v>
      </c>
      <c r="K68" s="133"/>
      <c r="L68" s="133"/>
      <c r="M68" s="133"/>
    </row>
    <row r="71" spans="1:13" x14ac:dyDescent="0.2">
      <c r="A71" s="139" t="s">
        <v>157</v>
      </c>
      <c r="B71" s="140"/>
      <c r="C71" s="140"/>
      <c r="D71" s="140"/>
      <c r="E71" s="140"/>
      <c r="F71" s="140"/>
      <c r="G71" s="140"/>
      <c r="H71" s="140"/>
      <c r="I71" s="140"/>
      <c r="J71" s="140"/>
      <c r="K71" s="140"/>
      <c r="L71" s="140"/>
      <c r="M71" s="140"/>
    </row>
    <row r="72" spans="1:13" x14ac:dyDescent="0.2">
      <c r="A72" s="141" t="s">
        <v>158</v>
      </c>
      <c r="B72" s="140"/>
      <c r="C72" s="140"/>
      <c r="D72" s="140"/>
      <c r="E72" s="140"/>
      <c r="F72" s="140"/>
      <c r="G72" s="140"/>
      <c r="H72" s="140"/>
      <c r="I72" s="140"/>
      <c r="J72" s="140"/>
      <c r="K72" s="140"/>
      <c r="L72" s="140"/>
      <c r="M72" s="140"/>
    </row>
    <row r="74" spans="1:13" x14ac:dyDescent="0.2">
      <c r="A74" s="139" t="s">
        <v>159</v>
      </c>
      <c r="B74" s="140"/>
      <c r="C74" s="140"/>
      <c r="D74" s="140"/>
      <c r="E74" s="140"/>
      <c r="F74" s="140"/>
      <c r="G74" s="140"/>
      <c r="H74" s="140"/>
      <c r="I74" s="140"/>
      <c r="J74" s="140"/>
      <c r="K74" s="140"/>
      <c r="L74" s="140"/>
      <c r="M74" s="140"/>
    </row>
    <row r="75" spans="1:13" x14ac:dyDescent="0.2">
      <c r="A75" s="141" t="s">
        <v>158</v>
      </c>
      <c r="B75" s="140"/>
      <c r="C75" s="140"/>
      <c r="D75" s="140"/>
      <c r="E75" s="140"/>
      <c r="F75" s="140"/>
      <c r="G75" s="140"/>
      <c r="H75" s="140"/>
      <c r="I75" s="140"/>
      <c r="J75" s="140"/>
      <c r="K75" s="140"/>
      <c r="L75" s="140"/>
      <c r="M75" s="140"/>
    </row>
    <row r="77" spans="1:13" x14ac:dyDescent="0.2">
      <c r="A77" s="139" t="s">
        <v>160</v>
      </c>
      <c r="B77" s="140"/>
      <c r="C77" s="140"/>
      <c r="D77" s="140"/>
      <c r="E77" s="140"/>
      <c r="F77" s="140"/>
      <c r="G77" s="140"/>
      <c r="H77" s="140"/>
      <c r="I77" s="140"/>
      <c r="J77" s="140"/>
      <c r="K77" s="140"/>
      <c r="L77" s="140"/>
      <c r="M77" s="140"/>
    </row>
    <row r="78" spans="1:13" x14ac:dyDescent="0.2">
      <c r="A78" s="141" t="s">
        <v>158</v>
      </c>
      <c r="B78" s="140"/>
      <c r="C78" s="140"/>
      <c r="D78" s="140"/>
      <c r="E78" s="140"/>
      <c r="F78" s="140"/>
      <c r="G78" s="140"/>
      <c r="H78" s="140"/>
      <c r="I78" s="140"/>
      <c r="J78" s="140"/>
      <c r="K78" s="140"/>
      <c r="L78" s="140"/>
      <c r="M78" s="140"/>
    </row>
  </sheetData>
  <mergeCells count="38">
    <mergeCell ref="A72:M72"/>
    <mergeCell ref="A74:M74"/>
    <mergeCell ref="A75:M75"/>
    <mergeCell ref="A77:M77"/>
    <mergeCell ref="A78:M78"/>
    <mergeCell ref="A64:I64"/>
    <mergeCell ref="A65:I65"/>
    <mergeCell ref="A66:I66"/>
    <mergeCell ref="A67:I67"/>
    <mergeCell ref="A68:I68"/>
    <mergeCell ref="A71:M71"/>
    <mergeCell ref="A58:I58"/>
    <mergeCell ref="A59:I59"/>
    <mergeCell ref="A60:I60"/>
    <mergeCell ref="A61:I61"/>
    <mergeCell ref="A62:I62"/>
    <mergeCell ref="A63:I63"/>
    <mergeCell ref="A52:I52"/>
    <mergeCell ref="A53:I53"/>
    <mergeCell ref="A54:I54"/>
    <mergeCell ref="A55:I55"/>
    <mergeCell ref="A56:I56"/>
    <mergeCell ref="A57:I57"/>
    <mergeCell ref="J20:M20"/>
    <mergeCell ref="F21:F22"/>
    <mergeCell ref="G21:I21"/>
    <mergeCell ref="J21:J22"/>
    <mergeCell ref="K21:M21"/>
    <mergeCell ref="A51:I51"/>
    <mergeCell ref="E15:F15"/>
    <mergeCell ref="E16:F16"/>
    <mergeCell ref="E17:F17"/>
    <mergeCell ref="A20:A22"/>
    <mergeCell ref="B20:B22"/>
    <mergeCell ref="C20:C22"/>
    <mergeCell ref="D20:D22"/>
    <mergeCell ref="E20:E22"/>
    <mergeCell ref="F20:I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zoomScaleNormal="100" workbookViewId="0">
      <selection activeCell="H33" sqref="H33"/>
    </sheetView>
  </sheetViews>
  <sheetFormatPr defaultRowHeight="12.75" x14ac:dyDescent="0.2"/>
  <cols>
    <col min="1" max="1" width="4" style="62" customWidth="1"/>
    <col min="2" max="2" width="6.5703125" style="62" customWidth="1"/>
    <col min="3" max="3" width="11.7109375" style="62" customWidth="1"/>
    <col min="4" max="4" width="14" style="62" customWidth="1"/>
    <col min="5" max="5" width="33.28515625" style="43" customWidth="1"/>
    <col min="6" max="6" width="17.7109375" style="43" customWidth="1"/>
  </cols>
  <sheetData>
    <row r="1" spans="1:6" x14ac:dyDescent="0.2">
      <c r="A1" s="77" t="s">
        <v>20</v>
      </c>
      <c r="B1" s="77"/>
      <c r="C1" s="77"/>
      <c r="D1" s="77"/>
      <c r="E1" s="77"/>
      <c r="F1" s="77"/>
    </row>
    <row r="2" spans="1:6" x14ac:dyDescent="0.2">
      <c r="A2" s="79"/>
      <c r="B2" s="79"/>
      <c r="C2" s="79"/>
      <c r="D2" s="79"/>
      <c r="E2" s="79"/>
      <c r="F2" s="79"/>
    </row>
    <row r="3" spans="1:6" ht="15.75" x14ac:dyDescent="0.2">
      <c r="A3" s="74" t="s">
        <v>33</v>
      </c>
      <c r="B3" s="74"/>
      <c r="C3" s="74"/>
      <c r="D3" s="74"/>
      <c r="E3" s="74"/>
      <c r="F3" s="74"/>
    </row>
    <row r="4" spans="1:6" ht="18.75" x14ac:dyDescent="0.3">
      <c r="A4" s="75"/>
      <c r="B4" s="75"/>
      <c r="C4" s="75"/>
      <c r="D4" s="75"/>
      <c r="E4" s="75"/>
      <c r="F4" s="75"/>
    </row>
    <row r="5" spans="1:6" ht="18.75" x14ac:dyDescent="0.2">
      <c r="A5" s="76" t="s">
        <v>164</v>
      </c>
      <c r="B5" s="76"/>
      <c r="C5" s="76"/>
      <c r="D5" s="76"/>
      <c r="E5" s="76"/>
      <c r="F5" s="76"/>
    </row>
    <row r="6" spans="1:6" ht="15.75" x14ac:dyDescent="0.2">
      <c r="A6" s="144" t="s">
        <v>24</v>
      </c>
      <c r="B6" s="144"/>
      <c r="C6" s="144"/>
      <c r="D6" s="144"/>
      <c r="E6" s="144"/>
      <c r="F6" s="144"/>
    </row>
    <row r="7" spans="1:6" ht="15.75" x14ac:dyDescent="0.2">
      <c r="A7" s="144" t="s">
        <v>39</v>
      </c>
      <c r="B7" s="144"/>
      <c r="C7" s="144"/>
      <c r="D7" s="144"/>
      <c r="E7" s="144"/>
      <c r="F7" s="144"/>
    </row>
    <row r="8" spans="1:6" ht="18.75" x14ac:dyDescent="0.2">
      <c r="A8" s="78"/>
      <c r="B8" s="78"/>
      <c r="C8" s="78"/>
      <c r="D8" s="78"/>
      <c r="E8" s="78"/>
      <c r="F8" s="78"/>
    </row>
    <row r="9" spans="1:6" ht="15.75" x14ac:dyDescent="0.25">
      <c r="A9" s="44" t="s">
        <v>32</v>
      </c>
      <c r="B9" s="44"/>
      <c r="C9" s="44"/>
      <c r="D9" s="44"/>
      <c r="E9" s="45"/>
      <c r="F9" s="45"/>
    </row>
    <row r="10" spans="1:6" ht="63" x14ac:dyDescent="0.2">
      <c r="A10" s="60" t="s">
        <v>19</v>
      </c>
      <c r="B10" s="60" t="s">
        <v>162</v>
      </c>
      <c r="C10" s="60" t="s">
        <v>163</v>
      </c>
      <c r="D10" s="60" t="s">
        <v>31</v>
      </c>
      <c r="E10" s="61" t="s">
        <v>30</v>
      </c>
      <c r="F10" s="60" t="s">
        <v>161</v>
      </c>
    </row>
    <row r="11" spans="1:6" ht="15.75" x14ac:dyDescent="0.25">
      <c r="A11" s="61" t="s">
        <v>9</v>
      </c>
      <c r="B11" s="61"/>
      <c r="C11" s="61"/>
      <c r="D11" s="61" t="s">
        <v>10</v>
      </c>
      <c r="E11" s="46" t="s">
        <v>11</v>
      </c>
      <c r="F11" s="46" t="s">
        <v>12</v>
      </c>
    </row>
    <row r="12" spans="1:6" ht="15.75" x14ac:dyDescent="0.2">
      <c r="A12" s="47">
        <v>1</v>
      </c>
      <c r="B12" s="47">
        <v>4</v>
      </c>
      <c r="C12" s="47">
        <v>6400510</v>
      </c>
      <c r="D12" s="48" t="s">
        <v>22</v>
      </c>
      <c r="E12" s="60" t="s">
        <v>26</v>
      </c>
      <c r="F12" s="49">
        <v>5198720</v>
      </c>
    </row>
    <row r="13" spans="1:6" ht="31.5" x14ac:dyDescent="0.2">
      <c r="A13" s="47"/>
      <c r="B13" s="47"/>
      <c r="C13" s="47"/>
      <c r="D13" s="60"/>
      <c r="E13" s="142" t="s">
        <v>29</v>
      </c>
      <c r="F13" s="50">
        <f>SUM(F12:F12)</f>
        <v>5198720</v>
      </c>
    </row>
    <row r="14" spans="1:6" ht="31.5" x14ac:dyDescent="0.2">
      <c r="A14" s="51"/>
      <c r="B14" s="51"/>
      <c r="C14" s="51"/>
      <c r="D14" s="51"/>
      <c r="E14" s="52" t="s">
        <v>25</v>
      </c>
      <c r="F14" s="50">
        <f>ROUND(F13*5.56,0)</f>
        <v>28904883</v>
      </c>
    </row>
    <row r="15" spans="1:6" ht="15.75" x14ac:dyDescent="0.2">
      <c r="A15" s="53"/>
      <c r="B15" s="53"/>
      <c r="C15" s="53"/>
      <c r="D15" s="53"/>
      <c r="E15" s="59" t="s">
        <v>14</v>
      </c>
      <c r="F15" s="49">
        <f>ROUND(F14*18%,2)</f>
        <v>5202878.9400000004</v>
      </c>
    </row>
    <row r="16" spans="1:6" ht="15.75" x14ac:dyDescent="0.2">
      <c r="A16" s="53"/>
      <c r="B16" s="53"/>
      <c r="C16" s="53"/>
      <c r="D16" s="53"/>
      <c r="E16" s="143" t="s">
        <v>28</v>
      </c>
      <c r="F16" s="50">
        <f>SUM(F14:F15)</f>
        <v>34107761.939999998</v>
      </c>
    </row>
    <row r="17" spans="1:6" x14ac:dyDescent="0.2">
      <c r="D17" s="55"/>
    </row>
    <row r="20" spans="1:6" ht="15.75" x14ac:dyDescent="0.25">
      <c r="A20" s="57" t="s">
        <v>34</v>
      </c>
      <c r="B20" s="56"/>
      <c r="C20" s="56"/>
      <c r="D20" s="56"/>
      <c r="E20" s="57"/>
      <c r="F20" s="57" t="s">
        <v>35</v>
      </c>
    </row>
    <row r="21" spans="1:6" ht="15.75" x14ac:dyDescent="0.25">
      <c r="A21" s="54" t="s">
        <v>36</v>
      </c>
      <c r="B21" s="58"/>
      <c r="C21" s="58"/>
      <c r="D21" s="58"/>
      <c r="E21" s="54"/>
      <c r="F21" s="54"/>
    </row>
    <row r="22" spans="1:6" ht="15.75" x14ac:dyDescent="0.25">
      <c r="A22" s="54" t="s">
        <v>0</v>
      </c>
      <c r="B22" s="58"/>
      <c r="C22" s="58"/>
      <c r="D22" s="58"/>
      <c r="E22" s="54"/>
      <c r="F22" s="54"/>
    </row>
    <row r="23" spans="1:6" x14ac:dyDescent="0.2">
      <c r="A23" s="43"/>
    </row>
    <row r="24" spans="1:6" ht="15.75" x14ac:dyDescent="0.25">
      <c r="A24" s="54" t="s">
        <v>37</v>
      </c>
      <c r="B24" s="58"/>
      <c r="C24" s="58"/>
      <c r="D24" s="58"/>
      <c r="E24" s="54"/>
      <c r="F24" s="54"/>
    </row>
  </sheetData>
  <mergeCells count="8">
    <mergeCell ref="A6:F6"/>
    <mergeCell ref="A7:F7"/>
    <mergeCell ref="A8:F8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НМЦ</vt:lpstr>
      <vt:lpstr>99гн-13</vt:lpstr>
      <vt:lpstr>сводная таблица стоимости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072-Bushmanova</cp:lastModifiedBy>
  <cp:lastPrinted>2012-12-24T03:30:34Z</cp:lastPrinted>
  <dcterms:created xsi:type="dcterms:W3CDTF">2002-02-11T05:58:42Z</dcterms:created>
  <dcterms:modified xsi:type="dcterms:W3CDTF">2012-12-24T03:33:18Z</dcterms:modified>
</cp:coreProperties>
</file>