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2"/>
  </bookViews>
  <sheets>
    <sheet name="7062" sheetId="60" r:id="rId1"/>
    <sheet name="7063" sheetId="61" r:id="rId2"/>
    <sheet name="НМЦ" sheetId="7" r:id="rId3"/>
    <sheet name="Сводка затрат" sheetId="25" r:id="rId4"/>
  </sheets>
  <externalReferences>
    <externalReference r:id="rId5"/>
  </externalReferences>
  <definedNames>
    <definedName name="Constr" localSheetId="0">'7062'!$A$1</definedName>
    <definedName name="Constr" localSheetId="1">'7063'!$A$1</definedName>
    <definedName name="FOT" localSheetId="0">'7062'!$C$17</definedName>
    <definedName name="FOT" localSheetId="1">'7063'!$C$17</definedName>
    <definedName name="Ind" localSheetId="0">'7062'!$D$9</definedName>
    <definedName name="Ind" localSheetId="1">'7063'!$D$9</definedName>
    <definedName name="Obj" localSheetId="0">'7062'!#REF!</definedName>
    <definedName name="Obj" localSheetId="1">'7063'!#REF!</definedName>
    <definedName name="Obosn" localSheetId="0">'7062'!$C$15</definedName>
    <definedName name="Obosn" localSheetId="1">'7063'!$C$15</definedName>
    <definedName name="SmPr" localSheetId="0">'7062'!$C$16</definedName>
    <definedName name="SmPr" localSheetId="1">'7063'!$C$16</definedName>
    <definedName name="аааааппппппрррппппппп" localSheetId="3">#REF!</definedName>
    <definedName name="аааааппппппрррппппппп">#REF!</definedName>
    <definedName name="аараооооооооооооо" localSheetId="3">#REF!</definedName>
    <definedName name="аараооооооооооооо">#REF!</definedName>
    <definedName name="автом" localSheetId="3">#REF!</definedName>
    <definedName name="автом">#REF!</definedName>
    <definedName name="алшрльоплварл" localSheetId="3">#REF!</definedName>
    <definedName name="алшрльоплварл">#REF!</definedName>
    <definedName name="аолвлддддддддддддддддввввввввв" localSheetId="3">#REF!</definedName>
    <definedName name="аолвлддддддддддддддддввввввввв">#REF!</definedName>
    <definedName name="апарв" localSheetId="3">#REF!</definedName>
    <definedName name="апарв">#REF!</definedName>
    <definedName name="апрлдджаоырыфрпопрлпрлпрлп" localSheetId="3">#REF!</definedName>
    <definedName name="апрлдджаоырыфрпопрлпрлпрлп">#REF!</definedName>
    <definedName name="арлггаджаш" localSheetId="3">#REF!</definedName>
    <definedName name="арлггаджаш">#REF!</definedName>
    <definedName name="ароррбллтблпроорапииас" localSheetId="3">#REF!</definedName>
    <definedName name="ароррбллтблпроорапииас">#REF!</definedName>
    <definedName name="арррррблллпдрлдддддддддд" localSheetId="3">#REF!</definedName>
    <definedName name="арррррблллпдрлдддддддддд">#REF!</definedName>
    <definedName name="варпаааааааааа" localSheetId="3">#REF!</definedName>
    <definedName name="варпаааааааааа">#REF!</definedName>
    <definedName name="ввпьььььлднд" localSheetId="3">#REF!</definedName>
    <definedName name="ввпьььььлднд">#REF!</definedName>
    <definedName name="вед" localSheetId="3">#REF!</definedName>
    <definedName name="вед">#REF!</definedName>
    <definedName name="вертикальная" localSheetId="3">#REF!</definedName>
    <definedName name="вертикальная">#REF!</definedName>
    <definedName name="вертикплан" localSheetId="3">#REF!</definedName>
    <definedName name="вертикплан">#REF!</definedName>
    <definedName name="волен" localSheetId="3">#REF!</definedName>
    <definedName name="волен">#REF!</definedName>
    <definedName name="вп" localSheetId="3">#REF!</definedName>
    <definedName name="вп">#REF!</definedName>
    <definedName name="впырпфдыпл" localSheetId="3">#REF!</definedName>
    <definedName name="впырпфдыпл">#REF!</definedName>
    <definedName name="впьглорьтитттттттттт" localSheetId="3">#REF!</definedName>
    <definedName name="впьглорьтитттттттттт">#REF!</definedName>
    <definedName name="всввввввввввввввввввввввввв" localSheetId="3">#REF!</definedName>
    <definedName name="всввввввввввввввввввввввввв">#REF!</definedName>
    <definedName name="выб" localSheetId="3">#REF!</definedName>
    <definedName name="выб">#REF!</definedName>
    <definedName name="выпуск" localSheetId="3">#REF!</definedName>
    <definedName name="выпуск">#REF!</definedName>
    <definedName name="выьлепвввввпмп" localSheetId="3">#REF!</definedName>
    <definedName name="выьлепвввввпмп">#REF!</definedName>
    <definedName name="еваопродолжэрщэрзшщщх" localSheetId="3">#REF!</definedName>
    <definedName name="еваопродолжэрщэрзшщщх">#REF!</definedName>
    <definedName name="_xlnm.Print_Titles" localSheetId="0">'7062'!$25:$25</definedName>
    <definedName name="_xlnm.Print_Titles" localSheetId="1">'7063'!$25:$25</definedName>
    <definedName name="_xlnm.Print_Titles" localSheetId="2">НМЦ!$13:$13</definedName>
    <definedName name="_xlnm.Print_Titles" localSheetId="3">'Сводка затрат'!$12:$12</definedName>
    <definedName name="измен" localSheetId="3">#REF!</definedName>
    <definedName name="измен">#REF!</definedName>
    <definedName name="итого" localSheetId="2">#REF!</definedName>
    <definedName name="итого" localSheetId="3">#REF!</definedName>
    <definedName name="итого">#REF!</definedName>
    <definedName name="итого_сантех" localSheetId="2">#REF!</definedName>
    <definedName name="итого_сантех" localSheetId="3">#REF!</definedName>
    <definedName name="итого_сантех">#REF!</definedName>
    <definedName name="итого_стр" localSheetId="3">#REF!</definedName>
    <definedName name="итого_стр">#REF!</definedName>
    <definedName name="итого_строит" localSheetId="2">НМЦ!#REF!</definedName>
    <definedName name="итого_строит" localSheetId="3">'Сводка затрат'!#REF!</definedName>
    <definedName name="итого_строит">#REF!</definedName>
    <definedName name="итого_технол" localSheetId="2">#REF!</definedName>
    <definedName name="итого_технол" localSheetId="3">#REF!</definedName>
    <definedName name="итого_технол">#REF!</definedName>
    <definedName name="итого_электр" localSheetId="2">#REF!</definedName>
    <definedName name="итого_электр" localSheetId="3">#REF!</definedName>
    <definedName name="итого_электр">#REF!</definedName>
    <definedName name="квота" localSheetId="3">#REF!</definedName>
    <definedName name="квота">#REF!</definedName>
    <definedName name="кккккккккк" localSheetId="3">#REF!</definedName>
    <definedName name="кккккккккк">#REF!</definedName>
    <definedName name="корек" localSheetId="3">#REF!</definedName>
    <definedName name="корек">#REF!</definedName>
    <definedName name="корект" localSheetId="3">#REF!</definedName>
    <definedName name="корект">#REF!</definedName>
    <definedName name="корректир" localSheetId="3">#REF!</definedName>
    <definedName name="корректир">#REF!</definedName>
    <definedName name="лен" localSheetId="2">#REF!</definedName>
    <definedName name="лен" localSheetId="3">#REF!</definedName>
    <definedName name="лен">#REF!</definedName>
    <definedName name="лот" localSheetId="2">#REF!</definedName>
    <definedName name="лот" localSheetId="3">#REF!</definedName>
    <definedName name="лот">#REF!</definedName>
    <definedName name="мамиааааааааааааааааааааааааааааа" localSheetId="3">#REF!</definedName>
    <definedName name="мамиааааааааааааааааааааааааааааа">#REF!</definedName>
    <definedName name="ммпоослччччччччччрччапппппппппр" localSheetId="3">#REF!</definedName>
    <definedName name="ммпоослччччччччччрччапппппппппр">#REF!</definedName>
    <definedName name="мрол" localSheetId="3">#REF!</definedName>
    <definedName name="мрол">#REF!</definedName>
    <definedName name="оз" localSheetId="3">#REF!</definedName>
    <definedName name="оз">#REF!</definedName>
    <definedName name="озелен" localSheetId="3">#REF!</definedName>
    <definedName name="озелен">#REF!</definedName>
    <definedName name="озеленение" localSheetId="3">#REF!</definedName>
    <definedName name="озеленение">#REF!</definedName>
    <definedName name="озеленение2" localSheetId="3">#REF!</definedName>
    <definedName name="озеленение2">#REF!</definedName>
    <definedName name="ОСР" localSheetId="3">#REF!</definedName>
    <definedName name="ОСР">#REF!</definedName>
    <definedName name="ОСР110" localSheetId="3">#REF!</definedName>
    <definedName name="ОСР110">#REF!</definedName>
    <definedName name="ОСР111" localSheetId="3">#REF!</definedName>
    <definedName name="ОСР111">#REF!</definedName>
    <definedName name="план" localSheetId="3">#REF!</definedName>
    <definedName name="план">#REF!</definedName>
    <definedName name="планировка" localSheetId="3">#REF!</definedName>
    <definedName name="планировка">#REF!</definedName>
    <definedName name="плдщхэж.юрббдлююбо" localSheetId="3">#REF!</definedName>
    <definedName name="плдщхэж.юрббдлююбо">#REF!</definedName>
    <definedName name="площадки" localSheetId="3">#REF!</definedName>
    <definedName name="площадки">#REF!</definedName>
    <definedName name="пос" localSheetId="2">#REF!</definedName>
    <definedName name="пос" localSheetId="3">#REF!</definedName>
    <definedName name="пос">#REF!</definedName>
    <definedName name="прав" localSheetId="3">#REF!</definedName>
    <definedName name="прав">#REF!</definedName>
    <definedName name="прлппппппппппппппрррррррр" localSheetId="3">#REF!</definedName>
    <definedName name="прлппппппппппппппрррррррр">#REF!</definedName>
    <definedName name="провбп" localSheetId="3">#REF!</definedName>
    <definedName name="провбп">#REF!</definedName>
    <definedName name="проект" localSheetId="3">#REF!</definedName>
    <definedName name="проект">#REF!</definedName>
    <definedName name="пропппп" localSheetId="3">#REF!</definedName>
    <definedName name="пропппп">#REF!</definedName>
    <definedName name="рпоолллллбрюююююююююююю" localSheetId="3">#REF!</definedName>
    <definedName name="рпоолллллбрюююююююююююю">#REF!</definedName>
    <definedName name="сааповвыыыыыеееееггггггггг" localSheetId="3">#REF!</definedName>
    <definedName name="сааповвыыыыыеееееггггггггг">#REF!</definedName>
    <definedName name="сапопрлрлппппр" localSheetId="3">#REF!</definedName>
    <definedName name="сапопрлрлппппр">#REF!</definedName>
    <definedName name="саррпрпппппппппппппппррррррр" localSheetId="3">#REF!</definedName>
    <definedName name="саррпрпппппппппппппппррррррр">#REF!</definedName>
    <definedName name="свод" localSheetId="3">#REF!</definedName>
    <definedName name="свод">#REF!</definedName>
    <definedName name="Свсмр" localSheetId="3">'[1] пристр428'!#REF!</definedName>
    <definedName name="Свсмр">'[1] пристр428'!#REF!</definedName>
    <definedName name="склад" localSheetId="2">#REF!</definedName>
    <definedName name="склад" localSheetId="3">#REF!</definedName>
    <definedName name="склад">#REF!</definedName>
    <definedName name="сср4" localSheetId="2">#REF!</definedName>
    <definedName name="сср4" localSheetId="3">#REF!</definedName>
    <definedName name="сср4">#REF!</definedName>
    <definedName name="ссроб" localSheetId="2">#REF!</definedName>
    <definedName name="ссроб" localSheetId="3">#REF!</definedName>
    <definedName name="ссроб">#REF!</definedName>
    <definedName name="сссссссссссссрооооооооаапнааааеоаааааааа" localSheetId="3">#REF!</definedName>
    <definedName name="сссссссссссссрооооооооаапнааааеоаааааааа">#REF!</definedName>
    <definedName name="счет" localSheetId="3">'[1] пристр428'!#REF!</definedName>
    <definedName name="счет">'[1] пристр428'!#REF!</definedName>
    <definedName name="тдер" localSheetId="3">#REF!</definedName>
    <definedName name="тдер">#REF!</definedName>
    <definedName name="ТК" localSheetId="3">#REF!</definedName>
    <definedName name="ТК">#REF!</definedName>
    <definedName name="тоолллллопппплопооллоопло" localSheetId="3">#REF!</definedName>
    <definedName name="тоолллллопппплопооллоопло">#REF!</definedName>
    <definedName name="топливро" localSheetId="3">#REF!</definedName>
    <definedName name="топливро">#REF!</definedName>
    <definedName name="трапные" localSheetId="3">#REF!</definedName>
    <definedName name="трапные">#REF!</definedName>
    <definedName name="уке" localSheetId="3">#REF!</definedName>
    <definedName name="уке">#REF!</definedName>
    <definedName name="фякуряыувравяв" localSheetId="3">#REF!</definedName>
    <definedName name="фякуряыувравяв">#REF!</definedName>
    <definedName name="фяыввввввв" localSheetId="3">#REF!</definedName>
    <definedName name="фяыввввввв">#REF!</definedName>
    <definedName name="хййййййййййжывввввввв" localSheetId="3">#REF!</definedName>
    <definedName name="хййййййййййжывввввввв">#REF!</definedName>
    <definedName name="чвподю" localSheetId="3">#REF!</definedName>
    <definedName name="чвподю">#REF!</definedName>
    <definedName name="чрпрл" localSheetId="3">#REF!</definedName>
    <definedName name="чрпрл">#REF!</definedName>
    <definedName name="чситтттттттсссссссссччччч" localSheetId="3">#REF!</definedName>
    <definedName name="чситтттттттсссссссссччччч">#REF!</definedName>
    <definedName name="ываочяьбббббббббббббб" localSheetId="3">#REF!</definedName>
    <definedName name="ываочяьбббббббббббббб">#REF!</definedName>
    <definedName name="ЫВРРАЫРАывоопоапо" localSheetId="3">#REF!</definedName>
    <definedName name="ЫВРРАЫРАывоопоапо">#REF!</definedName>
    <definedName name="ывынреыкшлнжхэтшлэ" localSheetId="3">#REF!</definedName>
    <definedName name="ывынреыкшлнжхэтшлэ">#REF!</definedName>
    <definedName name="ыоарллвапрлывпорапар" localSheetId="3">#REF!</definedName>
    <definedName name="ыоарллвапрлывпорапар">#REF!</definedName>
    <definedName name="ычвпппппппппп" localSheetId="3">#REF!</definedName>
    <definedName name="ычвпппппппппп">#REF!</definedName>
    <definedName name="яыдвлпрмичврип" localSheetId="3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D16" i="25" l="1"/>
  <c r="C16" i="7"/>
  <c r="C15" i="7"/>
  <c r="C14" i="7"/>
  <c r="D14" i="25"/>
  <c r="D13" i="25"/>
  <c r="M14" i="25" l="1"/>
  <c r="M13" i="25"/>
  <c r="M15" i="25" s="1"/>
  <c r="D15" i="25" l="1"/>
  <c r="L13" i="25"/>
  <c r="K13" i="25"/>
  <c r="L14" i="25" l="1"/>
  <c r="K14" i="25"/>
  <c r="L15" i="25" l="1"/>
  <c r="J14" i="25"/>
  <c r="N14" i="25" s="1"/>
  <c r="E15" i="25"/>
  <c r="E16" i="25" s="1"/>
  <c r="J13" i="25"/>
  <c r="N13" i="25" s="1"/>
  <c r="N15" i="25" s="1"/>
  <c r="F15" i="25"/>
  <c r="F16" i="25" s="1"/>
  <c r="G15" i="25"/>
  <c r="G16" i="25" s="1"/>
  <c r="K15" i="25" l="1"/>
  <c r="H16" i="25"/>
  <c r="J15" i="25"/>
  <c r="H15" i="25"/>
  <c r="H13" i="25" l="1"/>
  <c r="B14" i="7" s="1"/>
  <c r="H14" i="25" l="1"/>
  <c r="B15" i="7" s="1"/>
  <c r="B16" i="7" s="1"/>
  <c r="G17" i="25" l="1"/>
  <c r="G18" i="25" s="1"/>
  <c r="F17" i="25"/>
  <c r="F18" i="25" s="1"/>
  <c r="C18" i="7" l="1"/>
  <c r="C20" i="7" s="1"/>
  <c r="E17" i="25"/>
  <c r="E18" i="25" s="1"/>
  <c r="D17" i="25" l="1"/>
  <c r="H17" i="25" s="1"/>
  <c r="D18" i="25" l="1"/>
  <c r="H18" i="25" s="1"/>
</calcChain>
</file>

<file path=xl/sharedStrings.xml><?xml version="1.0" encoding="utf-8"?>
<sst xmlns="http://schemas.openxmlformats.org/spreadsheetml/2006/main" count="219" uniqueCount="143">
  <si>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</si>
  <si>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</si>
  <si>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</si>
  <si>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</si>
  <si>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</si>
  <si>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</si>
  <si>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</si>
  <si>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</si>
  <si>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</si>
  <si>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</si>
  <si>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</si>
  <si>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</si>
  <si>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</si>
  <si>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</si>
  <si>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</si>
  <si>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</si>
  <si>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</si>
  <si>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</si>
  <si>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>(наименование стройки)</t>
  </si>
  <si>
    <t>(локальная смета)</t>
  </si>
  <si>
    <t xml:space="preserve">на </t>
  </si>
  <si>
    <t>№ пп</t>
  </si>
  <si>
    <t>Ед. изм.</t>
  </si>
  <si>
    <t>Кол.</t>
  </si>
  <si>
    <t>Всего</t>
  </si>
  <si>
    <t>СОГЛАСОВАНО:</t>
  </si>
  <si>
    <t>УТВЕРЖДАЮ:</t>
  </si>
  <si>
    <t>шт.</t>
  </si>
  <si>
    <t>Итого прямые затраты по смете в ценах 2001г.</t>
  </si>
  <si>
    <t>Итого прямые затраты по смете с учетом коэффициентов к итогам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</si>
  <si>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</si>
  <si>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</si>
  <si>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</si>
  <si>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</si>
  <si>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</si>
  <si>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</si>
  <si>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</si>
  <si>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</si>
  <si>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</si>
  <si>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</si>
  <si>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</si>
  <si>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</si>
  <si>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</si>
  <si>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ФГУП "Комбинат "Электрохимприбор"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</si>
  <si>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</si>
  <si>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</si>
  <si>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</si>
  <si>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</si>
  <si>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</si>
  <si>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</si>
  <si>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</si>
  <si>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</si>
  <si>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</si>
  <si>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</si>
  <si>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</si>
  <si>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</si>
  <si>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</si>
  <si>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</si>
  <si>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</si>
  <si>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</si>
  <si>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Инженер по проектно-сметной работе</t>
  </si>
  <si>
    <t>Т.Ш. Ковязина</t>
  </si>
  <si>
    <t>№ п/п</t>
  </si>
  <si>
    <t xml:space="preserve">Сметная стоимость </t>
  </si>
  <si>
    <t>Приложение №__ к договору от "__"______2013 №_______</t>
  </si>
  <si>
    <t>прочих затрат</t>
  </si>
  <si>
    <t>Согласовано</t>
  </si>
  <si>
    <t>отдел 028</t>
  </si>
  <si>
    <t xml:space="preserve">  В том числе, справочно:</t>
  </si>
  <si>
    <t>100 м2</t>
  </si>
  <si>
    <t>З/пМех</t>
  </si>
  <si>
    <t>Осн.З/п</t>
  </si>
  <si>
    <t>В том числе</t>
  </si>
  <si>
    <t>Общая стоимость, руб.</t>
  </si>
  <si>
    <t>Стоимость единицы, руб.</t>
  </si>
  <si>
    <t>Наименование</t>
  </si>
  <si>
    <t>Обоснование</t>
  </si>
  <si>
    <t>тыс. руб.</t>
  </si>
  <si>
    <t>Средства  на оплату труда _______________________________________________________________________________________________</t>
  </si>
  <si>
    <t>Сметная стоимость строительных работ _______________________________________________________________________________________________</t>
  </si>
  <si>
    <t>(наименование работ и затрат, наименование объекта)</t>
  </si>
  <si>
    <t>" _____ " ________________ 2013 г.</t>
  </si>
  <si>
    <t>м3</t>
  </si>
  <si>
    <t>Всего в ценах 2014 с НДС</t>
  </si>
  <si>
    <t>Всего в ценах 2014 (Ксмр=5,98, Коб.=4,21, Кпнр.=10,48)</t>
  </si>
  <si>
    <t>В.В. Моляков</t>
  </si>
  <si>
    <t>(должность, подпись, расшифровка)</t>
  </si>
  <si>
    <t>Проверил: ___________________________</t>
  </si>
  <si>
    <t>Составил: ___________________________</t>
  </si>
  <si>
    <t xml:space="preserve">  Озеленение. Защитные лесонасаждения</t>
  </si>
  <si>
    <t xml:space="preserve">  Земляные работы, выполняемые механизированным способом</t>
  </si>
  <si>
    <t xml:space="preserve">   7. Производство работ  в стесненных условиях: на территориях действующих  предприятий, имеющих разветвленную сеть транспортных и инженерных коммуникаций и стесненные условия для складирования материалов. ОЗП=1,15; ЭМ=1,15; ЗПМ=1,15; ТЗ=1,15; ТЗМ=1,15  (Поз. 1-3)</t>
  </si>
  <si>
    <t xml:space="preserve">   Районный к-т 4,3%  (Поз. 1-3)</t>
  </si>
  <si>
    <r>
      <t>Посев газонов партерных, мавританских и обыкновенных вручную</t>
    </r>
    <r>
      <rPr>
        <i/>
        <sz val="7"/>
        <rFont val="Arial"/>
        <family val="2"/>
        <charset val="204"/>
      </rPr>
      <t xml:space="preserve">
НР (202 руб.): 115% от ФОТ
СП (158 руб.): 90% от ФОТ</t>
    </r>
  </si>
  <si>
    <t>ТЕР47-01-046-06</t>
  </si>
  <si>
    <r>
      <t>Подготовка почвы для устройства партерного и обыкновенного газона с внесением растительной земли слоем 15 см вручную</t>
    </r>
    <r>
      <rPr>
        <i/>
        <sz val="7"/>
        <rFont val="Arial"/>
        <family val="2"/>
        <charset val="204"/>
      </rPr>
      <t xml:space="preserve">
НР (741 руб.): 115% от ФОТ
СП (580 руб.): 90% от ФОТ</t>
    </r>
  </si>
  <si>
    <t>ТЕР47-01-046-04</t>
  </si>
  <si>
    <t>1000 м3 грунта</t>
  </si>
  <si>
    <r>
      <t>Разработка продольных водоотводных и нагорных канав, группа грунтов 2</t>
    </r>
    <r>
      <rPr>
        <i/>
        <sz val="7"/>
        <rFont val="Arial"/>
        <family val="2"/>
        <charset val="204"/>
      </rPr>
      <t xml:space="preserve">
НР (111 руб.): 95% от ФОТ
СП (59 руб.): 50% от ФОТ</t>
    </r>
  </si>
  <si>
    <t>ТЕР01-01-048-02</t>
  </si>
  <si>
    <t xml:space="preserve">                           Раздел 1. </t>
  </si>
  <si>
    <t>Эк.Маш.</t>
  </si>
  <si>
    <t>Составлен(а) в базисных ценах 2001 г. (в редакции 2009г.)</t>
  </si>
  <si>
    <t>_______________________________________________________________________________________________72,61</t>
  </si>
  <si>
    <t>___________________________0,937</t>
  </si>
  <si>
    <t>___________________________6,692</t>
  </si>
  <si>
    <t>Основание: проект № 24151-11-ГП/ДСП</t>
  </si>
  <si>
    <t xml:space="preserve"> Благоустройство у здания 234Г. Площадка 2</t>
  </si>
  <si>
    <t>ЛОКАЛЬНЫЙ СМЕТНЫЙ РАСЧЕТ №  7062</t>
  </si>
  <si>
    <t>ФГУП"Комбинат"Электрохимприбор"</t>
  </si>
  <si>
    <t>"______ " _______________2013 г.</t>
  </si>
  <si>
    <t>________________Е.В. Гордеев</t>
  </si>
  <si>
    <t>________________</t>
  </si>
  <si>
    <t xml:space="preserve">  Автомобильные дороги</t>
  </si>
  <si>
    <t xml:space="preserve">   7. Производство работ  в стесненных условиях: на территориях действующих  предприятий, имеющих разветвленную сеть транспортных и инженерных коммуникаций и стесненные условия для складирования материалов. ОЗП=1,15; ЭМ=1,15; ЗПМ=1,15; ТЗ=1,15; ТЗМ=1,15  (Поз. 1-7)</t>
  </si>
  <si>
    <t xml:space="preserve">   Районный к-т 4,3%  (Поз. 1-7)</t>
  </si>
  <si>
    <t>Камни бортовые БР 100.30.15 / бетон В30 (М400), объем 0,043 м3/ (ГОСТ 6665-91)</t>
  </si>
  <si>
    <t>ТСЦ-403-8021</t>
  </si>
  <si>
    <t>100 м бортового камня</t>
  </si>
  <si>
    <r>
      <t>Установка бортовых камней бетонных при цементобетонных покрытиях</t>
    </r>
    <r>
      <rPr>
        <i/>
        <sz val="7"/>
        <rFont val="Arial"/>
        <family val="2"/>
        <charset val="204"/>
      </rPr>
      <t xml:space="preserve">
НР (2613 руб.): 142% от ФОТ
СП (1748 руб.): 95% от ФОТ</t>
    </r>
  </si>
  <si>
    <t>ТЕР27-02-010-01</t>
  </si>
  <si>
    <t>Бетон дорожный, класс В15 (М200)</t>
  </si>
  <si>
    <t>ТСЦ-401-0106</t>
  </si>
  <si>
    <t>1000 м2 покрытия</t>
  </si>
  <si>
    <r>
      <t>На каждый 1 см изменения толщины слоя добавлять или исключать к расценке 27-06-002-17</t>
    </r>
    <r>
      <rPr>
        <i/>
        <sz val="7"/>
        <rFont val="Arial"/>
        <family val="2"/>
        <charset val="204"/>
      </rPr>
      <t xml:space="preserve">
КОЭФ. К ПОЗИЦИИ:
ПЗ=5
НР (-80 руб.): 142% от ФОТ
СП (-53 руб.): 95% от ФОТ</t>
    </r>
  </si>
  <si>
    <t>ТЕР27-06-002-18</t>
  </si>
  <si>
    <r>
      <t>Устройство цементобетонных покрытий однослойных средствами малой механизации, толщина слоя 20 см</t>
    </r>
    <r>
      <rPr>
        <i/>
        <sz val="7"/>
        <rFont val="Arial"/>
        <family val="2"/>
        <charset val="204"/>
      </rPr>
      <t xml:space="preserve">
НР (4432 руб.): 142% от ФОТ
СП (2965 руб.): 95% от ФОТ</t>
    </r>
  </si>
  <si>
    <t>ТЕР27-06-002-17</t>
  </si>
  <si>
    <t>Щебень из природного камня для строительных работ марка 1200, фракция 5(3)-10 мм</t>
  </si>
  <si>
    <t>ТСЦ-408-0005</t>
  </si>
  <si>
    <t>100 м3 материала основания (в плотном теле)</t>
  </si>
  <si>
    <r>
      <t>Устройство выравнивающих слоев оснований из щебня</t>
    </r>
    <r>
      <rPr>
        <i/>
        <sz val="7"/>
        <rFont val="Arial"/>
        <family val="2"/>
        <charset val="204"/>
      </rPr>
      <t xml:space="preserve">
НР (287 руб.): 142% от ФОТ
СП (192 руб.): 95% от ФОТ</t>
    </r>
  </si>
  <si>
    <t>ТЕР27-04-001-04</t>
  </si>
  <si>
    <t xml:space="preserve">                           Раздел 1. Устройство бетонной площадки</t>
  </si>
  <si>
    <t>_______________________________________________________________________________________________362,02</t>
  </si>
  <si>
    <t>___________________________5,106</t>
  </si>
  <si>
    <t>___________________________102,267</t>
  </si>
  <si>
    <t>Устройство бетонной площадки у здания 234Г. Площадка 2</t>
  </si>
  <si>
    <t>ЛОКАЛЬНЫЙ СМЕТНЫЙ РАСЧЕТ № 7063</t>
  </si>
  <si>
    <t>7062</t>
  </si>
  <si>
    <t>7063</t>
  </si>
  <si>
    <t>Благоустройство у здания 234Г. Площадка 2</t>
  </si>
  <si>
    <t>Устройство сооружения "бетонная площадка" и благоустройство у здания 234Г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</si>
</sst>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46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b/>
      <sz val="9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8"/>
      <name val="Arial"/>
      <family val="2"/>
      <charset val="204"/>
    </font>
    <font>
      <i/>
      <sz val="9"/>
      <name val="Arial"/>
      <family val="2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i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7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name val="Arial"/>
      <family val="2"/>
      <charset val="204"/>
    </font>
    <font>
      <b/>
      <sz val="8"/>
      <name val="Arial"/>
      <family val="2"/>
      <charset val="204"/>
    </font>
    <font>
      <b/>
      <sz val="12"/>
      <name val="Arial"/>
      <family val="2"/>
      <charset val="204"/>
    </font>
    <font>
      <i/>
      <sz val="11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1" applyNumberFormat="0" applyAlignment="0" applyProtection="0"/>
    <xf numFmtId="0" fontId="12" fillId="7" borderId="1" applyNumberFormat="0" applyAlignment="0" applyProtection="0"/>
    <xf numFmtId="0" fontId="13" fillId="20" borderId="2" applyNumberFormat="0" applyAlignment="0" applyProtection="0"/>
    <xf numFmtId="0" fontId="13" fillId="20" borderId="2" applyNumberFormat="0" applyAlignment="0" applyProtection="0"/>
    <xf numFmtId="0" fontId="14" fillId="20" borderId="1" applyNumberFormat="0" applyAlignment="0" applyProtection="0"/>
    <xf numFmtId="0" fontId="14" fillId="20" borderId="1" applyNumberFormat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9" fillId="21" borderId="7" applyNumberFormat="0" applyAlignment="0" applyProtection="0"/>
    <xf numFmtId="0" fontId="19" fillId="21" borderId="7" applyNumberFormat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1" fillId="0" borderId="0" applyAlignment="0"/>
    <xf numFmtId="0" fontId="27" fillId="0" borderId="0"/>
    <xf numFmtId="0" fontId="27" fillId="0" borderId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4" fillId="0" borderId="9" applyNumberFormat="0" applyFill="0" applyAlignment="0" applyProtection="0"/>
    <xf numFmtId="0" fontId="24" fillId="0" borderId="9" applyNumberFormat="0" applyFill="0" applyAlignment="0" applyProtection="0"/>
    <xf numFmtId="0" fontId="27" fillId="0" borderId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</cellStyleXfs>
  <cellXfs count="186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3" fillId="0" borderId="11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3" fontId="5" fillId="0" borderId="0" xfId="0" applyNumberFormat="1" applyFont="1" applyAlignment="1">
      <alignment horizontal="right" vertical="top"/>
    </xf>
    <xf numFmtId="49" fontId="8" fillId="0" borderId="0" xfId="72" applyNumberFormat="1" applyFont="1" applyFill="1"/>
    <xf numFmtId="0" fontId="29" fillId="0" borderId="0" xfId="72" applyFont="1" applyFill="1" applyAlignment="1">
      <alignment horizontal="center" vertical="center"/>
    </xf>
    <xf numFmtId="49" fontId="8" fillId="0" borderId="0" xfId="72" applyNumberFormat="1" applyFont="1" applyFill="1" applyAlignment="1">
      <alignment horizontal="center" vertical="center"/>
    </xf>
    <xf numFmtId="0" fontId="30" fillId="0" borderId="0" xfId="72" applyFont="1" applyFill="1" applyAlignment="1">
      <alignment horizontal="center" vertical="center"/>
    </xf>
    <xf numFmtId="49" fontId="28" fillId="0" borderId="0" xfId="72" applyNumberFormat="1" applyFont="1" applyFill="1" applyAlignment="1">
      <alignment horizontal="center" vertical="center"/>
    </xf>
    <xf numFmtId="49" fontId="31" fillId="0" borderId="0" xfId="72" applyNumberFormat="1" applyFont="1" applyFill="1" applyAlignment="1">
      <alignment wrapText="1"/>
    </xf>
    <xf numFmtId="49" fontId="29" fillId="0" borderId="0" xfId="72" applyNumberFormat="1" applyFont="1" applyFill="1" applyAlignment="1">
      <alignment horizontal="center" vertical="center" wrapText="1"/>
    </xf>
    <xf numFmtId="0" fontId="28" fillId="0" borderId="0" xfId="72" applyFont="1" applyFill="1"/>
    <xf numFmtId="0" fontId="28" fillId="0" borderId="10" xfId="72" applyFont="1" applyFill="1" applyBorder="1"/>
    <xf numFmtId="0" fontId="28" fillId="0" borderId="0" xfId="72" applyFont="1" applyFill="1" applyAlignment="1">
      <alignment horizontal="center"/>
    </xf>
    <xf numFmtId="0" fontId="28" fillId="0" borderId="0" xfId="72" applyFont="1" applyFill="1" applyAlignment="1">
      <alignment horizontal="right"/>
    </xf>
    <xf numFmtId="49" fontId="28" fillId="0" borderId="0" xfId="72" applyNumberFormat="1" applyFont="1" applyFill="1"/>
    <xf numFmtId="49" fontId="8" fillId="0" borderId="0" xfId="72" applyNumberFormat="1" applyFont="1" applyFill="1" applyAlignment="1">
      <alignment horizontal="center"/>
    </xf>
    <xf numFmtId="49" fontId="28" fillId="0" borderId="11" xfId="72" applyNumberFormat="1" applyFont="1" applyFill="1" applyBorder="1" applyAlignment="1">
      <alignment horizontal="center"/>
    </xf>
    <xf numFmtId="49" fontId="28" fillId="0" borderId="12" xfId="72" applyNumberFormat="1" applyFont="1" applyFill="1" applyBorder="1" applyAlignment="1">
      <alignment horizontal="center"/>
    </xf>
    <xf numFmtId="4" fontId="28" fillId="0" borderId="13" xfId="72" applyNumberFormat="1" applyFont="1" applyFill="1" applyBorder="1" applyAlignment="1">
      <alignment horizontal="center" vertical="center"/>
    </xf>
    <xf numFmtId="4" fontId="28" fillId="0" borderId="14" xfId="72" applyNumberFormat="1" applyFont="1" applyFill="1" applyBorder="1" applyAlignment="1">
      <alignment horizontal="center" vertical="center"/>
    </xf>
    <xf numFmtId="0" fontId="8" fillId="0" borderId="0" xfId="72" applyFont="1" applyFill="1" applyAlignment="1">
      <alignment vertical="center"/>
    </xf>
    <xf numFmtId="4" fontId="32" fillId="0" borderId="13" xfId="72" applyNumberFormat="1" applyFont="1" applyFill="1" applyBorder="1" applyAlignment="1">
      <alignment horizontal="center" vertical="center"/>
    </xf>
    <xf numFmtId="4" fontId="32" fillId="0" borderId="14" xfId="72" applyNumberFormat="1" applyFont="1" applyFill="1" applyBorder="1" applyAlignment="1">
      <alignment horizontal="center" vertical="center"/>
    </xf>
    <xf numFmtId="49" fontId="32" fillId="0" borderId="15" xfId="72" applyNumberFormat="1" applyFont="1" applyFill="1" applyBorder="1" applyAlignment="1">
      <alignment horizontal="left" vertical="center"/>
    </xf>
    <xf numFmtId="49" fontId="28" fillId="0" borderId="0" xfId="72" applyNumberFormat="1" applyFont="1" applyFill="1" applyBorder="1" applyAlignment="1">
      <alignment horizontal="centerContinuous" vertical="center" wrapText="1"/>
    </xf>
    <xf numFmtId="164" fontId="32" fillId="0" borderId="13" xfId="72" applyNumberFormat="1" applyFont="1" applyFill="1" applyBorder="1" applyAlignment="1">
      <alignment horizontal="center" vertical="center"/>
    </xf>
    <xf numFmtId="49" fontId="29" fillId="0" borderId="16" xfId="72" applyNumberFormat="1" applyFont="1" applyFill="1" applyBorder="1" applyAlignment="1">
      <alignment horizontal="left" vertical="center"/>
    </xf>
    <xf numFmtId="164" fontId="32" fillId="0" borderId="17" xfId="72" applyNumberFormat="1" applyFont="1" applyFill="1" applyBorder="1" applyAlignment="1">
      <alignment horizontal="center" vertical="center"/>
    </xf>
    <xf numFmtId="4" fontId="32" fillId="0" borderId="18" xfId="72" applyNumberFormat="1" applyFont="1" applyFill="1" applyBorder="1" applyAlignment="1">
      <alignment horizontal="center" vertical="center"/>
    </xf>
    <xf numFmtId="49" fontId="32" fillId="0" borderId="0" xfId="72" applyNumberFormat="1" applyFont="1" applyFill="1" applyBorder="1" applyAlignment="1">
      <alignment horizontal="left" vertical="center"/>
    </xf>
    <xf numFmtId="164" fontId="32" fillId="0" borderId="0" xfId="72" applyNumberFormat="1" applyFont="1" applyFill="1" applyBorder="1" applyAlignment="1">
      <alignment horizontal="center" vertical="center"/>
    </xf>
    <xf numFmtId="0" fontId="28" fillId="0" borderId="0" xfId="72" applyFont="1" applyFill="1" applyAlignment="1">
      <alignment horizontal="center" vertical="center"/>
    </xf>
    <xf numFmtId="0" fontId="28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0" fontId="28" fillId="0" borderId="15" xfId="72" applyNumberFormat="1" applyFont="1" applyFill="1" applyBorder="1" applyAlignment="1">
      <alignment vertical="center" wrapText="1"/>
    </xf>
    <xf numFmtId="49" fontId="28" fillId="0" borderId="11" xfId="72" applyNumberFormat="1" applyFont="1" applyFill="1" applyBorder="1" applyAlignment="1">
      <alignment horizontal="center" vertical="center"/>
    </xf>
    <xf numFmtId="49" fontId="28" fillId="0" borderId="13" xfId="72" applyNumberFormat="1" applyFont="1" applyFill="1" applyBorder="1" applyAlignment="1">
      <alignment horizontal="center" vertical="center" wrapText="1"/>
    </xf>
    <xf numFmtId="49" fontId="28" fillId="0" borderId="13" xfId="72" applyNumberFormat="1" applyFont="1" applyFill="1" applyBorder="1" applyAlignment="1">
      <alignment horizontal="centerContinuous" vertical="center" wrapText="1"/>
    </xf>
    <xf numFmtId="49" fontId="28" fillId="0" borderId="17" xfId="72" applyNumberFormat="1" applyFont="1" applyFill="1" applyBorder="1" applyAlignment="1">
      <alignment horizontal="centerContinuous" vertical="center" wrapText="1"/>
    </xf>
    <xf numFmtId="49" fontId="28" fillId="0" borderId="19" xfId="72" applyNumberFormat="1" applyFont="1" applyFill="1" applyBorder="1" applyAlignment="1">
      <alignment horizontal="center"/>
    </xf>
    <xf numFmtId="0" fontId="28" fillId="0" borderId="20" xfId="72" applyNumberFormat="1" applyFont="1" applyFill="1" applyBorder="1" applyAlignment="1">
      <alignment vertical="center" wrapText="1"/>
    </xf>
    <xf numFmtId="0" fontId="32" fillId="0" borderId="15" xfId="72" applyNumberFormat="1" applyFont="1" applyFill="1" applyBorder="1" applyAlignment="1">
      <alignment horizontal="left" vertical="center" wrapText="1"/>
    </xf>
    <xf numFmtId="49" fontId="31" fillId="0" borderId="15" xfId="72" applyNumberFormat="1" applyFont="1" applyFill="1" applyBorder="1" applyAlignment="1">
      <alignment horizontal="left" vertical="center" wrapText="1"/>
    </xf>
    <xf numFmtId="164" fontId="28" fillId="0" borderId="13" xfId="72" applyNumberFormat="1" applyFont="1" applyFill="1" applyBorder="1" applyAlignment="1">
      <alignment horizontal="center" vertical="center"/>
    </xf>
    <xf numFmtId="0" fontId="8" fillId="24" borderId="0" xfId="73" applyFont="1" applyFill="1"/>
    <xf numFmtId="49" fontId="8" fillId="24" borderId="0" xfId="73" applyNumberFormat="1" applyFont="1" applyFill="1"/>
    <xf numFmtId="49" fontId="31" fillId="24" borderId="0" xfId="73" applyNumberFormat="1" applyFont="1" applyFill="1" applyAlignment="1">
      <alignment wrapText="1"/>
    </xf>
    <xf numFmtId="0" fontId="28" fillId="24" borderId="10" xfId="73" applyFont="1" applyFill="1" applyBorder="1" applyAlignment="1">
      <alignment horizontal="left" vertical="center"/>
    </xf>
    <xf numFmtId="0" fontId="28" fillId="24" borderId="10" xfId="73" applyFont="1" applyFill="1" applyBorder="1"/>
    <xf numFmtId="0" fontId="28" fillId="24" borderId="10" xfId="73" applyFont="1" applyFill="1" applyBorder="1" applyAlignment="1">
      <alignment horizontal="right"/>
    </xf>
    <xf numFmtId="49" fontId="28" fillId="24" borderId="0" xfId="73" applyNumberFormat="1" applyFont="1" applyFill="1"/>
    <xf numFmtId="49" fontId="28" fillId="24" borderId="11" xfId="73" applyNumberFormat="1" applyFont="1" applyFill="1" applyBorder="1" applyAlignment="1">
      <alignment horizontal="center" vertical="center" wrapText="1"/>
    </xf>
    <xf numFmtId="49" fontId="8" fillId="24" borderId="0" xfId="73" applyNumberFormat="1" applyFont="1" applyFill="1" applyAlignment="1">
      <alignment horizontal="center"/>
    </xf>
    <xf numFmtId="49" fontId="28" fillId="24" borderId="11" xfId="73" applyNumberFormat="1" applyFont="1" applyFill="1" applyBorder="1" applyAlignment="1">
      <alignment horizontal="center" vertical="center"/>
    </xf>
    <xf numFmtId="49" fontId="28" fillId="24" borderId="11" xfId="73" applyNumberFormat="1" applyFont="1" applyFill="1" applyBorder="1" applyAlignment="1">
      <alignment horizontal="center"/>
    </xf>
    <xf numFmtId="0" fontId="28" fillId="24" borderId="11" xfId="73" applyNumberFormat="1" applyFont="1" applyFill="1" applyBorder="1" applyAlignment="1">
      <alignment horizontal="center" vertical="center"/>
    </xf>
    <xf numFmtId="49" fontId="33" fillId="24" borderId="11" xfId="73" applyNumberFormat="1" applyFont="1" applyFill="1" applyBorder="1" applyAlignment="1">
      <alignment horizontal="center" vertical="center" wrapText="1"/>
    </xf>
    <xf numFmtId="4" fontId="28" fillId="24" borderId="11" xfId="73" applyNumberFormat="1" applyFont="1" applyFill="1" applyBorder="1" applyAlignment="1">
      <alignment horizontal="center" vertical="center"/>
    </xf>
    <xf numFmtId="49" fontId="32" fillId="24" borderId="21" xfId="73" applyNumberFormat="1" applyFont="1" applyFill="1" applyBorder="1" applyAlignment="1">
      <alignment horizontal="left" vertical="center" wrapText="1"/>
    </xf>
    <xf numFmtId="4" fontId="32" fillId="24" borderId="11" xfId="73" applyNumberFormat="1" applyFont="1" applyFill="1" applyBorder="1" applyAlignment="1">
      <alignment horizontal="center" vertical="center"/>
    </xf>
    <xf numFmtId="0" fontId="8" fillId="24" borderId="0" xfId="73" applyFont="1" applyFill="1" applyAlignment="1">
      <alignment vertical="center"/>
    </xf>
    <xf numFmtId="0" fontId="36" fillId="24" borderId="11" xfId="73" applyFont="1" applyFill="1" applyBorder="1" applyAlignment="1">
      <alignment horizontal="center" vertical="center"/>
    </xf>
    <xf numFmtId="0" fontId="32" fillId="24" borderId="11" xfId="73" applyFont="1" applyFill="1" applyBorder="1" applyAlignment="1">
      <alignment horizontal="left" vertical="center" wrapText="1"/>
    </xf>
    <xf numFmtId="0" fontId="9" fillId="24" borderId="0" xfId="73" applyFont="1" applyFill="1"/>
    <xf numFmtId="0" fontId="28" fillId="24" borderId="11" xfId="73" applyFont="1" applyFill="1" applyBorder="1" applyAlignment="1">
      <alignment horizontal="center" vertical="center"/>
    </xf>
    <xf numFmtId="0" fontId="28" fillId="24" borderId="0" xfId="73" applyFont="1" applyFill="1"/>
    <xf numFmtId="0" fontId="28" fillId="24" borderId="17" xfId="73" applyFont="1" applyFill="1" applyBorder="1" applyAlignment="1">
      <alignment horizontal="center" vertical="center"/>
    </xf>
    <xf numFmtId="0" fontId="32" fillId="24" borderId="10" xfId="73" applyFont="1" applyFill="1" applyBorder="1" applyAlignment="1">
      <alignment horizontal="left" vertical="center"/>
    </xf>
    <xf numFmtId="4" fontId="32" fillId="24" borderId="17" xfId="73" applyNumberFormat="1" applyFont="1" applyFill="1" applyBorder="1" applyAlignment="1">
      <alignment horizontal="center" vertical="center"/>
    </xf>
    <xf numFmtId="0" fontId="8" fillId="24" borderId="0" xfId="73" applyFont="1" applyFill="1" applyAlignment="1">
      <alignment horizontal="center" vertical="center"/>
    </xf>
    <xf numFmtId="0" fontId="8" fillId="24" borderId="0" xfId="73" applyFont="1" applyFill="1" applyBorder="1" applyAlignment="1">
      <alignment horizontal="center" vertical="center"/>
    </xf>
    <xf numFmtId="0" fontId="32" fillId="24" borderId="0" xfId="73" applyFont="1" applyFill="1" applyAlignment="1">
      <alignment horizontal="center" vertical="center"/>
    </xf>
    <xf numFmtId="0" fontId="32" fillId="24" borderId="0" xfId="73" applyFont="1" applyFill="1"/>
    <xf numFmtId="0" fontId="28" fillId="24" borderId="0" xfId="73" applyFont="1" applyFill="1" applyAlignment="1">
      <alignment horizontal="center" vertical="center"/>
    </xf>
    <xf numFmtId="0" fontId="28" fillId="24" borderId="11" xfId="73" applyFont="1" applyFill="1" applyBorder="1" applyAlignment="1">
      <alignment horizontal="left" vertical="center"/>
    </xf>
    <xf numFmtId="49" fontId="28" fillId="24" borderId="11" xfId="73" applyNumberFormat="1" applyFont="1" applyFill="1" applyBorder="1" applyAlignment="1">
      <alignment horizontal="left" vertical="center" wrapText="1"/>
    </xf>
    <xf numFmtId="49" fontId="38" fillId="0" borderId="13" xfId="72" applyNumberFormat="1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49" fontId="7" fillId="0" borderId="11" xfId="0" applyNumberFormat="1" applyFont="1" applyBorder="1" applyAlignment="1">
      <alignment horizontal="left" vertical="top" wrapText="1"/>
    </xf>
    <xf numFmtId="0" fontId="1" fillId="0" borderId="10" xfId="72" applyFont="1" applyFill="1" applyBorder="1"/>
    <xf numFmtId="0" fontId="5" fillId="0" borderId="11" xfId="0" applyFont="1" applyBorder="1" applyAlignment="1">
      <alignment horizontal="center" vertical="top"/>
    </xf>
    <xf numFmtId="0" fontId="6" fillId="0" borderId="0" xfId="0" applyFont="1" applyAlignment="1">
      <alignment horizontal="right" vertical="top"/>
    </xf>
    <xf numFmtId="0" fontId="5" fillId="0" borderId="0" xfId="0" applyFont="1" applyAlignment="1">
      <alignment horizontal="center" vertical="top" wrapText="1"/>
    </xf>
    <xf numFmtId="0" fontId="42" fillId="0" borderId="0" xfId="0" applyFont="1" applyBorder="1" applyAlignment="1">
      <alignment horizontal="center" vertical="top"/>
    </xf>
    <xf numFmtId="4" fontId="8" fillId="24" borderId="0" xfId="73" applyNumberFormat="1" applyFont="1" applyFill="1"/>
    <xf numFmtId="4" fontId="31" fillId="24" borderId="0" xfId="73" applyNumberFormat="1" applyFont="1" applyFill="1" applyAlignment="1">
      <alignment wrapText="1"/>
    </xf>
    <xf numFmtId="4" fontId="28" fillId="24" borderId="0" xfId="73" applyNumberFormat="1" applyFont="1" applyFill="1"/>
    <xf numFmtId="4" fontId="8" fillId="24" borderId="0" xfId="73" applyNumberFormat="1" applyFont="1" applyFill="1" applyAlignment="1">
      <alignment horizontal="center"/>
    </xf>
    <xf numFmtId="4" fontId="9" fillId="24" borderId="0" xfId="73" applyNumberFormat="1" applyFont="1" applyFill="1"/>
    <xf numFmtId="4" fontId="32" fillId="24" borderId="0" xfId="73" applyNumberFormat="1" applyFont="1" applyFill="1"/>
    <xf numFmtId="4" fontId="8" fillId="24" borderId="0" xfId="73" applyNumberFormat="1" applyFont="1" applyFill="1" applyAlignment="1">
      <alignment horizontal="center" vertical="center"/>
    </xf>
    <xf numFmtId="4" fontId="41" fillId="24" borderId="0" xfId="73" applyNumberFormat="1" applyFont="1" applyFill="1"/>
    <xf numFmtId="4" fontId="29" fillId="24" borderId="0" xfId="73" applyNumberFormat="1" applyFont="1" applyFill="1" applyAlignment="1">
      <alignment wrapText="1"/>
    </xf>
    <xf numFmtId="4" fontId="41" fillId="24" borderId="0" xfId="73" applyNumberFormat="1" applyFont="1" applyFill="1" applyAlignment="1">
      <alignment horizontal="center"/>
    </xf>
    <xf numFmtId="4" fontId="41" fillId="24" borderId="0" xfId="73" applyNumberFormat="1" applyFont="1" applyFill="1" applyAlignment="1">
      <alignment horizontal="center" vertical="center"/>
    </xf>
    <xf numFmtId="4" fontId="39" fillId="24" borderId="0" xfId="73" applyNumberFormat="1" applyFont="1" applyFill="1"/>
    <xf numFmtId="0" fontId="3" fillId="0" borderId="11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center" wrapText="1"/>
    </xf>
    <xf numFmtId="3" fontId="3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right" vertical="top"/>
    </xf>
    <xf numFmtId="0" fontId="5" fillId="0" borderId="11" xfId="0" applyFont="1" applyBorder="1" applyAlignment="1">
      <alignment horizontal="right" vertical="top" wrapText="1"/>
    </xf>
    <xf numFmtId="0" fontId="3" fillId="0" borderId="0" xfId="0" applyFont="1" applyAlignment="1">
      <alignment horizontal="left" vertical="top"/>
    </xf>
    <xf numFmtId="0" fontId="6" fillId="0" borderId="0" xfId="0" applyFont="1" applyAlignment="1"/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5" fillId="0" borderId="0" xfId="0" applyFont="1" applyAlignment="1"/>
    <xf numFmtId="49" fontId="35" fillId="0" borderId="0" xfId="0" applyNumberFormat="1" applyFont="1" applyAlignment="1">
      <alignment horizontal="left" vertical="top"/>
    </xf>
    <xf numFmtId="0" fontId="35" fillId="0" borderId="0" xfId="0" applyFont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3" fillId="0" borderId="0" xfId="0" applyFont="1" applyBorder="1" applyAlignment="1">
      <alignment horizontal="left" vertical="top"/>
    </xf>
    <xf numFmtId="0" fontId="5" fillId="0" borderId="10" xfId="0" applyFont="1" applyBorder="1" applyAlignment="1">
      <alignment horizontal="right" vertical="top"/>
    </xf>
    <xf numFmtId="0" fontId="6" fillId="0" borderId="10" xfId="0" applyFont="1" applyBorder="1" applyAlignment="1">
      <alignment horizontal="right" vertical="top"/>
    </xf>
    <xf numFmtId="0" fontId="6" fillId="0" borderId="10" xfId="0" applyFont="1" applyFill="1" applyBorder="1" applyAlignment="1">
      <alignment horizontal="right" vertical="top"/>
    </xf>
    <xf numFmtId="0" fontId="6" fillId="0" borderId="10" xfId="0" applyFont="1" applyFill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6" fillId="0" borderId="10" xfId="0" applyFont="1" applyBorder="1" applyAlignment="1">
      <alignment horizontal="left" vertical="top"/>
    </xf>
    <xf numFmtId="0" fontId="6" fillId="0" borderId="0" xfId="0" applyFont="1" applyFill="1" applyBorder="1" applyAlignment="1">
      <alignment horizontal="right" vertical="top"/>
    </xf>
    <xf numFmtId="0" fontId="5" fillId="0" borderId="0" xfId="0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left" vertical="top"/>
    </xf>
    <xf numFmtId="0" fontId="43" fillId="0" borderId="0" xfId="0" applyFont="1" applyAlignment="1">
      <alignment horizontal="center" vertical="top"/>
    </xf>
    <xf numFmtId="0" fontId="44" fillId="0" borderId="0" xfId="0" applyFont="1" applyAlignment="1">
      <alignment horizontal="center" vertical="top"/>
    </xf>
    <xf numFmtId="0" fontId="34" fillId="0" borderId="0" xfId="0" applyFont="1" applyBorder="1" applyAlignment="1">
      <alignment horizontal="center" vertical="top"/>
    </xf>
    <xf numFmtId="0" fontId="45" fillId="0" borderId="0" xfId="0" applyFont="1" applyBorder="1" applyAlignment="1">
      <alignment horizontal="center" vertical="top"/>
    </xf>
    <xf numFmtId="0" fontId="3" fillId="0" borderId="10" xfId="0" applyFont="1" applyBorder="1" applyAlignment="1">
      <alignment horizontal="left" vertical="top"/>
    </xf>
    <xf numFmtId="3" fontId="2" fillId="0" borderId="0" xfId="0" applyNumberFormat="1" applyFont="1" applyAlignment="1">
      <alignment horizontal="left" vertical="top"/>
    </xf>
    <xf numFmtId="3" fontId="4" fillId="0" borderId="0" xfId="0" applyNumberFormat="1" applyFont="1" applyAlignment="1">
      <alignment horizontal="left" vertical="top"/>
    </xf>
    <xf numFmtId="3" fontId="3" fillId="0" borderId="0" xfId="0" applyNumberFormat="1" applyFont="1" applyAlignment="1">
      <alignment horizontal="left" vertical="top"/>
    </xf>
    <xf numFmtId="3" fontId="5" fillId="0" borderId="10" xfId="0" applyNumberFormat="1" applyFont="1" applyBorder="1" applyAlignment="1">
      <alignment horizontal="right" vertical="top"/>
    </xf>
    <xf numFmtId="3" fontId="5" fillId="0" borderId="0" xfId="0" applyNumberFormat="1" applyFont="1" applyBorder="1" applyAlignment="1">
      <alignment horizontal="right" vertical="top"/>
    </xf>
    <xf numFmtId="3" fontId="6" fillId="0" borderId="0" xfId="0" applyNumberFormat="1" applyFont="1" applyAlignment="1">
      <alignment horizontal="left"/>
    </xf>
    <xf numFmtId="3" fontId="5" fillId="0" borderId="11" xfId="0" applyNumberFormat="1" applyFont="1" applyBorder="1" applyAlignment="1">
      <alignment horizontal="right" vertical="top"/>
    </xf>
    <xf numFmtId="3" fontId="5" fillId="0" borderId="11" xfId="0" applyNumberFormat="1" applyFont="1" applyBorder="1" applyAlignment="1">
      <alignment horizontal="right" vertical="top" wrapText="1"/>
    </xf>
    <xf numFmtId="3" fontId="43" fillId="0" borderId="11" xfId="0" applyNumberFormat="1" applyFont="1" applyBorder="1" applyAlignment="1">
      <alignment horizontal="right" vertical="top" wrapText="1"/>
    </xf>
    <xf numFmtId="0" fontId="35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7" fillId="0" borderId="11" xfId="0" applyFont="1" applyBorder="1" applyAlignment="1">
      <alignment horizontal="left" vertical="top" wrapText="1"/>
    </xf>
    <xf numFmtId="0" fontId="0" fillId="0" borderId="11" xfId="0" applyBorder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3" fillId="0" borderId="1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center" vertical="center" wrapText="1"/>
    </xf>
    <xf numFmtId="3" fontId="3" fillId="0" borderId="11" xfId="0" applyNumberFormat="1" applyFont="1" applyBorder="1" applyAlignment="1">
      <alignment horizontal="center" vertical="center"/>
    </xf>
    <xf numFmtId="49" fontId="28" fillId="0" borderId="20" xfId="72" applyNumberFormat="1" applyFont="1" applyFill="1" applyBorder="1" applyAlignment="1">
      <alignment horizontal="center" vertical="center" wrapText="1"/>
    </xf>
    <xf numFmtId="49" fontId="28" fillId="0" borderId="15" xfId="72" applyNumberFormat="1" applyFont="1" applyFill="1" applyBorder="1" applyAlignment="1">
      <alignment horizontal="center" vertical="center" wrapText="1"/>
    </xf>
    <xf numFmtId="49" fontId="28" fillId="0" borderId="16" xfId="72" applyNumberFormat="1" applyFont="1" applyFill="1" applyBorder="1" applyAlignment="1">
      <alignment horizontal="center" vertical="center" wrapText="1"/>
    </xf>
    <xf numFmtId="49" fontId="28" fillId="0" borderId="22" xfId="72" applyNumberFormat="1" applyFont="1" applyFill="1" applyBorder="1" applyAlignment="1">
      <alignment horizontal="center" vertical="center" wrapText="1"/>
    </xf>
    <xf numFmtId="49" fontId="28" fillId="0" borderId="13" xfId="72" applyNumberFormat="1" applyFont="1" applyFill="1" applyBorder="1" applyAlignment="1">
      <alignment horizontal="center" vertical="center" wrapText="1"/>
    </xf>
    <xf numFmtId="49" fontId="28" fillId="0" borderId="17" xfId="72" applyNumberFormat="1" applyFont="1" applyFill="1" applyBorder="1" applyAlignment="1">
      <alignment horizontal="center" vertical="center" wrapText="1"/>
    </xf>
    <xf numFmtId="0" fontId="1" fillId="0" borderId="13" xfId="72" applyFont="1" applyBorder="1"/>
    <xf numFmtId="0" fontId="1" fillId="0" borderId="17" xfId="72" applyFont="1" applyBorder="1"/>
    <xf numFmtId="0" fontId="28" fillId="0" borderId="0" xfId="72" applyFont="1" applyFill="1" applyAlignment="1">
      <alignment horizontal="center" vertical="center"/>
    </xf>
    <xf numFmtId="49" fontId="29" fillId="0" borderId="0" xfId="72" applyNumberFormat="1" applyFont="1" applyFill="1" applyAlignment="1">
      <alignment horizontal="center" vertical="center"/>
    </xf>
    <xf numFmtId="49" fontId="29" fillId="0" borderId="0" xfId="72" applyNumberFormat="1" applyFont="1" applyFill="1" applyAlignment="1">
      <alignment horizontal="center" vertical="center" wrapText="1"/>
    </xf>
    <xf numFmtId="0" fontId="8" fillId="24" borderId="0" xfId="73" applyFont="1" applyFill="1" applyAlignment="1">
      <alignment horizontal="right"/>
    </xf>
    <xf numFmtId="49" fontId="28" fillId="24" borderId="11" xfId="73" applyNumberFormat="1" applyFont="1" applyFill="1" applyBorder="1" applyAlignment="1">
      <alignment horizontal="center" vertical="center" wrapText="1"/>
    </xf>
    <xf numFmtId="49" fontId="29" fillId="24" borderId="0" xfId="73" applyNumberFormat="1" applyFont="1" applyFill="1" applyAlignment="1">
      <alignment horizontal="center" vertical="center" wrapText="1"/>
    </xf>
    <xf numFmtId="49" fontId="31" fillId="24" borderId="0" xfId="73" applyNumberFormat="1" applyFont="1" applyFill="1" applyAlignment="1">
      <alignment horizontal="left" vertical="top" wrapText="1"/>
    </xf>
    <xf numFmtId="0" fontId="8" fillId="24" borderId="0" xfId="73" applyFont="1" applyFill="1" applyAlignment="1">
      <alignment horizontal="center" vertical="center"/>
    </xf>
    <xf numFmtId="0" fontId="28" fillId="24" borderId="0" xfId="73" applyFont="1" applyFill="1" applyBorder="1" applyAlignment="1">
      <alignment horizontal="center" vertical="center"/>
    </xf>
    <xf numFmtId="0" fontId="29" fillId="24" borderId="0" xfId="73" applyFont="1" applyFill="1" applyAlignment="1">
      <alignment horizontal="center"/>
    </xf>
    <xf numFmtId="49" fontId="29" fillId="24" borderId="0" xfId="73" applyNumberFormat="1" applyFont="1" applyFill="1" applyAlignment="1">
      <alignment horizontal="center" vertical="top"/>
    </xf>
    <xf numFmtId="49" fontId="28" fillId="24" borderId="11" xfId="73" applyNumberFormat="1" applyFont="1" applyFill="1" applyBorder="1" applyAlignment="1">
      <alignment horizontal="center" vertical="center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55"/>
  <sheetViews>
    <sheetView showGridLines="0" topLeftCell="A16" zoomScaleNormal="100" zoomScaleSheetLayoutView="75" workbookViewId="0">
      <selection activeCell="C49" sqref="C49"/>
    </sheetView>
  </sheetViews>
  <sheetFormatPr defaultRowHeight="12.75" outlineLevelRow="2" x14ac:dyDescent="0.2"/>
  <cols>
    <col min="1" max="1" width="4.5703125" style="10" customWidth="1"/>
    <col min="2" max="2" width="14.42578125" style="1" customWidth="1"/>
    <col min="3" max="3" width="40.7109375" style="8" customWidth="1"/>
    <col min="4" max="4" width="13.85546875" style="7" customWidth="1"/>
    <col min="5" max="5" width="16.42578125" style="93" customWidth="1"/>
    <col min="6" max="6" width="8.140625" style="3" customWidth="1"/>
    <col min="7" max="9" width="7.140625" style="3" customWidth="1"/>
    <col min="10" max="10" width="8.140625" style="11" customWidth="1"/>
    <col min="11" max="13" width="7.140625" style="3" customWidth="1"/>
    <col min="14" max="16384" width="9.140625" style="4"/>
  </cols>
  <sheetData>
    <row r="1" spans="1:14" outlineLevel="2" x14ac:dyDescent="0.2">
      <c r="A1" s="2" t="s">
        <v>25</v>
      </c>
      <c r="J1" s="141" t="s">
        <v>26</v>
      </c>
    </row>
    <row r="2" spans="1:14" outlineLevel="1" x14ac:dyDescent="0.2">
      <c r="A2" s="5"/>
      <c r="J2" s="142"/>
    </row>
    <row r="3" spans="1:14" outlineLevel="1" x14ac:dyDescent="0.2">
      <c r="A3" s="5"/>
      <c r="J3" s="142"/>
    </row>
    <row r="4" spans="1:14" outlineLevel="1" x14ac:dyDescent="0.2">
      <c r="A4" s="5" t="s">
        <v>112</v>
      </c>
      <c r="J4" s="142" t="s">
        <v>111</v>
      </c>
    </row>
    <row r="5" spans="1:14" outlineLevel="1" x14ac:dyDescent="0.2">
      <c r="A5" s="114" t="s">
        <v>81</v>
      </c>
      <c r="J5" s="143" t="s">
        <v>110</v>
      </c>
    </row>
    <row r="6" spans="1:14" ht="14.25" x14ac:dyDescent="0.2">
      <c r="C6" s="140"/>
      <c r="D6" s="130" t="s">
        <v>109</v>
      </c>
      <c r="E6" s="130"/>
      <c r="F6" s="126"/>
      <c r="G6" s="126"/>
      <c r="H6" s="130"/>
      <c r="I6" s="126"/>
      <c r="J6" s="144"/>
    </row>
    <row r="7" spans="1:14" ht="14.25" x14ac:dyDescent="0.2">
      <c r="C7" s="114"/>
      <c r="D7" s="10"/>
      <c r="E7" s="139" t="s">
        <v>18</v>
      </c>
      <c r="F7" s="124"/>
      <c r="G7" s="124"/>
      <c r="I7" s="138"/>
    </row>
    <row r="8" spans="1:14" ht="14.25" x14ac:dyDescent="0.2">
      <c r="C8" s="114"/>
      <c r="D8" s="10"/>
      <c r="E8" s="139"/>
      <c r="F8" s="124"/>
      <c r="G8" s="124"/>
      <c r="I8" s="138"/>
    </row>
    <row r="9" spans="1:14" ht="15.75" x14ac:dyDescent="0.2">
      <c r="C9" s="114"/>
      <c r="D9" s="137" t="s">
        <v>108</v>
      </c>
    </row>
    <row r="10" spans="1:14" ht="14.25" x14ac:dyDescent="0.2">
      <c r="C10" s="114"/>
      <c r="D10" s="119" t="s">
        <v>19</v>
      </c>
      <c r="I10" s="136"/>
    </row>
    <row r="11" spans="1:14" x14ac:dyDescent="0.2">
      <c r="C11" s="135"/>
      <c r="D11" s="10"/>
      <c r="E11" s="134"/>
      <c r="F11" s="133"/>
      <c r="G11" s="133"/>
      <c r="I11" s="9"/>
    </row>
    <row r="12" spans="1:14" ht="14.25" x14ac:dyDescent="0.2">
      <c r="B12" s="132" t="s">
        <v>20</v>
      </c>
      <c r="C12" s="131" t="s">
        <v>107</v>
      </c>
      <c r="D12" s="130"/>
      <c r="E12" s="129"/>
      <c r="F12" s="128"/>
      <c r="G12" s="128"/>
      <c r="H12" s="127"/>
      <c r="I12" s="126"/>
      <c r="J12" s="144"/>
    </row>
    <row r="13" spans="1:14" ht="14.25" x14ac:dyDescent="0.2">
      <c r="C13" s="125"/>
      <c r="D13" s="10"/>
      <c r="E13" s="94" t="s">
        <v>80</v>
      </c>
      <c r="G13" s="124"/>
      <c r="H13" s="119"/>
      <c r="I13" s="124"/>
      <c r="J13" s="145"/>
    </row>
    <row r="14" spans="1:14" x14ac:dyDescent="0.2">
      <c r="A14" s="123"/>
      <c r="B14" s="122"/>
      <c r="C14" s="114"/>
      <c r="D14" s="10"/>
      <c r="E14" s="121"/>
    </row>
    <row r="15" spans="1:14" ht="14.25" x14ac:dyDescent="0.2">
      <c r="C15" s="117" t="s">
        <v>106</v>
      </c>
      <c r="D15" s="10"/>
      <c r="E15" s="9"/>
      <c r="I15" s="117"/>
      <c r="J15" s="146"/>
      <c r="N15" s="92"/>
    </row>
    <row r="16" spans="1:14" s="116" customFormat="1" ht="14.25" x14ac:dyDescent="0.2">
      <c r="A16" s="119"/>
      <c r="B16" s="120"/>
      <c r="C16" s="117" t="s">
        <v>79</v>
      </c>
      <c r="D16" s="92"/>
      <c r="E16" s="152" t="s">
        <v>105</v>
      </c>
      <c r="F16" s="153"/>
      <c r="G16" s="118" t="s">
        <v>77</v>
      </c>
      <c r="H16" s="92"/>
      <c r="I16" s="117"/>
      <c r="J16" s="146"/>
      <c r="K16" s="92"/>
      <c r="L16" s="92"/>
      <c r="M16" s="92"/>
    </row>
    <row r="17" spans="1:13" s="116" customFormat="1" ht="14.25" x14ac:dyDescent="0.2">
      <c r="A17" s="119"/>
      <c r="B17" s="120"/>
      <c r="C17" s="117" t="s">
        <v>78</v>
      </c>
      <c r="D17" s="119"/>
      <c r="E17" s="152" t="s">
        <v>104</v>
      </c>
      <c r="F17" s="153"/>
      <c r="G17" s="118" t="s">
        <v>77</v>
      </c>
      <c r="H17" s="92"/>
      <c r="I17" s="117"/>
      <c r="J17" s="146"/>
      <c r="K17" s="92"/>
      <c r="L17" s="92"/>
      <c r="M17" s="92"/>
    </row>
    <row r="18" spans="1:13" s="116" customFormat="1" ht="14.25" outlineLevel="1" x14ac:dyDescent="0.2">
      <c r="A18" s="119"/>
      <c r="B18" s="120"/>
      <c r="C18" s="117" t="s">
        <v>41</v>
      </c>
      <c r="D18" s="119"/>
      <c r="E18" s="152" t="s">
        <v>103</v>
      </c>
      <c r="F18" s="153"/>
      <c r="G18" s="118" t="s">
        <v>42</v>
      </c>
      <c r="H18" s="92"/>
      <c r="I18" s="117"/>
      <c r="J18" s="146"/>
      <c r="K18" s="92"/>
      <c r="L18" s="92"/>
      <c r="M18" s="92"/>
    </row>
    <row r="19" spans="1:13" ht="14.25" x14ac:dyDescent="0.2">
      <c r="C19" s="115" t="s">
        <v>102</v>
      </c>
      <c r="D19" s="10"/>
      <c r="E19" s="9"/>
    </row>
    <row r="20" spans="1:13" x14ac:dyDescent="0.2">
      <c r="C20" s="114"/>
      <c r="D20" s="10"/>
      <c r="E20" s="9"/>
    </row>
    <row r="21" spans="1:13" x14ac:dyDescent="0.2">
      <c r="C21" s="114"/>
      <c r="D21" s="10"/>
      <c r="E21" s="9"/>
    </row>
    <row r="22" spans="1:13" ht="12.75" customHeight="1" x14ac:dyDescent="0.2">
      <c r="A22" s="159" t="s">
        <v>21</v>
      </c>
      <c r="B22" s="162" t="s">
        <v>76</v>
      </c>
      <c r="C22" s="159" t="s">
        <v>75</v>
      </c>
      <c r="D22" s="159" t="s">
        <v>22</v>
      </c>
      <c r="E22" s="159" t="s">
        <v>23</v>
      </c>
      <c r="F22" s="159" t="s">
        <v>74</v>
      </c>
      <c r="G22" s="160"/>
      <c r="H22" s="160"/>
      <c r="I22" s="160"/>
      <c r="J22" s="159" t="s">
        <v>73</v>
      </c>
      <c r="K22" s="160"/>
      <c r="L22" s="160"/>
      <c r="M22" s="160"/>
    </row>
    <row r="23" spans="1:13" ht="13.5" customHeight="1" x14ac:dyDescent="0.2">
      <c r="A23" s="160"/>
      <c r="B23" s="163"/>
      <c r="C23" s="161"/>
      <c r="D23" s="159"/>
      <c r="E23" s="159"/>
      <c r="F23" s="159" t="s">
        <v>24</v>
      </c>
      <c r="G23" s="159" t="s">
        <v>72</v>
      </c>
      <c r="H23" s="160"/>
      <c r="I23" s="160"/>
      <c r="J23" s="164" t="s">
        <v>24</v>
      </c>
      <c r="K23" s="159" t="s">
        <v>72</v>
      </c>
      <c r="L23" s="160"/>
      <c r="M23" s="160"/>
    </row>
    <row r="24" spans="1:13" ht="24" x14ac:dyDescent="0.2">
      <c r="A24" s="160"/>
      <c r="B24" s="163"/>
      <c r="C24" s="161"/>
      <c r="D24" s="159"/>
      <c r="E24" s="159"/>
      <c r="F24" s="160"/>
      <c r="G24" s="108" t="s">
        <v>71</v>
      </c>
      <c r="H24" s="108" t="s">
        <v>101</v>
      </c>
      <c r="I24" s="108" t="s">
        <v>70</v>
      </c>
      <c r="J24" s="165"/>
      <c r="K24" s="108" t="s">
        <v>71</v>
      </c>
      <c r="L24" s="108" t="s">
        <v>101</v>
      </c>
      <c r="M24" s="108" t="s">
        <v>70</v>
      </c>
    </row>
    <row r="25" spans="1:13" x14ac:dyDescent="0.2">
      <c r="A25" s="6">
        <v>1</v>
      </c>
      <c r="B25" s="111">
        <v>2</v>
      </c>
      <c r="C25" s="108">
        <v>3</v>
      </c>
      <c r="D25" s="108">
        <v>4</v>
      </c>
      <c r="E25" s="88">
        <v>5</v>
      </c>
      <c r="F25" s="110">
        <v>6</v>
      </c>
      <c r="G25" s="110">
        <v>7</v>
      </c>
      <c r="H25" s="110">
        <v>8</v>
      </c>
      <c r="I25" s="110">
        <v>9</v>
      </c>
      <c r="J25" s="109">
        <v>10</v>
      </c>
      <c r="K25" s="110">
        <v>11</v>
      </c>
      <c r="L25" s="110">
        <v>12</v>
      </c>
      <c r="M25" s="110">
        <v>13</v>
      </c>
    </row>
    <row r="26" spans="1:13" ht="19.149999999999999" customHeight="1" x14ac:dyDescent="0.2">
      <c r="A26" s="158" t="s">
        <v>100</v>
      </c>
      <c r="B26" s="155"/>
      <c r="C26" s="155"/>
      <c r="D26" s="155"/>
      <c r="E26" s="155"/>
      <c r="F26" s="155"/>
      <c r="G26" s="155"/>
      <c r="H26" s="155"/>
      <c r="I26" s="155"/>
      <c r="J26" s="155"/>
      <c r="K26" s="155"/>
      <c r="L26" s="155"/>
      <c r="M26" s="155"/>
    </row>
    <row r="27" spans="1:13" ht="43.5" x14ac:dyDescent="0.2">
      <c r="A27" s="6">
        <v>1</v>
      </c>
      <c r="B27" s="89" t="s">
        <v>99</v>
      </c>
      <c r="C27" s="107" t="s">
        <v>98</v>
      </c>
      <c r="D27" s="88" t="s">
        <v>97</v>
      </c>
      <c r="E27" s="91">
        <v>6.6E-3</v>
      </c>
      <c r="F27" s="113">
        <v>16834.580000000002</v>
      </c>
      <c r="G27" s="113">
        <v>14473.25</v>
      </c>
      <c r="H27" s="113">
        <v>2361.33</v>
      </c>
      <c r="I27" s="113">
        <v>261.92</v>
      </c>
      <c r="J27" s="147">
        <v>111</v>
      </c>
      <c r="K27" s="112">
        <v>96</v>
      </c>
      <c r="L27" s="112">
        <v>15</v>
      </c>
      <c r="M27" s="112">
        <v>2</v>
      </c>
    </row>
    <row r="28" spans="1:13" ht="55.5" x14ac:dyDescent="0.2">
      <c r="A28" s="6">
        <v>2</v>
      </c>
      <c r="B28" s="89" t="s">
        <v>96</v>
      </c>
      <c r="C28" s="107" t="s">
        <v>95</v>
      </c>
      <c r="D28" s="88" t="s">
        <v>69</v>
      </c>
      <c r="E28" s="91">
        <v>1.2</v>
      </c>
      <c r="F28" s="113">
        <v>3036.75</v>
      </c>
      <c r="G28" s="113">
        <v>447.6</v>
      </c>
      <c r="H28" s="112"/>
      <c r="I28" s="112"/>
      <c r="J28" s="147">
        <v>3644</v>
      </c>
      <c r="K28" s="112">
        <v>537</v>
      </c>
      <c r="L28" s="112"/>
      <c r="M28" s="112"/>
    </row>
    <row r="29" spans="1:13" ht="43.5" x14ac:dyDescent="0.2">
      <c r="A29" s="6">
        <v>3</v>
      </c>
      <c r="B29" s="89" t="s">
        <v>94</v>
      </c>
      <c r="C29" s="107" t="s">
        <v>93</v>
      </c>
      <c r="D29" s="88" t="s">
        <v>69</v>
      </c>
      <c r="E29" s="91">
        <v>1.2</v>
      </c>
      <c r="F29" s="113">
        <v>719.43</v>
      </c>
      <c r="G29" s="113">
        <v>71.34</v>
      </c>
      <c r="H29" s="113">
        <v>408.89</v>
      </c>
      <c r="I29" s="113">
        <v>49.87</v>
      </c>
      <c r="J29" s="147">
        <v>863</v>
      </c>
      <c r="K29" s="112">
        <v>86</v>
      </c>
      <c r="L29" s="112">
        <v>491</v>
      </c>
      <c r="M29" s="112">
        <v>60</v>
      </c>
    </row>
    <row r="30" spans="1:13" x14ac:dyDescent="0.2">
      <c r="A30" s="157" t="s">
        <v>28</v>
      </c>
      <c r="B30" s="155"/>
      <c r="C30" s="155"/>
      <c r="D30" s="155"/>
      <c r="E30" s="155"/>
      <c r="F30" s="155"/>
      <c r="G30" s="155"/>
      <c r="H30" s="155"/>
      <c r="I30" s="155"/>
      <c r="J30" s="148">
        <v>4618</v>
      </c>
      <c r="K30" s="113">
        <v>719</v>
      </c>
      <c r="L30" s="113">
        <v>506</v>
      </c>
      <c r="M30" s="113">
        <v>62</v>
      </c>
    </row>
    <row r="31" spans="1:13" x14ac:dyDescent="0.2">
      <c r="A31" s="157" t="s">
        <v>29</v>
      </c>
      <c r="B31" s="155"/>
      <c r="C31" s="155"/>
      <c r="D31" s="155"/>
      <c r="E31" s="155"/>
      <c r="F31" s="155"/>
      <c r="G31" s="155"/>
      <c r="H31" s="155"/>
      <c r="I31" s="155"/>
      <c r="J31" s="148">
        <v>4841</v>
      </c>
      <c r="K31" s="113">
        <v>863</v>
      </c>
      <c r="L31" s="113">
        <v>585</v>
      </c>
      <c r="M31" s="113">
        <v>74</v>
      </c>
    </row>
    <row r="32" spans="1:13" x14ac:dyDescent="0.2">
      <c r="A32" s="157" t="s">
        <v>68</v>
      </c>
      <c r="B32" s="155"/>
      <c r="C32" s="155"/>
      <c r="D32" s="155"/>
      <c r="E32" s="155"/>
      <c r="F32" s="155"/>
      <c r="G32" s="155"/>
      <c r="H32" s="155"/>
      <c r="I32" s="155"/>
      <c r="J32" s="147"/>
      <c r="K32" s="112"/>
      <c r="L32" s="112"/>
      <c r="M32" s="112"/>
    </row>
    <row r="33" spans="1:13" x14ac:dyDescent="0.2">
      <c r="A33" s="157" t="s">
        <v>92</v>
      </c>
      <c r="B33" s="155"/>
      <c r="C33" s="155"/>
      <c r="D33" s="155"/>
      <c r="E33" s="155"/>
      <c r="F33" s="155"/>
      <c r="G33" s="155"/>
      <c r="H33" s="155"/>
      <c r="I33" s="155"/>
      <c r="J33" s="148">
        <v>34</v>
      </c>
      <c r="K33" s="113">
        <v>31</v>
      </c>
      <c r="L33" s="113">
        <v>3</v>
      </c>
      <c r="M33" s="113">
        <v>3</v>
      </c>
    </row>
    <row r="34" spans="1:13" ht="26.1" customHeight="1" x14ac:dyDescent="0.2">
      <c r="A34" s="157" t="s">
        <v>91</v>
      </c>
      <c r="B34" s="155"/>
      <c r="C34" s="155"/>
      <c r="D34" s="155"/>
      <c r="E34" s="155"/>
      <c r="F34" s="155"/>
      <c r="G34" s="155"/>
      <c r="H34" s="155"/>
      <c r="I34" s="155"/>
      <c r="J34" s="148">
        <v>189</v>
      </c>
      <c r="K34" s="113">
        <v>112</v>
      </c>
      <c r="L34" s="113">
        <v>76</v>
      </c>
      <c r="M34" s="113">
        <v>10</v>
      </c>
    </row>
    <row r="35" spans="1:13" x14ac:dyDescent="0.2">
      <c r="A35" s="157" t="s">
        <v>30</v>
      </c>
      <c r="B35" s="155"/>
      <c r="C35" s="155"/>
      <c r="D35" s="155"/>
      <c r="E35" s="155"/>
      <c r="F35" s="155"/>
      <c r="G35" s="155"/>
      <c r="H35" s="155"/>
      <c r="I35" s="155"/>
      <c r="J35" s="148">
        <v>1054</v>
      </c>
      <c r="K35" s="112"/>
      <c r="L35" s="112"/>
      <c r="M35" s="112"/>
    </row>
    <row r="36" spans="1:13" x14ac:dyDescent="0.2">
      <c r="A36" s="157" t="s">
        <v>31</v>
      </c>
      <c r="B36" s="155"/>
      <c r="C36" s="155"/>
      <c r="D36" s="155"/>
      <c r="E36" s="155"/>
      <c r="F36" s="155"/>
      <c r="G36" s="155"/>
      <c r="H36" s="155"/>
      <c r="I36" s="155"/>
      <c r="J36" s="148">
        <v>797</v>
      </c>
      <c r="K36" s="112"/>
      <c r="L36" s="112"/>
      <c r="M36" s="112"/>
    </row>
    <row r="37" spans="1:13" x14ac:dyDescent="0.2">
      <c r="A37" s="154" t="s">
        <v>32</v>
      </c>
      <c r="B37" s="155"/>
      <c r="C37" s="155"/>
      <c r="D37" s="155"/>
      <c r="E37" s="155"/>
      <c r="F37" s="155"/>
      <c r="G37" s="155"/>
      <c r="H37" s="155"/>
      <c r="I37" s="155"/>
      <c r="J37" s="147"/>
      <c r="K37" s="112"/>
      <c r="L37" s="112"/>
      <c r="M37" s="112"/>
    </row>
    <row r="38" spans="1:13" x14ac:dyDescent="0.2">
      <c r="A38" s="157" t="s">
        <v>90</v>
      </c>
      <c r="B38" s="155"/>
      <c r="C38" s="155"/>
      <c r="D38" s="155"/>
      <c r="E38" s="155"/>
      <c r="F38" s="155"/>
      <c r="G38" s="155"/>
      <c r="H38" s="155"/>
      <c r="I38" s="155"/>
      <c r="J38" s="148">
        <v>302</v>
      </c>
      <c r="K38" s="112"/>
      <c r="L38" s="112"/>
      <c r="M38" s="112"/>
    </row>
    <row r="39" spans="1:13" x14ac:dyDescent="0.2">
      <c r="A39" s="157" t="s">
        <v>89</v>
      </c>
      <c r="B39" s="155"/>
      <c r="C39" s="155"/>
      <c r="D39" s="155"/>
      <c r="E39" s="155"/>
      <c r="F39" s="155"/>
      <c r="G39" s="155"/>
      <c r="H39" s="155"/>
      <c r="I39" s="155"/>
      <c r="J39" s="148">
        <v>6390</v>
      </c>
      <c r="K39" s="112"/>
      <c r="L39" s="112"/>
      <c r="M39" s="112"/>
    </row>
    <row r="40" spans="1:13" x14ac:dyDescent="0.2">
      <c r="A40" s="157" t="s">
        <v>33</v>
      </c>
      <c r="B40" s="155"/>
      <c r="C40" s="155"/>
      <c r="D40" s="155"/>
      <c r="E40" s="155"/>
      <c r="F40" s="155"/>
      <c r="G40" s="155"/>
      <c r="H40" s="155"/>
      <c r="I40" s="155"/>
      <c r="J40" s="148">
        <v>6692</v>
      </c>
      <c r="K40" s="112"/>
      <c r="L40" s="112"/>
      <c r="M40" s="112"/>
    </row>
    <row r="41" spans="1:13" x14ac:dyDescent="0.2">
      <c r="A41" s="157" t="s">
        <v>34</v>
      </c>
      <c r="B41" s="155"/>
      <c r="C41" s="155"/>
      <c r="D41" s="155"/>
      <c r="E41" s="155"/>
      <c r="F41" s="155"/>
      <c r="G41" s="155"/>
      <c r="H41" s="155"/>
      <c r="I41" s="155"/>
      <c r="J41" s="147"/>
      <c r="K41" s="112"/>
      <c r="L41" s="112"/>
      <c r="M41" s="112"/>
    </row>
    <row r="42" spans="1:13" x14ac:dyDescent="0.2">
      <c r="A42" s="157" t="s">
        <v>35</v>
      </c>
      <c r="B42" s="155"/>
      <c r="C42" s="155"/>
      <c r="D42" s="155"/>
      <c r="E42" s="155"/>
      <c r="F42" s="155"/>
      <c r="G42" s="155"/>
      <c r="H42" s="155"/>
      <c r="I42" s="155"/>
      <c r="J42" s="148">
        <v>3393</v>
      </c>
      <c r="K42" s="112"/>
      <c r="L42" s="112"/>
      <c r="M42" s="112"/>
    </row>
    <row r="43" spans="1:13" x14ac:dyDescent="0.2">
      <c r="A43" s="157" t="s">
        <v>36</v>
      </c>
      <c r="B43" s="155"/>
      <c r="C43" s="155"/>
      <c r="D43" s="155"/>
      <c r="E43" s="155"/>
      <c r="F43" s="155"/>
      <c r="G43" s="155"/>
      <c r="H43" s="155"/>
      <c r="I43" s="155"/>
      <c r="J43" s="148">
        <v>585</v>
      </c>
      <c r="K43" s="112"/>
      <c r="L43" s="112"/>
      <c r="M43" s="112"/>
    </row>
    <row r="44" spans="1:13" x14ac:dyDescent="0.2">
      <c r="A44" s="157" t="s">
        <v>37</v>
      </c>
      <c r="B44" s="155"/>
      <c r="C44" s="155"/>
      <c r="D44" s="155"/>
      <c r="E44" s="155"/>
      <c r="F44" s="155"/>
      <c r="G44" s="155"/>
      <c r="H44" s="155"/>
      <c r="I44" s="155"/>
      <c r="J44" s="148">
        <v>937</v>
      </c>
      <c r="K44" s="112"/>
      <c r="L44" s="112"/>
      <c r="M44" s="112"/>
    </row>
    <row r="45" spans="1:13" x14ac:dyDescent="0.2">
      <c r="A45" s="157" t="s">
        <v>38</v>
      </c>
      <c r="B45" s="155"/>
      <c r="C45" s="155"/>
      <c r="D45" s="155"/>
      <c r="E45" s="155"/>
      <c r="F45" s="155"/>
      <c r="G45" s="155"/>
      <c r="H45" s="155"/>
      <c r="I45" s="155"/>
      <c r="J45" s="148">
        <v>1054</v>
      </c>
      <c r="K45" s="112"/>
      <c r="L45" s="112"/>
      <c r="M45" s="112"/>
    </row>
    <row r="46" spans="1:13" x14ac:dyDescent="0.2">
      <c r="A46" s="157" t="s">
        <v>39</v>
      </c>
      <c r="B46" s="155"/>
      <c r="C46" s="155"/>
      <c r="D46" s="155"/>
      <c r="E46" s="155"/>
      <c r="F46" s="155"/>
      <c r="G46" s="155"/>
      <c r="H46" s="155"/>
      <c r="I46" s="155"/>
      <c r="J46" s="148">
        <v>797</v>
      </c>
      <c r="K46" s="112"/>
      <c r="L46" s="112"/>
      <c r="M46" s="112"/>
    </row>
    <row r="47" spans="1:13" x14ac:dyDescent="0.2">
      <c r="A47" s="154" t="s">
        <v>40</v>
      </c>
      <c r="B47" s="155"/>
      <c r="C47" s="155"/>
      <c r="D47" s="155"/>
      <c r="E47" s="155"/>
      <c r="F47" s="155"/>
      <c r="G47" s="155"/>
      <c r="H47" s="155"/>
      <c r="I47" s="155"/>
      <c r="J47" s="149">
        <v>6692</v>
      </c>
      <c r="K47" s="112"/>
      <c r="L47" s="112"/>
      <c r="M47" s="112"/>
    </row>
    <row r="51" spans="1:13" x14ac:dyDescent="0.2">
      <c r="A51" s="156" t="s">
        <v>88</v>
      </c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</row>
    <row r="52" spans="1:13" x14ac:dyDescent="0.2">
      <c r="A52" s="150" t="s">
        <v>86</v>
      </c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</row>
    <row r="54" spans="1:13" x14ac:dyDescent="0.2">
      <c r="A54" s="156" t="s">
        <v>87</v>
      </c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</row>
    <row r="55" spans="1:13" x14ac:dyDescent="0.2">
      <c r="A55" s="150" t="s">
        <v>86</v>
      </c>
      <c r="B55" s="151"/>
      <c r="C55" s="151"/>
      <c r="D55" s="151"/>
      <c r="E55" s="151"/>
      <c r="F55" s="151"/>
      <c r="G55" s="151"/>
      <c r="H55" s="151"/>
      <c r="I55" s="151"/>
      <c r="J55" s="151"/>
      <c r="K55" s="151"/>
      <c r="L55" s="151"/>
      <c r="M55" s="151"/>
    </row>
  </sheetData>
  <mergeCells count="37">
    <mergeCell ref="K23:M23"/>
    <mergeCell ref="J22:M22"/>
    <mergeCell ref="F23:F24"/>
    <mergeCell ref="F22:I22"/>
    <mergeCell ref="G23:I23"/>
    <mergeCell ref="J23:J24"/>
    <mergeCell ref="A22:A24"/>
    <mergeCell ref="C22:C24"/>
    <mergeCell ref="D22:D24"/>
    <mergeCell ref="E22:E24"/>
    <mergeCell ref="B22:B24"/>
    <mergeCell ref="A30:I30"/>
    <mergeCell ref="A31:I31"/>
    <mergeCell ref="A32:I32"/>
    <mergeCell ref="A33:I33"/>
    <mergeCell ref="A34:I34"/>
    <mergeCell ref="A36:I36"/>
    <mergeCell ref="A37:I37"/>
    <mergeCell ref="A38:I38"/>
    <mergeCell ref="A39:I39"/>
    <mergeCell ref="A40:I40"/>
    <mergeCell ref="A55:M55"/>
    <mergeCell ref="E18:F18"/>
    <mergeCell ref="A47:I47"/>
    <mergeCell ref="E16:F16"/>
    <mergeCell ref="E17:F17"/>
    <mergeCell ref="A51:M51"/>
    <mergeCell ref="A52:M52"/>
    <mergeCell ref="A54:M54"/>
    <mergeCell ref="A41:I41"/>
    <mergeCell ref="A42:I42"/>
    <mergeCell ref="A26:M26"/>
    <mergeCell ref="A43:I43"/>
    <mergeCell ref="A44:I44"/>
    <mergeCell ref="A45:I45"/>
    <mergeCell ref="A46:I46"/>
    <mergeCell ref="A35:I35"/>
  </mergeCells>
  <pageMargins left="0.39370078740157483" right="0" top="0.51181102362204722" bottom="0.39370078740157483" header="0.31496062992125984" footer="0.1968503937007874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58"/>
  <sheetViews>
    <sheetView showGridLines="0" topLeftCell="A10" zoomScaleNormal="100" zoomScaleSheetLayoutView="75" workbookViewId="0">
      <selection activeCell="O32" sqref="O32"/>
    </sheetView>
  </sheetViews>
  <sheetFormatPr defaultRowHeight="12.75" outlineLevelRow="2" x14ac:dyDescent="0.2"/>
  <cols>
    <col min="1" max="1" width="4.5703125" style="10" customWidth="1"/>
    <col min="2" max="2" width="14.42578125" style="1" customWidth="1"/>
    <col min="3" max="3" width="40.7109375" style="8" customWidth="1"/>
    <col min="4" max="4" width="13.85546875" style="7" customWidth="1"/>
    <col min="5" max="5" width="16.42578125" style="93" customWidth="1"/>
    <col min="6" max="6" width="8.140625" style="3" customWidth="1"/>
    <col min="7" max="9" width="7.140625" style="3" customWidth="1"/>
    <col min="10" max="10" width="8.140625" style="11" customWidth="1"/>
    <col min="11" max="13" width="7.140625" style="3" customWidth="1"/>
    <col min="14" max="16384" width="9.140625" style="4"/>
  </cols>
  <sheetData>
    <row r="1" spans="1:14" outlineLevel="2" x14ac:dyDescent="0.2">
      <c r="A1" s="2" t="s">
        <v>25</v>
      </c>
      <c r="J1" s="141" t="s">
        <v>26</v>
      </c>
    </row>
    <row r="2" spans="1:14" outlineLevel="1" x14ac:dyDescent="0.2">
      <c r="A2" s="5"/>
      <c r="J2" s="142"/>
    </row>
    <row r="3" spans="1:14" outlineLevel="1" x14ac:dyDescent="0.2">
      <c r="A3" s="5"/>
      <c r="J3" s="142"/>
    </row>
    <row r="4" spans="1:14" outlineLevel="1" x14ac:dyDescent="0.2">
      <c r="A4" s="5" t="s">
        <v>112</v>
      </c>
      <c r="J4" s="142" t="s">
        <v>111</v>
      </c>
    </row>
    <row r="5" spans="1:14" outlineLevel="1" x14ac:dyDescent="0.2">
      <c r="A5" s="114" t="s">
        <v>81</v>
      </c>
      <c r="J5" s="143" t="s">
        <v>110</v>
      </c>
    </row>
    <row r="6" spans="1:14" ht="14.25" x14ac:dyDescent="0.2">
      <c r="C6" s="140"/>
      <c r="D6" s="130" t="s">
        <v>109</v>
      </c>
      <c r="E6" s="130"/>
      <c r="F6" s="126"/>
      <c r="G6" s="126"/>
      <c r="H6" s="130"/>
      <c r="I6" s="126"/>
      <c r="J6" s="144"/>
    </row>
    <row r="7" spans="1:14" ht="14.25" x14ac:dyDescent="0.2">
      <c r="C7" s="114"/>
      <c r="D7" s="10"/>
      <c r="E7" s="139" t="s">
        <v>18</v>
      </c>
      <c r="F7" s="124"/>
      <c r="G7" s="124"/>
      <c r="I7" s="138"/>
    </row>
    <row r="8" spans="1:14" ht="14.25" x14ac:dyDescent="0.2">
      <c r="C8" s="114"/>
      <c r="D8" s="10"/>
      <c r="E8" s="139"/>
      <c r="F8" s="124"/>
      <c r="G8" s="124"/>
      <c r="I8" s="138"/>
    </row>
    <row r="9" spans="1:14" ht="15.75" x14ac:dyDescent="0.2">
      <c r="C9" s="114"/>
      <c r="D9" s="137" t="s">
        <v>138</v>
      </c>
    </row>
    <row r="10" spans="1:14" ht="14.25" x14ac:dyDescent="0.2">
      <c r="C10" s="114"/>
      <c r="D10" s="119" t="s">
        <v>19</v>
      </c>
      <c r="I10" s="136"/>
    </row>
    <row r="11" spans="1:14" x14ac:dyDescent="0.2">
      <c r="C11" s="135"/>
      <c r="D11" s="10"/>
      <c r="E11" s="134"/>
      <c r="F11" s="133"/>
      <c r="G11" s="133"/>
      <c r="I11" s="9"/>
    </row>
    <row r="12" spans="1:14" ht="14.25" x14ac:dyDescent="0.2">
      <c r="B12" s="132" t="s">
        <v>20</v>
      </c>
      <c r="C12" s="131" t="s">
        <v>137</v>
      </c>
      <c r="D12" s="130"/>
      <c r="E12" s="129"/>
      <c r="F12" s="128"/>
      <c r="G12" s="128"/>
      <c r="H12" s="127"/>
      <c r="I12" s="126"/>
      <c r="J12" s="144"/>
    </row>
    <row r="13" spans="1:14" ht="14.25" x14ac:dyDescent="0.2">
      <c r="C13" s="125"/>
      <c r="D13" s="10"/>
      <c r="E13" s="94" t="s">
        <v>80</v>
      </c>
      <c r="G13" s="124"/>
      <c r="H13" s="119"/>
      <c r="I13" s="124"/>
      <c r="J13" s="145"/>
    </row>
    <row r="14" spans="1:14" x14ac:dyDescent="0.2">
      <c r="A14" s="123"/>
      <c r="B14" s="122"/>
      <c r="C14" s="114"/>
      <c r="D14" s="10"/>
      <c r="E14" s="121"/>
    </row>
    <row r="15" spans="1:14" ht="14.25" x14ac:dyDescent="0.2">
      <c r="C15" s="117" t="s">
        <v>106</v>
      </c>
      <c r="D15" s="10"/>
      <c r="E15" s="9"/>
      <c r="I15" s="117"/>
      <c r="J15" s="146"/>
      <c r="N15" s="92"/>
    </row>
    <row r="16" spans="1:14" s="116" customFormat="1" ht="14.25" x14ac:dyDescent="0.2">
      <c r="A16" s="119"/>
      <c r="B16" s="120"/>
      <c r="C16" s="117" t="s">
        <v>79</v>
      </c>
      <c r="D16" s="92"/>
      <c r="E16" s="152" t="s">
        <v>136</v>
      </c>
      <c r="F16" s="153"/>
      <c r="G16" s="118" t="s">
        <v>77</v>
      </c>
      <c r="H16" s="92"/>
      <c r="I16" s="117"/>
      <c r="J16" s="146"/>
      <c r="K16" s="92"/>
      <c r="L16" s="92"/>
      <c r="M16" s="92"/>
    </row>
    <row r="17" spans="1:13" s="116" customFormat="1" ht="14.25" x14ac:dyDescent="0.2">
      <c r="A17" s="119"/>
      <c r="B17" s="120"/>
      <c r="C17" s="117" t="s">
        <v>78</v>
      </c>
      <c r="D17" s="119"/>
      <c r="E17" s="152" t="s">
        <v>135</v>
      </c>
      <c r="F17" s="153"/>
      <c r="G17" s="118" t="s">
        <v>77</v>
      </c>
      <c r="H17" s="92"/>
      <c r="I17" s="117"/>
      <c r="J17" s="146"/>
      <c r="K17" s="92"/>
      <c r="L17" s="92"/>
      <c r="M17" s="92"/>
    </row>
    <row r="18" spans="1:13" s="116" customFormat="1" ht="14.25" outlineLevel="1" x14ac:dyDescent="0.2">
      <c r="A18" s="119"/>
      <c r="B18" s="120"/>
      <c r="C18" s="117" t="s">
        <v>41</v>
      </c>
      <c r="D18" s="119"/>
      <c r="E18" s="152" t="s">
        <v>134</v>
      </c>
      <c r="F18" s="153"/>
      <c r="G18" s="118" t="s">
        <v>42</v>
      </c>
      <c r="H18" s="92"/>
      <c r="I18" s="117"/>
      <c r="J18" s="146"/>
      <c r="K18" s="92"/>
      <c r="L18" s="92"/>
      <c r="M18" s="92"/>
    </row>
    <row r="19" spans="1:13" ht="14.25" x14ac:dyDescent="0.2">
      <c r="C19" s="115" t="s">
        <v>102</v>
      </c>
      <c r="D19" s="10"/>
      <c r="E19" s="9"/>
    </row>
    <row r="20" spans="1:13" x14ac:dyDescent="0.2">
      <c r="C20" s="114"/>
      <c r="D20" s="10"/>
      <c r="E20" s="9"/>
    </row>
    <row r="21" spans="1:13" x14ac:dyDescent="0.2">
      <c r="C21" s="114"/>
      <c r="D21" s="10"/>
      <c r="E21" s="9"/>
    </row>
    <row r="22" spans="1:13" ht="12.75" customHeight="1" x14ac:dyDescent="0.2">
      <c r="A22" s="159" t="s">
        <v>21</v>
      </c>
      <c r="B22" s="162" t="s">
        <v>76</v>
      </c>
      <c r="C22" s="159" t="s">
        <v>75</v>
      </c>
      <c r="D22" s="159" t="s">
        <v>22</v>
      </c>
      <c r="E22" s="159" t="s">
        <v>23</v>
      </c>
      <c r="F22" s="159" t="s">
        <v>74</v>
      </c>
      <c r="G22" s="160"/>
      <c r="H22" s="160"/>
      <c r="I22" s="160"/>
      <c r="J22" s="159" t="s">
        <v>73</v>
      </c>
      <c r="K22" s="160"/>
      <c r="L22" s="160"/>
      <c r="M22" s="160"/>
    </row>
    <row r="23" spans="1:13" ht="13.5" customHeight="1" x14ac:dyDescent="0.2">
      <c r="A23" s="160"/>
      <c r="B23" s="163"/>
      <c r="C23" s="161"/>
      <c r="D23" s="159"/>
      <c r="E23" s="159"/>
      <c r="F23" s="159" t="s">
        <v>24</v>
      </c>
      <c r="G23" s="159" t="s">
        <v>72</v>
      </c>
      <c r="H23" s="160"/>
      <c r="I23" s="160"/>
      <c r="J23" s="164" t="s">
        <v>24</v>
      </c>
      <c r="K23" s="159" t="s">
        <v>72</v>
      </c>
      <c r="L23" s="160"/>
      <c r="M23" s="160"/>
    </row>
    <row r="24" spans="1:13" ht="24" x14ac:dyDescent="0.2">
      <c r="A24" s="160"/>
      <c r="B24" s="163"/>
      <c r="C24" s="161"/>
      <c r="D24" s="159"/>
      <c r="E24" s="159"/>
      <c r="F24" s="160"/>
      <c r="G24" s="108" t="s">
        <v>71</v>
      </c>
      <c r="H24" s="108" t="s">
        <v>101</v>
      </c>
      <c r="I24" s="108" t="s">
        <v>70</v>
      </c>
      <c r="J24" s="165"/>
      <c r="K24" s="108" t="s">
        <v>71</v>
      </c>
      <c r="L24" s="108" t="s">
        <v>101</v>
      </c>
      <c r="M24" s="108" t="s">
        <v>70</v>
      </c>
    </row>
    <row r="25" spans="1:13" x14ac:dyDescent="0.2">
      <c r="A25" s="6">
        <v>1</v>
      </c>
      <c r="B25" s="111">
        <v>2</v>
      </c>
      <c r="C25" s="108">
        <v>3</v>
      </c>
      <c r="D25" s="108">
        <v>4</v>
      </c>
      <c r="E25" s="88">
        <v>5</v>
      </c>
      <c r="F25" s="110">
        <v>6</v>
      </c>
      <c r="G25" s="110">
        <v>7</v>
      </c>
      <c r="H25" s="110">
        <v>8</v>
      </c>
      <c r="I25" s="110">
        <v>9</v>
      </c>
      <c r="J25" s="109">
        <v>10</v>
      </c>
      <c r="K25" s="110">
        <v>11</v>
      </c>
      <c r="L25" s="110">
        <v>12</v>
      </c>
      <c r="M25" s="110">
        <v>13</v>
      </c>
    </row>
    <row r="26" spans="1:13" ht="19.149999999999999" customHeight="1" x14ac:dyDescent="0.2">
      <c r="A26" s="158" t="s">
        <v>133</v>
      </c>
      <c r="B26" s="155"/>
      <c r="C26" s="155"/>
      <c r="D26" s="155"/>
      <c r="E26" s="155"/>
      <c r="F26" s="155"/>
      <c r="G26" s="155"/>
      <c r="H26" s="155"/>
      <c r="I26" s="155"/>
      <c r="J26" s="155"/>
      <c r="K26" s="155"/>
      <c r="L26" s="155"/>
      <c r="M26" s="155"/>
    </row>
    <row r="27" spans="1:13" ht="48" x14ac:dyDescent="0.2">
      <c r="A27" s="6">
        <v>1</v>
      </c>
      <c r="B27" s="89" t="s">
        <v>132</v>
      </c>
      <c r="C27" s="107" t="s">
        <v>131</v>
      </c>
      <c r="D27" s="88" t="s">
        <v>130</v>
      </c>
      <c r="E27" s="87">
        <v>0.26800000000000002</v>
      </c>
      <c r="F27" s="113">
        <v>4139.32</v>
      </c>
      <c r="G27" s="113">
        <v>275.77</v>
      </c>
      <c r="H27" s="113">
        <v>3829.39</v>
      </c>
      <c r="I27" s="113">
        <v>349.58</v>
      </c>
      <c r="J27" s="147">
        <v>1109</v>
      </c>
      <c r="K27" s="112">
        <v>74</v>
      </c>
      <c r="L27" s="112">
        <v>1026</v>
      </c>
      <c r="M27" s="112">
        <v>94</v>
      </c>
    </row>
    <row r="28" spans="1:13" ht="36" x14ac:dyDescent="0.2">
      <c r="A28" s="6">
        <v>2</v>
      </c>
      <c r="B28" s="89" t="s">
        <v>129</v>
      </c>
      <c r="C28" s="107" t="s">
        <v>128</v>
      </c>
      <c r="D28" s="88" t="s">
        <v>82</v>
      </c>
      <c r="E28" s="87">
        <v>33.768000000000001</v>
      </c>
      <c r="F28" s="113">
        <v>166.29</v>
      </c>
      <c r="G28" s="112"/>
      <c r="H28" s="112"/>
      <c r="I28" s="112"/>
      <c r="J28" s="147">
        <v>5615</v>
      </c>
      <c r="K28" s="112"/>
      <c r="L28" s="112"/>
      <c r="M28" s="112"/>
    </row>
    <row r="29" spans="1:13" ht="55.5" x14ac:dyDescent="0.2">
      <c r="A29" s="6">
        <v>3</v>
      </c>
      <c r="B29" s="89" t="s">
        <v>127</v>
      </c>
      <c r="C29" s="107" t="s">
        <v>126</v>
      </c>
      <c r="D29" s="88" t="s">
        <v>123</v>
      </c>
      <c r="E29" s="87">
        <v>0.53600000000000003</v>
      </c>
      <c r="F29" s="113">
        <v>42277.01</v>
      </c>
      <c r="G29" s="113">
        <v>4100.37</v>
      </c>
      <c r="H29" s="113">
        <v>5246.8</v>
      </c>
      <c r="I29" s="113">
        <v>753.07</v>
      </c>
      <c r="J29" s="147">
        <v>22660</v>
      </c>
      <c r="K29" s="112">
        <v>2198</v>
      </c>
      <c r="L29" s="112">
        <v>2812</v>
      </c>
      <c r="M29" s="112">
        <v>404</v>
      </c>
    </row>
    <row r="30" spans="1:13" ht="75" x14ac:dyDescent="0.2">
      <c r="A30" s="6">
        <v>4</v>
      </c>
      <c r="B30" s="89" t="s">
        <v>125</v>
      </c>
      <c r="C30" s="107" t="s">
        <v>124</v>
      </c>
      <c r="D30" s="88" t="s">
        <v>123</v>
      </c>
      <c r="E30" s="91">
        <v>-0.53600000000000003</v>
      </c>
      <c r="F30" s="113">
        <v>6601.9</v>
      </c>
      <c r="G30" s="113">
        <v>72.53</v>
      </c>
      <c r="H30" s="113">
        <v>52.13</v>
      </c>
      <c r="I30" s="113">
        <v>14.85</v>
      </c>
      <c r="J30" s="147">
        <v>-3539</v>
      </c>
      <c r="K30" s="112">
        <v>-39</v>
      </c>
      <c r="L30" s="112">
        <v>-28</v>
      </c>
      <c r="M30" s="112">
        <v>-8</v>
      </c>
    </row>
    <row r="31" spans="1:13" x14ac:dyDescent="0.2">
      <c r="A31" s="6">
        <v>5</v>
      </c>
      <c r="B31" s="89" t="s">
        <v>122</v>
      </c>
      <c r="C31" s="107" t="s">
        <v>121</v>
      </c>
      <c r="D31" s="88" t="s">
        <v>82</v>
      </c>
      <c r="E31" s="87">
        <v>81.96</v>
      </c>
      <c r="F31" s="113">
        <v>577.75</v>
      </c>
      <c r="G31" s="112"/>
      <c r="H31" s="112"/>
      <c r="I31" s="112"/>
      <c r="J31" s="147">
        <v>47352</v>
      </c>
      <c r="K31" s="112"/>
      <c r="L31" s="112"/>
      <c r="M31" s="112"/>
    </row>
    <row r="32" spans="1:13" ht="43.5" x14ac:dyDescent="0.2">
      <c r="A32" s="6">
        <v>6</v>
      </c>
      <c r="B32" s="89" t="s">
        <v>120</v>
      </c>
      <c r="C32" s="107" t="s">
        <v>119</v>
      </c>
      <c r="D32" s="88" t="s">
        <v>118</v>
      </c>
      <c r="E32" s="91">
        <v>1.67</v>
      </c>
      <c r="F32" s="113">
        <v>3353.64</v>
      </c>
      <c r="G32" s="113">
        <v>906.11</v>
      </c>
      <c r="H32" s="113">
        <v>91.05</v>
      </c>
      <c r="I32" s="113">
        <v>12.38</v>
      </c>
      <c r="J32" s="147">
        <v>5601</v>
      </c>
      <c r="K32" s="112">
        <v>1513</v>
      </c>
      <c r="L32" s="112">
        <v>152</v>
      </c>
      <c r="M32" s="112">
        <v>21</v>
      </c>
    </row>
    <row r="33" spans="1:13" ht="24" x14ac:dyDescent="0.2">
      <c r="A33" s="6">
        <v>7</v>
      </c>
      <c r="B33" s="89" t="s">
        <v>117</v>
      </c>
      <c r="C33" s="107" t="s">
        <v>116</v>
      </c>
      <c r="D33" s="88" t="s">
        <v>27</v>
      </c>
      <c r="E33" s="91">
        <v>167</v>
      </c>
      <c r="F33" s="113">
        <v>59.88</v>
      </c>
      <c r="G33" s="112"/>
      <c r="H33" s="112"/>
      <c r="I33" s="112"/>
      <c r="J33" s="147">
        <v>10000</v>
      </c>
      <c r="K33" s="112"/>
      <c r="L33" s="112"/>
      <c r="M33" s="112"/>
    </row>
    <row r="34" spans="1:13" x14ac:dyDescent="0.2">
      <c r="A34" s="157" t="s">
        <v>28</v>
      </c>
      <c r="B34" s="155"/>
      <c r="C34" s="155"/>
      <c r="D34" s="155"/>
      <c r="E34" s="155"/>
      <c r="F34" s="155"/>
      <c r="G34" s="155"/>
      <c r="H34" s="155"/>
      <c r="I34" s="155"/>
      <c r="J34" s="148">
        <v>88798</v>
      </c>
      <c r="K34" s="113">
        <v>3746</v>
      </c>
      <c r="L34" s="113">
        <v>3962</v>
      </c>
      <c r="M34" s="113">
        <v>511</v>
      </c>
    </row>
    <row r="35" spans="1:13" x14ac:dyDescent="0.2">
      <c r="A35" s="157" t="s">
        <v>29</v>
      </c>
      <c r="B35" s="155"/>
      <c r="C35" s="155"/>
      <c r="D35" s="155"/>
      <c r="E35" s="155"/>
      <c r="F35" s="155"/>
      <c r="G35" s="155"/>
      <c r="H35" s="155"/>
      <c r="I35" s="155"/>
      <c r="J35" s="148">
        <v>90165</v>
      </c>
      <c r="K35" s="113">
        <v>4493</v>
      </c>
      <c r="L35" s="113">
        <v>4582</v>
      </c>
      <c r="M35" s="113">
        <v>613</v>
      </c>
    </row>
    <row r="36" spans="1:13" x14ac:dyDescent="0.2">
      <c r="A36" s="157" t="s">
        <v>68</v>
      </c>
      <c r="B36" s="155"/>
      <c r="C36" s="155"/>
      <c r="D36" s="155"/>
      <c r="E36" s="155"/>
      <c r="F36" s="155"/>
      <c r="G36" s="155"/>
      <c r="H36" s="155"/>
      <c r="I36" s="155"/>
      <c r="J36" s="147"/>
      <c r="K36" s="112"/>
      <c r="L36" s="112"/>
      <c r="M36" s="112"/>
    </row>
    <row r="37" spans="1:13" x14ac:dyDescent="0.2">
      <c r="A37" s="157" t="s">
        <v>115</v>
      </c>
      <c r="B37" s="155"/>
      <c r="C37" s="155"/>
      <c r="D37" s="155"/>
      <c r="E37" s="155"/>
      <c r="F37" s="155"/>
      <c r="G37" s="155"/>
      <c r="H37" s="155"/>
      <c r="I37" s="155"/>
      <c r="J37" s="148">
        <v>183</v>
      </c>
      <c r="K37" s="113">
        <v>161</v>
      </c>
      <c r="L37" s="113">
        <v>22</v>
      </c>
      <c r="M37" s="113">
        <v>22</v>
      </c>
    </row>
    <row r="38" spans="1:13" ht="27.75" customHeight="1" x14ac:dyDescent="0.2">
      <c r="A38" s="157" t="s">
        <v>114</v>
      </c>
      <c r="B38" s="155"/>
      <c r="C38" s="155"/>
      <c r="D38" s="155"/>
      <c r="E38" s="155"/>
      <c r="F38" s="155"/>
      <c r="G38" s="155"/>
      <c r="H38" s="155"/>
      <c r="I38" s="155"/>
      <c r="J38" s="148">
        <v>1184</v>
      </c>
      <c r="K38" s="113">
        <v>586</v>
      </c>
      <c r="L38" s="113">
        <v>598</v>
      </c>
      <c r="M38" s="113">
        <v>80</v>
      </c>
    </row>
    <row r="39" spans="1:13" x14ac:dyDescent="0.2">
      <c r="A39" s="157" t="s">
        <v>30</v>
      </c>
      <c r="B39" s="155"/>
      <c r="C39" s="155"/>
      <c r="D39" s="155"/>
      <c r="E39" s="155"/>
      <c r="F39" s="155"/>
      <c r="G39" s="155"/>
      <c r="H39" s="155"/>
      <c r="I39" s="155"/>
      <c r="J39" s="148">
        <v>7251</v>
      </c>
      <c r="K39" s="112"/>
      <c r="L39" s="112"/>
      <c r="M39" s="112"/>
    </row>
    <row r="40" spans="1:13" x14ac:dyDescent="0.2">
      <c r="A40" s="157" t="s">
        <v>31</v>
      </c>
      <c r="B40" s="155"/>
      <c r="C40" s="155"/>
      <c r="D40" s="155"/>
      <c r="E40" s="155"/>
      <c r="F40" s="155"/>
      <c r="G40" s="155"/>
      <c r="H40" s="155"/>
      <c r="I40" s="155"/>
      <c r="J40" s="148">
        <v>4851</v>
      </c>
      <c r="K40" s="112"/>
      <c r="L40" s="112"/>
      <c r="M40" s="112"/>
    </row>
    <row r="41" spans="1:13" x14ac:dyDescent="0.2">
      <c r="A41" s="154" t="s">
        <v>32</v>
      </c>
      <c r="B41" s="155"/>
      <c r="C41" s="155"/>
      <c r="D41" s="155"/>
      <c r="E41" s="155"/>
      <c r="F41" s="155"/>
      <c r="G41" s="155"/>
      <c r="H41" s="155"/>
      <c r="I41" s="155"/>
      <c r="J41" s="147"/>
      <c r="K41" s="112"/>
      <c r="L41" s="112"/>
      <c r="M41" s="112"/>
    </row>
    <row r="42" spans="1:13" x14ac:dyDescent="0.2">
      <c r="A42" s="157" t="s">
        <v>113</v>
      </c>
      <c r="B42" s="155"/>
      <c r="C42" s="155"/>
      <c r="D42" s="155"/>
      <c r="E42" s="155"/>
      <c r="F42" s="155"/>
      <c r="G42" s="155"/>
      <c r="H42" s="155"/>
      <c r="I42" s="155"/>
      <c r="J42" s="148">
        <v>102267</v>
      </c>
      <c r="K42" s="112"/>
      <c r="L42" s="112"/>
      <c r="M42" s="112"/>
    </row>
    <row r="43" spans="1:13" x14ac:dyDescent="0.2">
      <c r="A43" s="157" t="s">
        <v>33</v>
      </c>
      <c r="B43" s="155"/>
      <c r="C43" s="155"/>
      <c r="D43" s="155"/>
      <c r="E43" s="155"/>
      <c r="F43" s="155"/>
      <c r="G43" s="155"/>
      <c r="H43" s="155"/>
      <c r="I43" s="155"/>
      <c r="J43" s="148">
        <v>102267</v>
      </c>
      <c r="K43" s="112"/>
      <c r="L43" s="112"/>
      <c r="M43" s="112"/>
    </row>
    <row r="44" spans="1:13" x14ac:dyDescent="0.2">
      <c r="A44" s="157" t="s">
        <v>34</v>
      </c>
      <c r="B44" s="155"/>
      <c r="C44" s="155"/>
      <c r="D44" s="155"/>
      <c r="E44" s="155"/>
      <c r="F44" s="155"/>
      <c r="G44" s="155"/>
      <c r="H44" s="155"/>
      <c r="I44" s="155"/>
      <c r="J44" s="147"/>
      <c r="K44" s="112"/>
      <c r="L44" s="112"/>
      <c r="M44" s="112"/>
    </row>
    <row r="45" spans="1:13" x14ac:dyDescent="0.2">
      <c r="A45" s="157" t="s">
        <v>35</v>
      </c>
      <c r="B45" s="155"/>
      <c r="C45" s="155"/>
      <c r="D45" s="155"/>
      <c r="E45" s="155"/>
      <c r="F45" s="155"/>
      <c r="G45" s="155"/>
      <c r="H45" s="155"/>
      <c r="I45" s="155"/>
      <c r="J45" s="148">
        <v>83921</v>
      </c>
      <c r="K45" s="112"/>
      <c r="L45" s="112"/>
      <c r="M45" s="112"/>
    </row>
    <row r="46" spans="1:13" x14ac:dyDescent="0.2">
      <c r="A46" s="157" t="s">
        <v>36</v>
      </c>
      <c r="B46" s="155"/>
      <c r="C46" s="155"/>
      <c r="D46" s="155"/>
      <c r="E46" s="155"/>
      <c r="F46" s="155"/>
      <c r="G46" s="155"/>
      <c r="H46" s="155"/>
      <c r="I46" s="155"/>
      <c r="J46" s="148">
        <v>4582</v>
      </c>
      <c r="K46" s="112"/>
      <c r="L46" s="112"/>
      <c r="M46" s="112"/>
    </row>
    <row r="47" spans="1:13" x14ac:dyDescent="0.2">
      <c r="A47" s="157" t="s">
        <v>37</v>
      </c>
      <c r="B47" s="155"/>
      <c r="C47" s="155"/>
      <c r="D47" s="155"/>
      <c r="E47" s="155"/>
      <c r="F47" s="155"/>
      <c r="G47" s="155"/>
      <c r="H47" s="155"/>
      <c r="I47" s="155"/>
      <c r="J47" s="148">
        <v>5106</v>
      </c>
      <c r="K47" s="112"/>
      <c r="L47" s="112"/>
      <c r="M47" s="112"/>
    </row>
    <row r="48" spans="1:13" x14ac:dyDescent="0.2">
      <c r="A48" s="157" t="s">
        <v>38</v>
      </c>
      <c r="B48" s="155"/>
      <c r="C48" s="155"/>
      <c r="D48" s="155"/>
      <c r="E48" s="155"/>
      <c r="F48" s="155"/>
      <c r="G48" s="155"/>
      <c r="H48" s="155"/>
      <c r="I48" s="155"/>
      <c r="J48" s="148">
        <v>7251</v>
      </c>
      <c r="K48" s="112"/>
      <c r="L48" s="112"/>
      <c r="M48" s="112"/>
    </row>
    <row r="49" spans="1:13" x14ac:dyDescent="0.2">
      <c r="A49" s="157" t="s">
        <v>39</v>
      </c>
      <c r="B49" s="155"/>
      <c r="C49" s="155"/>
      <c r="D49" s="155"/>
      <c r="E49" s="155"/>
      <c r="F49" s="155"/>
      <c r="G49" s="155"/>
      <c r="H49" s="155"/>
      <c r="I49" s="155"/>
      <c r="J49" s="148">
        <v>4851</v>
      </c>
      <c r="K49" s="112"/>
      <c r="L49" s="112"/>
      <c r="M49" s="112"/>
    </row>
    <row r="50" spans="1:13" x14ac:dyDescent="0.2">
      <c r="A50" s="154" t="s">
        <v>40</v>
      </c>
      <c r="B50" s="155"/>
      <c r="C50" s="155"/>
      <c r="D50" s="155"/>
      <c r="E50" s="155"/>
      <c r="F50" s="155"/>
      <c r="G50" s="155"/>
      <c r="H50" s="155"/>
      <c r="I50" s="155"/>
      <c r="J50" s="149">
        <v>102267</v>
      </c>
      <c r="K50" s="112"/>
      <c r="L50" s="112"/>
      <c r="M50" s="112"/>
    </row>
    <row r="54" spans="1:13" x14ac:dyDescent="0.2">
      <c r="A54" s="156" t="s">
        <v>88</v>
      </c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</row>
    <row r="55" spans="1:13" x14ac:dyDescent="0.2">
      <c r="A55" s="150" t="s">
        <v>86</v>
      </c>
      <c r="B55" s="151"/>
      <c r="C55" s="151"/>
      <c r="D55" s="151"/>
      <c r="E55" s="151"/>
      <c r="F55" s="151"/>
      <c r="G55" s="151"/>
      <c r="H55" s="151"/>
      <c r="I55" s="151"/>
      <c r="J55" s="151"/>
      <c r="K55" s="151"/>
      <c r="L55" s="151"/>
      <c r="M55" s="151"/>
    </row>
    <row r="57" spans="1:13" x14ac:dyDescent="0.2">
      <c r="A57" s="156" t="s">
        <v>87</v>
      </c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</row>
    <row r="58" spans="1:13" x14ac:dyDescent="0.2">
      <c r="A58" s="150" t="s">
        <v>86</v>
      </c>
      <c r="B58" s="151"/>
      <c r="C58" s="151"/>
      <c r="D58" s="151"/>
      <c r="E58" s="151"/>
      <c r="F58" s="151"/>
      <c r="G58" s="151"/>
      <c r="H58" s="151"/>
      <c r="I58" s="151"/>
      <c r="J58" s="151"/>
      <c r="K58" s="151"/>
      <c r="L58" s="151"/>
      <c r="M58" s="151"/>
    </row>
  </sheetData>
  <mergeCells count="36">
    <mergeCell ref="A43:I43"/>
    <mergeCell ref="A44:I44"/>
    <mergeCell ref="A45:I45"/>
    <mergeCell ref="A40:I40"/>
    <mergeCell ref="A41:I41"/>
    <mergeCell ref="A42:I42"/>
    <mergeCell ref="K23:M23"/>
    <mergeCell ref="J22:M22"/>
    <mergeCell ref="C22:C24"/>
    <mergeCell ref="A26:M26"/>
    <mergeCell ref="A22:A24"/>
    <mergeCell ref="J23:J24"/>
    <mergeCell ref="A58:M58"/>
    <mergeCell ref="A46:I46"/>
    <mergeCell ref="A47:I47"/>
    <mergeCell ref="A48:I48"/>
    <mergeCell ref="A49:I49"/>
    <mergeCell ref="A55:M55"/>
    <mergeCell ref="A57:M57"/>
    <mergeCell ref="A54:M54"/>
    <mergeCell ref="A50:I50"/>
    <mergeCell ref="E16:F16"/>
    <mergeCell ref="E17:F17"/>
    <mergeCell ref="F23:F24"/>
    <mergeCell ref="F22:I22"/>
    <mergeCell ref="G23:I23"/>
    <mergeCell ref="A39:I39"/>
    <mergeCell ref="D22:D24"/>
    <mergeCell ref="E22:E24"/>
    <mergeCell ref="B22:B24"/>
    <mergeCell ref="E18:F18"/>
    <mergeCell ref="A34:I34"/>
    <mergeCell ref="A35:I35"/>
    <mergeCell ref="A36:I36"/>
    <mergeCell ref="A37:I37"/>
    <mergeCell ref="A38:I38"/>
  </mergeCells>
  <pageMargins left="0.39370078740157483" right="0" top="0.51181102362204722" bottom="0.39370078740157483" header="0.31496062992125984" footer="0.1968503937007874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29"/>
  <sheetViews>
    <sheetView tabSelected="1" zoomScaleNormal="100" zoomScaleSheetLayoutView="75" workbookViewId="0">
      <selection activeCell="A6" sqref="A6:D6"/>
    </sheetView>
  </sheetViews>
  <sheetFormatPr defaultColWidth="9" defaultRowHeight="12.75" x14ac:dyDescent="0.2"/>
  <cols>
    <col min="1" max="1" width="41.85546875" style="42" customWidth="1"/>
    <col min="2" max="2" width="21.5703125" style="42" customWidth="1"/>
    <col min="3" max="3" width="22.28515625" style="42" customWidth="1"/>
    <col min="4" max="4" width="22.28515625" style="43" customWidth="1"/>
    <col min="5" max="250" width="20.140625" style="42" customWidth="1"/>
    <col min="251" max="251" width="10.7109375" style="42" customWidth="1"/>
    <col min="252" max="252" width="11.140625" style="42" customWidth="1"/>
    <col min="253" max="253" width="21.42578125" style="42" customWidth="1"/>
    <col min="254" max="254" width="21.5703125" style="42" customWidth="1"/>
    <col min="255" max="255" width="22.28515625" style="42" customWidth="1"/>
    <col min="256" max="16384" width="9" style="42"/>
  </cols>
  <sheetData>
    <row r="1" spans="1:4" s="12" customFormat="1" ht="18.75" customHeight="1" x14ac:dyDescent="0.2">
      <c r="A1" s="174" t="s">
        <v>44</v>
      </c>
      <c r="B1" s="174"/>
      <c r="C1" s="174"/>
      <c r="D1" s="174"/>
    </row>
    <row r="2" spans="1:4" s="12" customFormat="1" ht="15.75" customHeight="1" x14ac:dyDescent="0.2">
      <c r="A2" s="13"/>
      <c r="B2" s="13"/>
      <c r="C2" s="13"/>
      <c r="D2" s="13"/>
    </row>
    <row r="3" spans="1:4" s="12" customFormat="1" ht="20.25" customHeight="1" x14ac:dyDescent="0.2">
      <c r="A3" s="175" t="s">
        <v>45</v>
      </c>
      <c r="B3" s="175"/>
      <c r="C3" s="175"/>
      <c r="D3" s="175"/>
    </row>
    <row r="4" spans="1:4" s="12" customFormat="1" ht="15.75" customHeight="1" x14ac:dyDescent="0.2">
      <c r="A4" s="14"/>
      <c r="B4" s="15"/>
      <c r="C4" s="14"/>
      <c r="D4" s="16"/>
    </row>
    <row r="5" spans="1:4" s="17" customFormat="1" ht="40.5" customHeight="1" x14ac:dyDescent="0.3">
      <c r="A5" s="176" t="s">
        <v>142</v>
      </c>
      <c r="B5" s="176"/>
      <c r="C5" s="176"/>
      <c r="D5" s="176"/>
    </row>
    <row r="6" spans="1:4" s="17" customFormat="1" ht="9" customHeight="1" x14ac:dyDescent="0.3">
      <c r="A6" s="176"/>
      <c r="B6" s="176"/>
      <c r="C6" s="176"/>
      <c r="D6" s="176"/>
    </row>
    <row r="7" spans="1:4" s="17" customFormat="1" ht="15.75" customHeight="1" x14ac:dyDescent="0.3">
      <c r="A7" s="18"/>
      <c r="B7" s="18"/>
      <c r="C7" s="18"/>
      <c r="D7" s="18"/>
    </row>
    <row r="8" spans="1:4" s="23" customFormat="1" ht="15.75" customHeight="1" x14ac:dyDescent="0.25">
      <c r="A8" s="19" t="s">
        <v>46</v>
      </c>
      <c r="B8" s="20"/>
      <c r="C8" s="21"/>
      <c r="D8" s="22" t="s">
        <v>47</v>
      </c>
    </row>
    <row r="9" spans="1:4" s="12" customFormat="1" ht="15.75" customHeight="1" x14ac:dyDescent="0.2">
      <c r="A9" s="166" t="s">
        <v>48</v>
      </c>
      <c r="B9" s="169" t="s">
        <v>49</v>
      </c>
      <c r="C9" s="169" t="s">
        <v>50</v>
      </c>
      <c r="D9" s="169" t="s">
        <v>51</v>
      </c>
    </row>
    <row r="10" spans="1:4" s="24" customFormat="1" ht="12.75" customHeight="1" x14ac:dyDescent="0.2">
      <c r="A10" s="167"/>
      <c r="B10" s="170"/>
      <c r="C10" s="170"/>
      <c r="D10" s="172"/>
    </row>
    <row r="11" spans="1:4" s="24" customFormat="1" ht="12.75" customHeight="1" x14ac:dyDescent="0.2">
      <c r="A11" s="167"/>
      <c r="B11" s="170"/>
      <c r="C11" s="170"/>
      <c r="D11" s="172"/>
    </row>
    <row r="12" spans="1:4" s="24" customFormat="1" ht="42.75" customHeight="1" x14ac:dyDescent="0.2">
      <c r="A12" s="168"/>
      <c r="B12" s="171"/>
      <c r="C12" s="170"/>
      <c r="D12" s="173"/>
    </row>
    <row r="13" spans="1:4" s="12" customFormat="1" ht="15.75" x14ac:dyDescent="0.25">
      <c r="A13" s="49" t="s">
        <v>52</v>
      </c>
      <c r="B13" s="25" t="s">
        <v>53</v>
      </c>
      <c r="C13" s="26" t="s">
        <v>54</v>
      </c>
      <c r="D13" s="45" t="s">
        <v>55</v>
      </c>
    </row>
    <row r="14" spans="1:4" s="29" customFormat="1" ht="54.95" customHeight="1" x14ac:dyDescent="0.2">
      <c r="A14" s="50" t="s">
        <v>141</v>
      </c>
      <c r="B14" s="27">
        <f>'Сводка затрат'!H13</f>
        <v>6692</v>
      </c>
      <c r="C14" s="28">
        <f>ROUND(B14*5.98,0)</f>
        <v>40018</v>
      </c>
      <c r="D14" s="86" t="s">
        <v>139</v>
      </c>
    </row>
    <row r="15" spans="1:4" s="29" customFormat="1" ht="54.95" customHeight="1" x14ac:dyDescent="0.2">
      <c r="A15" s="44" t="s">
        <v>137</v>
      </c>
      <c r="B15" s="27">
        <f>'Сводка затрат'!H14</f>
        <v>102267</v>
      </c>
      <c r="C15" s="28">
        <f>ROUND(B15*5.98,0)</f>
        <v>611557</v>
      </c>
      <c r="D15" s="86" t="s">
        <v>140</v>
      </c>
    </row>
    <row r="16" spans="1:4" s="29" customFormat="1" ht="20.25" customHeight="1" x14ac:dyDescent="0.2">
      <c r="A16" s="51" t="s">
        <v>56</v>
      </c>
      <c r="B16" s="30">
        <f>SUM(B14:B15)</f>
        <v>108959</v>
      </c>
      <c r="C16" s="30">
        <f>SUM(C14:C15)</f>
        <v>651575</v>
      </c>
      <c r="D16" s="46"/>
    </row>
    <row r="17" spans="1:4" s="29" customFormat="1" ht="15" customHeight="1" x14ac:dyDescent="0.2">
      <c r="A17" s="32"/>
      <c r="B17" s="30"/>
      <c r="C17" s="31"/>
      <c r="D17" s="47"/>
    </row>
    <row r="18" spans="1:4" s="29" customFormat="1" ht="15.75" customHeight="1" x14ac:dyDescent="0.2">
      <c r="A18" s="52" t="s">
        <v>57</v>
      </c>
      <c r="B18" s="53"/>
      <c r="C18" s="28">
        <f>ROUND(C16*18%,2)</f>
        <v>117283.5</v>
      </c>
      <c r="D18" s="47"/>
    </row>
    <row r="19" spans="1:4" s="29" customFormat="1" ht="15" customHeight="1" x14ac:dyDescent="0.2">
      <c r="A19" s="32"/>
      <c r="B19" s="34"/>
      <c r="C19" s="31"/>
      <c r="D19" s="47"/>
    </row>
    <row r="20" spans="1:4" s="29" customFormat="1" ht="20.100000000000001" customHeight="1" x14ac:dyDescent="0.2">
      <c r="A20" s="35" t="s">
        <v>24</v>
      </c>
      <c r="B20" s="36"/>
      <c r="C20" s="37">
        <f>SUM(C16:C19)</f>
        <v>768858.5</v>
      </c>
      <c r="D20" s="48"/>
    </row>
    <row r="21" spans="1:4" s="29" customFormat="1" ht="18.75" customHeight="1" x14ac:dyDescent="0.2">
      <c r="A21" s="38"/>
      <c r="B21" s="39"/>
      <c r="C21" s="39"/>
      <c r="D21" s="33"/>
    </row>
    <row r="23" spans="1:4" s="19" customFormat="1" ht="15.75" x14ac:dyDescent="0.25">
      <c r="A23" s="19" t="s">
        <v>58</v>
      </c>
      <c r="D23" s="40"/>
    </row>
    <row r="24" spans="1:4" s="19" customFormat="1" ht="15.75" x14ac:dyDescent="0.25">
      <c r="A24" s="19" t="s">
        <v>59</v>
      </c>
      <c r="B24" s="20"/>
      <c r="C24" s="41" t="s">
        <v>85</v>
      </c>
      <c r="D24" s="40"/>
    </row>
    <row r="25" spans="1:4" s="19" customFormat="1" ht="26.25" customHeight="1" x14ac:dyDescent="0.25">
      <c r="C25" s="41"/>
      <c r="D25" s="40"/>
    </row>
    <row r="26" spans="1:4" s="19" customFormat="1" ht="15.75" x14ac:dyDescent="0.25">
      <c r="A26" s="19" t="s">
        <v>60</v>
      </c>
      <c r="B26" s="20"/>
      <c r="C26" s="41" t="s">
        <v>61</v>
      </c>
      <c r="D26" s="40"/>
    </row>
    <row r="29" spans="1:4" ht="15.75" x14ac:dyDescent="0.25">
      <c r="A29" s="19" t="s">
        <v>66</v>
      </c>
      <c r="B29" s="90"/>
      <c r="C29" s="41" t="s">
        <v>67</v>
      </c>
    </row>
  </sheetData>
  <mergeCells count="8">
    <mergeCell ref="A9:A12"/>
    <mergeCell ref="B9:B12"/>
    <mergeCell ref="C9:C12"/>
    <mergeCell ref="D9:D12"/>
    <mergeCell ref="A1:D1"/>
    <mergeCell ref="A3:D3"/>
    <mergeCell ref="A5:D5"/>
    <mergeCell ref="A6:D6"/>
  </mergeCells>
  <phoneticPr fontId="37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N26"/>
  <sheetViews>
    <sheetView topLeftCell="A4" zoomScaleNormal="100" zoomScaleSheetLayoutView="75" workbookViewId="0">
      <selection activeCell="D17" sqref="D17"/>
    </sheetView>
  </sheetViews>
  <sheetFormatPr defaultColWidth="20.140625" defaultRowHeight="12.75" x14ac:dyDescent="0.2"/>
  <cols>
    <col min="1" max="1" width="4" style="79" customWidth="1"/>
    <col min="2" max="2" width="18.85546875" style="79" customWidth="1"/>
    <col min="3" max="3" width="33.28515625" style="54" customWidth="1"/>
    <col min="4" max="6" width="17.7109375" style="54" customWidth="1"/>
    <col min="7" max="7" width="11.7109375" style="54" customWidth="1"/>
    <col min="8" max="8" width="17.7109375" style="54" customWidth="1"/>
    <col min="9" max="9" width="20.140625" style="54"/>
    <col min="10" max="10" width="20.140625" style="95"/>
    <col min="11" max="13" width="20.140625" style="54"/>
    <col min="14" max="14" width="20.140625" style="102"/>
    <col min="15" max="16384" width="20.140625" style="54"/>
  </cols>
  <sheetData>
    <row r="1" spans="1:14" ht="15.75" customHeight="1" x14ac:dyDescent="0.2">
      <c r="A1" s="177" t="s">
        <v>64</v>
      </c>
      <c r="B1" s="177"/>
      <c r="C1" s="177"/>
      <c r="D1" s="177"/>
      <c r="E1" s="177"/>
      <c r="F1" s="177"/>
      <c r="G1" s="177"/>
      <c r="H1" s="177"/>
    </row>
    <row r="2" spans="1:14" ht="15.75" customHeight="1" x14ac:dyDescent="0.2">
      <c r="A2" s="181"/>
      <c r="B2" s="181"/>
      <c r="C2" s="181"/>
      <c r="D2" s="181"/>
      <c r="E2" s="181"/>
      <c r="F2" s="181"/>
      <c r="G2" s="181"/>
      <c r="H2" s="181"/>
    </row>
    <row r="3" spans="1:14" s="55" customFormat="1" ht="15.75" customHeight="1" x14ac:dyDescent="0.2">
      <c r="A3" s="182" t="s">
        <v>13</v>
      </c>
      <c r="B3" s="182"/>
      <c r="C3" s="182"/>
      <c r="D3" s="182"/>
      <c r="E3" s="182"/>
      <c r="F3" s="182"/>
      <c r="G3" s="182"/>
      <c r="H3" s="182"/>
      <c r="J3" s="95"/>
      <c r="N3" s="102"/>
    </row>
    <row r="4" spans="1:14" s="55" customFormat="1" ht="15.75" customHeight="1" x14ac:dyDescent="0.3">
      <c r="A4" s="183"/>
      <c r="B4" s="183"/>
      <c r="C4" s="183"/>
      <c r="D4" s="183"/>
      <c r="E4" s="183"/>
      <c r="F4" s="183"/>
      <c r="G4" s="183"/>
      <c r="H4" s="183"/>
      <c r="J4" s="95"/>
      <c r="N4" s="102"/>
    </row>
    <row r="5" spans="1:14" s="55" customFormat="1" ht="20.25" customHeight="1" x14ac:dyDescent="0.2">
      <c r="A5" s="184" t="s">
        <v>12</v>
      </c>
      <c r="B5" s="184"/>
      <c r="C5" s="184"/>
      <c r="D5" s="184"/>
      <c r="E5" s="184"/>
      <c r="F5" s="184"/>
      <c r="G5" s="184"/>
      <c r="H5" s="184"/>
      <c r="J5" s="95"/>
      <c r="N5" s="102"/>
    </row>
    <row r="6" spans="1:14" s="55" customFormat="1" ht="12" customHeight="1" x14ac:dyDescent="0.2">
      <c r="A6" s="184"/>
      <c r="B6" s="184"/>
      <c r="C6" s="184"/>
      <c r="D6" s="184"/>
      <c r="E6" s="184"/>
      <c r="F6" s="184"/>
      <c r="G6" s="184"/>
      <c r="H6" s="184"/>
      <c r="J6" s="95"/>
      <c r="N6" s="102"/>
    </row>
    <row r="7" spans="1:14" s="55" customFormat="1" ht="37.5" customHeight="1" x14ac:dyDescent="0.2">
      <c r="A7" s="179" t="s">
        <v>142</v>
      </c>
      <c r="B7" s="179"/>
      <c r="C7" s="179"/>
      <c r="D7" s="179"/>
      <c r="E7" s="179"/>
      <c r="F7" s="179"/>
      <c r="G7" s="179"/>
      <c r="H7" s="179"/>
      <c r="J7" s="95"/>
      <c r="N7" s="102"/>
    </row>
    <row r="8" spans="1:14" s="56" customFormat="1" ht="17.25" customHeight="1" x14ac:dyDescent="0.3">
      <c r="A8" s="180"/>
      <c r="B8" s="180"/>
      <c r="C8" s="180"/>
      <c r="D8" s="180"/>
      <c r="E8" s="180"/>
      <c r="F8" s="180"/>
      <c r="G8" s="180"/>
      <c r="H8" s="180"/>
      <c r="J8" s="96"/>
      <c r="N8" s="103"/>
    </row>
    <row r="9" spans="1:14" s="60" customFormat="1" ht="20.45" customHeight="1" x14ac:dyDescent="0.25">
      <c r="A9" s="57" t="s">
        <v>11</v>
      </c>
      <c r="B9" s="57"/>
      <c r="C9" s="58"/>
      <c r="D9" s="58"/>
      <c r="E9" s="58"/>
      <c r="F9" s="58"/>
      <c r="G9" s="58"/>
      <c r="H9" s="59"/>
      <c r="J9" s="97"/>
      <c r="N9" s="100"/>
    </row>
    <row r="10" spans="1:14" s="55" customFormat="1" ht="31.5" customHeight="1" x14ac:dyDescent="0.2">
      <c r="A10" s="178" t="s">
        <v>62</v>
      </c>
      <c r="B10" s="178" t="s">
        <v>10</v>
      </c>
      <c r="C10" s="185" t="s">
        <v>9</v>
      </c>
      <c r="D10" s="185" t="s">
        <v>63</v>
      </c>
      <c r="E10" s="185"/>
      <c r="F10" s="185"/>
      <c r="G10" s="185"/>
      <c r="H10" s="178" t="s">
        <v>8</v>
      </c>
      <c r="J10" s="95"/>
      <c r="N10" s="102"/>
    </row>
    <row r="11" spans="1:14" s="62" customFormat="1" ht="96" customHeight="1" x14ac:dyDescent="0.2">
      <c r="A11" s="178"/>
      <c r="B11" s="178"/>
      <c r="C11" s="185"/>
      <c r="D11" s="61" t="s">
        <v>7</v>
      </c>
      <c r="E11" s="61" t="s">
        <v>6</v>
      </c>
      <c r="F11" s="61" t="s">
        <v>5</v>
      </c>
      <c r="G11" s="61" t="s">
        <v>65</v>
      </c>
      <c r="H11" s="178"/>
      <c r="J11" s="98"/>
      <c r="N11" s="104"/>
    </row>
    <row r="12" spans="1:14" s="55" customFormat="1" ht="15.75" x14ac:dyDescent="0.25">
      <c r="A12" s="63" t="s">
        <v>52</v>
      </c>
      <c r="B12" s="63" t="s">
        <v>53</v>
      </c>
      <c r="C12" s="64" t="s">
        <v>54</v>
      </c>
      <c r="D12" s="64" t="s">
        <v>55</v>
      </c>
      <c r="E12" s="64" t="s">
        <v>4</v>
      </c>
      <c r="F12" s="64" t="s">
        <v>3</v>
      </c>
      <c r="G12" s="64" t="s">
        <v>2</v>
      </c>
      <c r="H12" s="64" t="s">
        <v>1</v>
      </c>
      <c r="J12" s="95"/>
      <c r="N12" s="102"/>
    </row>
    <row r="13" spans="1:14" s="55" customFormat="1" ht="69.95" customHeight="1" x14ac:dyDescent="0.2">
      <c r="A13" s="65">
        <v>1</v>
      </c>
      <c r="B13" s="66" t="s">
        <v>139</v>
      </c>
      <c r="C13" s="85" t="s">
        <v>141</v>
      </c>
      <c r="D13" s="67">
        <f>'7062'!J47</f>
        <v>6692</v>
      </c>
      <c r="E13" s="67">
        <v>0</v>
      </c>
      <c r="F13" s="67">
        <v>0</v>
      </c>
      <c r="G13" s="67">
        <v>0</v>
      </c>
      <c r="H13" s="67">
        <f>SUM(D13:G13)</f>
        <v>6692</v>
      </c>
      <c r="J13" s="101">
        <f>ROUND(D13*5.98,0)</f>
        <v>40018</v>
      </c>
      <c r="K13" s="101">
        <f>ROUND(E13*5.98,0)</f>
        <v>0</v>
      </c>
      <c r="L13" s="101">
        <f>ROUND(F13*4.21,0)</f>
        <v>0</v>
      </c>
      <c r="M13" s="101">
        <f>ROUND(G13*10.48,0)</f>
        <v>0</v>
      </c>
      <c r="N13" s="105">
        <f>SUM(J13:M13)</f>
        <v>40018</v>
      </c>
    </row>
    <row r="14" spans="1:14" s="55" customFormat="1" ht="69.95" customHeight="1" x14ac:dyDescent="0.2">
      <c r="A14" s="65">
        <v>2</v>
      </c>
      <c r="B14" s="66" t="s">
        <v>140</v>
      </c>
      <c r="C14" s="85" t="s">
        <v>137</v>
      </c>
      <c r="D14" s="67">
        <f>'7063'!J50</f>
        <v>102267</v>
      </c>
      <c r="E14" s="67">
        <v>0</v>
      </c>
      <c r="F14" s="67">
        <v>0</v>
      </c>
      <c r="G14" s="67">
        <v>0</v>
      </c>
      <c r="H14" s="67">
        <f t="shared" ref="H14" si="0">SUM(D14:G14)</f>
        <v>102267</v>
      </c>
      <c r="J14" s="101">
        <f t="shared" ref="J14" si="1">ROUND(D14*5.98,0)</f>
        <v>611557</v>
      </c>
      <c r="K14" s="101">
        <f t="shared" ref="K14" si="2">ROUND(E14*5.98,0)</f>
        <v>0</v>
      </c>
      <c r="L14" s="101">
        <f t="shared" ref="L14" si="3">ROUND(F14*4.21,0)</f>
        <v>0</v>
      </c>
      <c r="M14" s="101">
        <f t="shared" ref="M14" si="4">ROUND(G14*10.48,0)</f>
        <v>0</v>
      </c>
      <c r="N14" s="105">
        <f t="shared" ref="N14" si="5">SUM(J14:M14)</f>
        <v>611557</v>
      </c>
    </row>
    <row r="15" spans="1:14" s="70" customFormat="1" ht="37.5" customHeight="1" x14ac:dyDescent="0.2">
      <c r="A15" s="65"/>
      <c r="B15" s="61"/>
      <c r="C15" s="68" t="s">
        <v>0</v>
      </c>
      <c r="D15" s="69">
        <f>SUM(D13:D14)</f>
        <v>108959</v>
      </c>
      <c r="E15" s="69">
        <f>SUM(E13:E14)</f>
        <v>0</v>
      </c>
      <c r="F15" s="69">
        <f>SUM(F13:F14)</f>
        <v>0</v>
      </c>
      <c r="G15" s="69">
        <f>SUM(G13:G14)</f>
        <v>0</v>
      </c>
      <c r="H15" s="69">
        <f>SUM(D15:G15)</f>
        <v>108959</v>
      </c>
      <c r="J15" s="105">
        <f>SUM(J13:J14)</f>
        <v>651575</v>
      </c>
      <c r="K15" s="105">
        <f>SUM(K13:K14)</f>
        <v>0</v>
      </c>
      <c r="L15" s="105">
        <f>SUM(L13:L14)</f>
        <v>0</v>
      </c>
      <c r="M15" s="105">
        <f>SUM(M13:M14)</f>
        <v>0</v>
      </c>
      <c r="N15" s="105">
        <f>SUM(N13:N14)</f>
        <v>651575</v>
      </c>
    </row>
    <row r="16" spans="1:14" s="73" customFormat="1" ht="59.25" customHeight="1" x14ac:dyDescent="0.2">
      <c r="A16" s="71"/>
      <c r="B16" s="71"/>
      <c r="C16" s="72" t="s">
        <v>84</v>
      </c>
      <c r="D16" s="69">
        <f>ROUND(D15*5.98,0)</f>
        <v>651575</v>
      </c>
      <c r="E16" s="69">
        <f>ROUND(E15*5.98,0)</f>
        <v>0</v>
      </c>
      <c r="F16" s="69">
        <f>ROUND(F15*4.21,0)</f>
        <v>0</v>
      </c>
      <c r="G16" s="69">
        <f>ROUND(G15*10.48,0)</f>
        <v>0</v>
      </c>
      <c r="H16" s="69">
        <f>SUM(D16:G16)</f>
        <v>651575</v>
      </c>
      <c r="J16" s="99"/>
      <c r="N16" s="106"/>
    </row>
    <row r="17" spans="1:14" s="75" customFormat="1" ht="27.75" customHeight="1" x14ac:dyDescent="0.25">
      <c r="A17" s="74"/>
      <c r="B17" s="74"/>
      <c r="C17" s="84" t="s">
        <v>57</v>
      </c>
      <c r="D17" s="67">
        <f>ROUND(D16*18%,2)</f>
        <v>117283.5</v>
      </c>
      <c r="E17" s="67">
        <f t="shared" ref="E17:G17" si="6">ROUND(E16*18%,2)</f>
        <v>0</v>
      </c>
      <c r="F17" s="67">
        <f t="shared" si="6"/>
        <v>0</v>
      </c>
      <c r="G17" s="67">
        <f t="shared" si="6"/>
        <v>0</v>
      </c>
      <c r="H17" s="67">
        <f>SUM(D17:G17)</f>
        <v>117283.5</v>
      </c>
      <c r="J17" s="97"/>
      <c r="N17" s="100"/>
    </row>
    <row r="18" spans="1:14" s="75" customFormat="1" ht="28.5" customHeight="1" x14ac:dyDescent="0.25">
      <c r="A18" s="76"/>
      <c r="B18" s="76"/>
      <c r="C18" s="77" t="s">
        <v>83</v>
      </c>
      <c r="D18" s="78">
        <f>SUM(D16:D17)</f>
        <v>768858.5</v>
      </c>
      <c r="E18" s="78">
        <f t="shared" ref="E18:F18" si="7">SUM(E16:E17)</f>
        <v>0</v>
      </c>
      <c r="F18" s="78">
        <f t="shared" si="7"/>
        <v>0</v>
      </c>
      <c r="G18" s="78">
        <f>SUM(G16:G17)</f>
        <v>0</v>
      </c>
      <c r="H18" s="69">
        <f>SUM(D18:G18)</f>
        <v>768858.5</v>
      </c>
      <c r="J18" s="97"/>
      <c r="N18" s="100"/>
    </row>
    <row r="19" spans="1:14" x14ac:dyDescent="0.2">
      <c r="B19" s="80"/>
    </row>
    <row r="22" spans="1:14" s="82" customFormat="1" ht="15.75" x14ac:dyDescent="0.25">
      <c r="A22" s="81"/>
      <c r="B22" s="81"/>
      <c r="C22" s="82" t="s">
        <v>14</v>
      </c>
      <c r="H22" s="82" t="s">
        <v>15</v>
      </c>
      <c r="J22" s="100"/>
      <c r="N22" s="100"/>
    </row>
    <row r="23" spans="1:14" s="75" customFormat="1" ht="15.75" x14ac:dyDescent="0.25">
      <c r="A23" s="83"/>
      <c r="B23" s="83"/>
      <c r="C23" s="75" t="s">
        <v>16</v>
      </c>
      <c r="J23" s="97"/>
      <c r="N23" s="100"/>
    </row>
    <row r="24" spans="1:14" s="75" customFormat="1" ht="15.75" x14ac:dyDescent="0.25">
      <c r="A24" s="83"/>
      <c r="B24" s="83"/>
      <c r="C24" s="75" t="s">
        <v>43</v>
      </c>
      <c r="J24" s="97"/>
      <c r="N24" s="100"/>
    </row>
    <row r="26" spans="1:14" s="75" customFormat="1" ht="15.75" x14ac:dyDescent="0.25">
      <c r="A26" s="83"/>
      <c r="B26" s="83"/>
      <c r="C26" s="75" t="s">
        <v>17</v>
      </c>
      <c r="J26" s="97"/>
      <c r="N26" s="100"/>
    </row>
  </sheetData>
  <mergeCells count="13">
    <mergeCell ref="A1:H1"/>
    <mergeCell ref="A10:A11"/>
    <mergeCell ref="A7:H7"/>
    <mergeCell ref="A8:H8"/>
    <mergeCell ref="A2:H2"/>
    <mergeCell ref="A3:H3"/>
    <mergeCell ref="A4:H4"/>
    <mergeCell ref="A5:H5"/>
    <mergeCell ref="A6:H6"/>
    <mergeCell ref="H10:H11"/>
    <mergeCell ref="D10:G10"/>
    <mergeCell ref="C10:C11"/>
    <mergeCell ref="B10:B11"/>
  </mergeCells>
  <phoneticPr fontId="37" type="noConversion"/>
  <printOptions horizontalCentered="1"/>
  <pageMargins left="0.59055118110236227" right="0.39370078740157483" top="0.39370078740157483" bottom="0.19685039370078741" header="0" footer="0"/>
  <pageSetup paperSize="9" scale="57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14</vt:i4>
      </vt:variant>
    </vt:vector>
  </HeadingPairs>
  <TitlesOfParts>
    <vt:vector size="18" baseType="lpstr">
      <vt:lpstr>7062</vt:lpstr>
      <vt:lpstr>7063</vt:lpstr>
      <vt:lpstr>НМЦ</vt:lpstr>
      <vt:lpstr>Сводка затрат</vt:lpstr>
      <vt:lpstr>'7062'!Constr</vt:lpstr>
      <vt:lpstr>'7063'!Constr</vt:lpstr>
      <vt:lpstr>'7062'!FOT</vt:lpstr>
      <vt:lpstr>'7063'!FOT</vt:lpstr>
      <vt:lpstr>'7062'!Ind</vt:lpstr>
      <vt:lpstr>'7063'!Ind</vt:lpstr>
      <vt:lpstr>'7062'!Obosn</vt:lpstr>
      <vt:lpstr>'7063'!Obosn</vt:lpstr>
      <vt:lpstr>'7062'!SmPr</vt:lpstr>
      <vt:lpstr>'7063'!SmPr</vt:lpstr>
      <vt:lpstr>'7062'!Заголовки_для_печати</vt:lpstr>
      <vt:lpstr>'7063'!Заголовки_для_печати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2013-10-17T09:29:09Z</cp:lastPrinted>
  <dcterms:created xsi:type="dcterms:W3CDTF">2002-02-11T05:58:42Z</dcterms:created>
  <dcterms:modified xsi:type="dcterms:W3CDTF">2014-02-18T09:46:07Z</dcterms:modified>
</cp:coreProperties>
</file>