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5"/>
  </bookViews>
  <sheets>
    <sheet name="12-027-АР" sheetId="48" r:id="rId1"/>
    <sheet name="12-027-ТХ" sheetId="49" r:id="rId2"/>
    <sheet name="12-027-АТХ1" sheetId="50" r:id="rId3"/>
    <sheet name="12-027-АТХ2" sheetId="51" r:id="rId4"/>
    <sheet name="12-027-ЭМ.СМ" sheetId="52" r:id="rId5"/>
    <sheet name="НМЦ" sheetId="7" r:id="rId6"/>
    <sheet name="Сводка затрат" sheetId="25" r:id="rId7"/>
  </sheets>
  <externalReferences>
    <externalReference r:id="rId8"/>
  </externalReferences>
  <definedNames>
    <definedName name="Constr" localSheetId="0">'12-027-АР'!$A$7</definedName>
    <definedName name="Constr" localSheetId="2">'12-027-АТХ1'!$A$7</definedName>
    <definedName name="Constr" localSheetId="3">'12-027-АТХ2'!$A$7</definedName>
    <definedName name="Constr" localSheetId="1">'12-027-ТХ'!$A$7</definedName>
    <definedName name="Constr" localSheetId="4">'12-027-ЭМ.СМ'!$A$7</definedName>
    <definedName name="FOT" localSheetId="0">'12-027-АР'!$D$17</definedName>
    <definedName name="FOT" localSheetId="2">'12-027-АТХ1'!$D$19</definedName>
    <definedName name="FOT" localSheetId="3">'12-027-АТХ2'!$D$19</definedName>
    <definedName name="FOT" localSheetId="1">'12-027-ТХ'!$D$20</definedName>
    <definedName name="FOT" localSheetId="4">'12-027-ЭМ.СМ'!$D$19</definedName>
    <definedName name="Ind" localSheetId="0">'12-027-АР'!$H$9</definedName>
    <definedName name="Ind" localSheetId="2">'12-027-АТХ1'!$H$9</definedName>
    <definedName name="Ind" localSheetId="3">'12-027-АТХ2'!$H$9</definedName>
    <definedName name="Ind" localSheetId="1">'12-027-ТХ'!$H$9</definedName>
    <definedName name="Ind" localSheetId="4">'12-027-ЭМ.СМ'!$H$9</definedName>
    <definedName name="Obj" localSheetId="0">'12-027-АР'!$E$12</definedName>
    <definedName name="Obj" localSheetId="2">'12-027-АТХ1'!$E$12</definedName>
    <definedName name="Obj" localSheetId="3">'12-027-АТХ2'!$E$12</definedName>
    <definedName name="Obj" localSheetId="1">'12-027-ТХ'!$E$12</definedName>
    <definedName name="Obj" localSheetId="4">'12-027-ЭМ.СМ'!$E$12</definedName>
    <definedName name="Obosn" localSheetId="0">'12-027-АР'!$D$15</definedName>
    <definedName name="Obosn" localSheetId="2">'12-027-АТХ1'!$D$15</definedName>
    <definedName name="Obosn" localSheetId="3">'12-027-АТХ2'!$D$15</definedName>
    <definedName name="Obosn" localSheetId="1">'12-027-ТХ'!$D$15</definedName>
    <definedName name="Obosn" localSheetId="4">'12-027-ЭМ.СМ'!$D$15</definedName>
    <definedName name="SmPr" localSheetId="0">'12-027-АР'!$D$16</definedName>
    <definedName name="SmPr" localSheetId="2">'12-027-АТХ1'!$D$16</definedName>
    <definedName name="SmPr" localSheetId="3">'12-027-АТХ2'!$D$16</definedName>
    <definedName name="SmPr" localSheetId="1">'12-027-ТХ'!$D$16</definedName>
    <definedName name="SmPr" localSheetId="4">'12-027-ЭМ.СМ'!$D$16</definedName>
    <definedName name="аааааппппппрррппппппп" localSheetId="6">#REF!</definedName>
    <definedName name="аааааппппппрррппппппп">#REF!</definedName>
    <definedName name="аараооооооооооооо" localSheetId="6">#REF!</definedName>
    <definedName name="аараооооооооооооо">#REF!</definedName>
    <definedName name="автом" localSheetId="6">#REF!</definedName>
    <definedName name="автом">#REF!</definedName>
    <definedName name="алшрльоплварл" localSheetId="6">#REF!</definedName>
    <definedName name="алшрльоплварл">#REF!</definedName>
    <definedName name="аолвлддддддддддддддддввввввввв" localSheetId="6">#REF!</definedName>
    <definedName name="аолвлддддддддддддддддввввввввв">#REF!</definedName>
    <definedName name="апарв" localSheetId="6">#REF!</definedName>
    <definedName name="апарв">#REF!</definedName>
    <definedName name="апрлдджаоырыфрпопрлпрлпрлп" localSheetId="6">#REF!</definedName>
    <definedName name="апрлдджаоырыфрпопрлпрлпрлп">#REF!</definedName>
    <definedName name="арлггаджаш" localSheetId="6">#REF!</definedName>
    <definedName name="арлггаджаш">#REF!</definedName>
    <definedName name="ароррбллтблпроорапииас" localSheetId="6">#REF!</definedName>
    <definedName name="ароррбллтблпроорапииас">#REF!</definedName>
    <definedName name="арррррблллпдрлдддддддддд" localSheetId="6">#REF!</definedName>
    <definedName name="арррррблллпдрлдддддддддд">#REF!</definedName>
    <definedName name="варпаааааааааа" localSheetId="6">#REF!</definedName>
    <definedName name="варпаааааааааа">#REF!</definedName>
    <definedName name="ввпьььььлднд" localSheetId="6">#REF!</definedName>
    <definedName name="ввпьььььлднд">#REF!</definedName>
    <definedName name="вед" localSheetId="6">#REF!</definedName>
    <definedName name="вед">#REF!</definedName>
    <definedName name="вертикальная" localSheetId="6">#REF!</definedName>
    <definedName name="вертикальная">#REF!</definedName>
    <definedName name="вертикплан" localSheetId="6">#REF!</definedName>
    <definedName name="вертикплан">#REF!</definedName>
    <definedName name="волен" localSheetId="6">#REF!</definedName>
    <definedName name="волен">#REF!</definedName>
    <definedName name="вп" localSheetId="6">#REF!</definedName>
    <definedName name="вп">#REF!</definedName>
    <definedName name="впырпфдыпл" localSheetId="6">#REF!</definedName>
    <definedName name="впырпфдыпл">#REF!</definedName>
    <definedName name="впьглорьтитттттттттт" localSheetId="6">#REF!</definedName>
    <definedName name="впьглорьтитттттттттт">#REF!</definedName>
    <definedName name="всввввввввввввввввввввввввв" localSheetId="6">#REF!</definedName>
    <definedName name="всввввввввввввввввввввввввв">#REF!</definedName>
    <definedName name="выб" localSheetId="6">#REF!</definedName>
    <definedName name="выб">#REF!</definedName>
    <definedName name="выпуск" localSheetId="6">#REF!</definedName>
    <definedName name="выпуск">#REF!</definedName>
    <definedName name="выьлепвввввпмп" localSheetId="6">#REF!</definedName>
    <definedName name="выьлепвввввпмп">#REF!</definedName>
    <definedName name="еваопродолжэрщэрзшщщх" localSheetId="6">#REF!</definedName>
    <definedName name="еваопродолжэрщэрзшщщх">#REF!</definedName>
    <definedName name="_xlnm.Print_Titles" localSheetId="0">'12-027-АР'!$25:$25</definedName>
    <definedName name="_xlnm.Print_Titles" localSheetId="2">'12-027-АТХ1'!$27:$27</definedName>
    <definedName name="_xlnm.Print_Titles" localSheetId="3">'12-027-АТХ2'!$27:$27</definedName>
    <definedName name="_xlnm.Print_Titles" localSheetId="1">'12-027-ТХ'!$28:$28</definedName>
    <definedName name="_xlnm.Print_Titles" localSheetId="4">'12-027-ЭМ.СМ'!$27:$27</definedName>
    <definedName name="_xlnm.Print_Titles" localSheetId="5">НМЦ!$13:$13</definedName>
    <definedName name="_xlnm.Print_Titles" localSheetId="6">'Сводка затрат'!$13:$13</definedName>
    <definedName name="измен" localSheetId="6">#REF!</definedName>
    <definedName name="измен">#REF!</definedName>
    <definedName name="итого" localSheetId="5">#REF!</definedName>
    <definedName name="итого" localSheetId="6">#REF!</definedName>
    <definedName name="итого">#REF!</definedName>
    <definedName name="итого_сантех" localSheetId="5">#REF!</definedName>
    <definedName name="итого_сантех" localSheetId="6">#REF!</definedName>
    <definedName name="итого_сантех">#REF!</definedName>
    <definedName name="итого_стр" localSheetId="6">#REF!</definedName>
    <definedName name="итого_стр">#REF!</definedName>
    <definedName name="итого_строит" localSheetId="5">НМЦ!#REF!</definedName>
    <definedName name="итого_строит" localSheetId="6">'Сводка затрат'!#REF!</definedName>
    <definedName name="итого_строит">#REF!</definedName>
    <definedName name="итого_технол" localSheetId="5">#REF!</definedName>
    <definedName name="итого_технол" localSheetId="6">#REF!</definedName>
    <definedName name="итого_технол">#REF!</definedName>
    <definedName name="итого_электр" localSheetId="5">#REF!</definedName>
    <definedName name="итого_электр" localSheetId="6">#REF!</definedName>
    <definedName name="итого_электр">#REF!</definedName>
    <definedName name="квота" localSheetId="6">#REF!</definedName>
    <definedName name="квота">#REF!</definedName>
    <definedName name="кккккккккк" localSheetId="6">#REF!</definedName>
    <definedName name="кккккккккк">#REF!</definedName>
    <definedName name="корек" localSheetId="6">#REF!</definedName>
    <definedName name="корек">#REF!</definedName>
    <definedName name="корект" localSheetId="6">#REF!</definedName>
    <definedName name="корект">#REF!</definedName>
    <definedName name="корректир" localSheetId="6">#REF!</definedName>
    <definedName name="корректир">#REF!</definedName>
    <definedName name="лен" localSheetId="5">#REF!</definedName>
    <definedName name="лен" localSheetId="6">#REF!</definedName>
    <definedName name="лен">#REF!</definedName>
    <definedName name="лот" localSheetId="5">#REF!</definedName>
    <definedName name="лот" localSheetId="6">#REF!</definedName>
    <definedName name="лот">#REF!</definedName>
    <definedName name="мамиааааааааааааааааааааааааааааа" localSheetId="6">#REF!</definedName>
    <definedName name="мамиааааааааааааааааааааааааааааа">#REF!</definedName>
    <definedName name="ммпоослччччччччччрччапппппппппр" localSheetId="6">#REF!</definedName>
    <definedName name="ммпоослччччччччччрччапппппппппр">#REF!</definedName>
    <definedName name="мрол" localSheetId="6">#REF!</definedName>
    <definedName name="мрол">#REF!</definedName>
    <definedName name="оз" localSheetId="6">#REF!</definedName>
    <definedName name="оз">#REF!</definedName>
    <definedName name="озелен" localSheetId="6">#REF!</definedName>
    <definedName name="озелен">#REF!</definedName>
    <definedName name="озеленение" localSheetId="6">#REF!</definedName>
    <definedName name="озеленение">#REF!</definedName>
    <definedName name="озеленение2" localSheetId="6">#REF!</definedName>
    <definedName name="озеленение2">#REF!</definedName>
    <definedName name="ОСР" localSheetId="6">#REF!</definedName>
    <definedName name="ОСР">#REF!</definedName>
    <definedName name="ОСР110" localSheetId="6">#REF!</definedName>
    <definedName name="ОСР110">#REF!</definedName>
    <definedName name="ОСР111" localSheetId="6">#REF!</definedName>
    <definedName name="ОСР111">#REF!</definedName>
    <definedName name="план" localSheetId="6">#REF!</definedName>
    <definedName name="план">#REF!</definedName>
    <definedName name="планировка" localSheetId="6">#REF!</definedName>
    <definedName name="планировка">#REF!</definedName>
    <definedName name="плдщхэж.юрббдлююбо" localSheetId="6">#REF!</definedName>
    <definedName name="плдщхэж.юрббдлююбо">#REF!</definedName>
    <definedName name="площадки" localSheetId="6">#REF!</definedName>
    <definedName name="площадки">#REF!</definedName>
    <definedName name="пос" localSheetId="5">#REF!</definedName>
    <definedName name="пос" localSheetId="6">#REF!</definedName>
    <definedName name="пос">#REF!</definedName>
    <definedName name="прав" localSheetId="6">#REF!</definedName>
    <definedName name="прав">#REF!</definedName>
    <definedName name="прлппппппппппппппрррррррр" localSheetId="6">#REF!</definedName>
    <definedName name="прлппппппппппппппрррррррр">#REF!</definedName>
    <definedName name="провбп" localSheetId="6">#REF!</definedName>
    <definedName name="провбп">#REF!</definedName>
    <definedName name="проект" localSheetId="6">#REF!</definedName>
    <definedName name="проект">#REF!</definedName>
    <definedName name="пропппп" localSheetId="6">#REF!</definedName>
    <definedName name="пропппп">#REF!</definedName>
    <definedName name="рпоолллллбрюююююююююююю" localSheetId="6">#REF!</definedName>
    <definedName name="рпоолллллбрюююююююююююю">#REF!</definedName>
    <definedName name="сааповвыыыыыеееееггггггггг" localSheetId="6">#REF!</definedName>
    <definedName name="сааповвыыыыыеееееггггггггг">#REF!</definedName>
    <definedName name="сапопрлрлппппр" localSheetId="6">#REF!</definedName>
    <definedName name="сапопрлрлппппр">#REF!</definedName>
    <definedName name="саррпрпппппппппппппппррррррр" localSheetId="6">#REF!</definedName>
    <definedName name="саррпрпппппппппппппппррррррр">#REF!</definedName>
    <definedName name="свод" localSheetId="6">#REF!</definedName>
    <definedName name="свод">#REF!</definedName>
    <definedName name="Свсмр" localSheetId="6">'[1] пристр428'!#REF!</definedName>
    <definedName name="Свсмр">'[1] пристр428'!#REF!</definedName>
    <definedName name="склад" localSheetId="5">#REF!</definedName>
    <definedName name="склад" localSheetId="6">#REF!</definedName>
    <definedName name="склад">#REF!</definedName>
    <definedName name="сср4" localSheetId="5">#REF!</definedName>
    <definedName name="сср4" localSheetId="6">#REF!</definedName>
    <definedName name="сср4">#REF!</definedName>
    <definedName name="ссроб" localSheetId="5">#REF!</definedName>
    <definedName name="ссроб" localSheetId="6">#REF!</definedName>
    <definedName name="ссроб">#REF!</definedName>
    <definedName name="сссссссссссссрооооооооаапнааааеоаааааааа" localSheetId="6">#REF!</definedName>
    <definedName name="сссссссссссссрооооооооаапнааааеоаааааааа">#REF!</definedName>
    <definedName name="счет" localSheetId="6">'[1] пристр428'!#REF!</definedName>
    <definedName name="счет">'[1] пристр428'!#REF!</definedName>
    <definedName name="тдер" localSheetId="6">#REF!</definedName>
    <definedName name="тдер">#REF!</definedName>
    <definedName name="ТК" localSheetId="6">#REF!</definedName>
    <definedName name="ТК">#REF!</definedName>
    <definedName name="тоолллллопппплопооллоопло" localSheetId="6">#REF!</definedName>
    <definedName name="тоолллллопппплопооллоопло">#REF!</definedName>
    <definedName name="топливро" localSheetId="6">#REF!</definedName>
    <definedName name="топливро">#REF!</definedName>
    <definedName name="трапные" localSheetId="6">#REF!</definedName>
    <definedName name="трапные">#REF!</definedName>
    <definedName name="уке" localSheetId="6">#REF!</definedName>
    <definedName name="уке">#REF!</definedName>
    <definedName name="фякуряыувравяв" localSheetId="6">#REF!</definedName>
    <definedName name="фякуряыувравяв">#REF!</definedName>
    <definedName name="фяыввввввв" localSheetId="6">#REF!</definedName>
    <definedName name="фяыввввввв">#REF!</definedName>
    <definedName name="хййййййййййжывввввввв" localSheetId="6">#REF!</definedName>
    <definedName name="хййййййййййжывввввввв">#REF!</definedName>
    <definedName name="чвподю" localSheetId="6">#REF!</definedName>
    <definedName name="чвподю">#REF!</definedName>
    <definedName name="чрпрл" localSheetId="6">#REF!</definedName>
    <definedName name="чрпрл">#REF!</definedName>
    <definedName name="чситтттттттсссссссссччччч" localSheetId="6">#REF!</definedName>
    <definedName name="чситтттттттсссссссссччччч">#REF!</definedName>
    <definedName name="ываочяьбббббббббббббб" localSheetId="6">#REF!</definedName>
    <definedName name="ываочяьбббббббббббббб">#REF!</definedName>
    <definedName name="ЫВРРАЫРАывоопоапо" localSheetId="6">#REF!</definedName>
    <definedName name="ЫВРРАЫРАывоопоапо">#REF!</definedName>
    <definedName name="ывынреыкшлнжхэтшлэ" localSheetId="6">#REF!</definedName>
    <definedName name="ывынреыкшлнжхэтшлэ">#REF!</definedName>
    <definedName name="ыоарллвапрлывпорапар" localSheetId="6">#REF!</definedName>
    <definedName name="ыоарллвапрлывпорапар">#REF!</definedName>
    <definedName name="ычвпппппппппп" localSheetId="6">#REF!</definedName>
    <definedName name="ычвпппппппппп">#REF!</definedName>
    <definedName name="яыдвлпрмичврип" localSheetId="6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G19" i="25" l="1"/>
  <c r="F18" i="25"/>
  <c r="E18" i="25"/>
  <c r="C18" i="7" s="1"/>
  <c r="F17" i="25"/>
  <c r="E17" i="25"/>
  <c r="H17" i="25" s="1"/>
  <c r="B17" i="7" s="1"/>
  <c r="F16" i="25"/>
  <c r="E16" i="25"/>
  <c r="C16" i="7" s="1"/>
  <c r="H16" i="25"/>
  <c r="B16" i="7" s="1"/>
  <c r="H18" i="25"/>
  <c r="B18" i="7" s="1"/>
  <c r="F15" i="25"/>
  <c r="F19" i="25" s="1"/>
  <c r="F20" i="25" s="1"/>
  <c r="E15" i="25"/>
  <c r="E19" i="25" s="1"/>
  <c r="E20" i="25" s="1"/>
  <c r="D15" i="25"/>
  <c r="C15" i="7" s="1"/>
  <c r="D14" i="25"/>
  <c r="C14" i="7" s="1"/>
  <c r="H15" i="25" l="1"/>
  <c r="B15" i="7" s="1"/>
  <c r="D19" i="25"/>
  <c r="H19" i="25" s="1"/>
  <c r="C17" i="7"/>
  <c r="C19" i="7" s="1"/>
  <c r="G20" i="25"/>
  <c r="D20" i="25" l="1"/>
  <c r="H20" i="25" l="1"/>
  <c r="H14" i="25" l="1"/>
  <c r="B14" i="7" s="1"/>
  <c r="B19" i="7" s="1"/>
  <c r="C21" i="7" l="1"/>
  <c r="F21" i="25" l="1"/>
  <c r="F22" i="25" s="1"/>
  <c r="G21" i="25"/>
  <c r="G22" i="25" s="1"/>
  <c r="C23" i="7" l="1"/>
  <c r="E21" i="25"/>
  <c r="E22" i="25" s="1"/>
  <c r="D21" i="25" l="1"/>
  <c r="H21" i="25" s="1"/>
  <c r="D22" i="25" l="1"/>
  <c r="H22" i="25" s="1"/>
</calcChain>
</file>

<file path=xl/sharedStrings.xml><?xml version="1.0" encoding="utf-8"?>
<sst xmlns="http://schemas.openxmlformats.org/spreadsheetml/2006/main" count="2521" uniqueCount="1091">
  <si>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</si>
  <si>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</si>
  <si>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</si>
  <si>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</si>
  <si>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</si>
  <si>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</si>
  <si>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</si>
  <si>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</si>
  <si>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</si>
  <si>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</si>
  <si>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</si>
  <si>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</si>
  <si>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</si>
  <si>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</si>
  <si>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</si>
  <si>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</si>
  <si>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</si>
  <si>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</si>
  <si>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</si>
  <si>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ФГУП «Комбинат «Электрохимприбор»</t>
  </si>
  <si>
    <t xml:space="preserve">      Оборудование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</si>
  <si>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</si>
  <si>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</si>
  <si>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</si>
  <si>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</si>
  <si>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</si>
  <si>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</si>
  <si>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</si>
  <si>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</si>
  <si>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</si>
  <si>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</si>
  <si>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</si>
  <si>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</si>
  <si>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</si>
  <si>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</si>
  <si>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</si>
  <si>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</si>
  <si>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</si>
  <si>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</si>
  <si>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</si>
  <si>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</si>
  <si>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</si>
  <si>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</si>
  <si>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</si>
  <si>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шт</t>
  </si>
  <si>
    <t>100 м</t>
  </si>
  <si>
    <t>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</si>
  <si>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</si>
  <si>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</si>
  <si>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</si>
  <si>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</si>
  <si>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</si>
  <si>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</si>
  <si>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</si>
  <si>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</si>
  <si>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</si>
  <si>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</si>
  <si>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</si>
  <si>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</si>
  <si>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</si>
  <si>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</si>
  <si>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</si>
  <si>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</si>
  <si>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</si>
  <si>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</si>
  <si>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</si>
  <si>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</si>
  <si>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</si>
  <si>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</si>
  <si>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</si>
  <si>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</si>
  <si>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</si>
  <si>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</si>
  <si>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</si>
  <si>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</si>
  <si>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</si>
  <si>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</si>
  <si>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</si>
  <si>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</si>
  <si>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</si>
  <si>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</si>
  <si>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</si>
  <si>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</si>
  <si>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</si>
  <si>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</si>
  <si>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</si>
  <si>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</si>
  <si>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</si>
  <si>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</si>
  <si>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</si>
  <si>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</si>
  <si>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</si>
  <si>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>100 м кабеля</t>
  </si>
  <si>
    <t>" _____ " ________________ 2013 г.</t>
  </si>
  <si>
    <t>В.В. Моляков</t>
  </si>
  <si>
    <t>(должность, подпись, расшифровка)</t>
  </si>
  <si>
    <t>Проверил: ___________________________</t>
  </si>
  <si>
    <t xml:space="preserve">  Отделочные работы</t>
  </si>
  <si>
    <t xml:space="preserve">  Полы (ремонтно-строительные)</t>
  </si>
  <si>
    <t xml:space="preserve">  Конструкции из кирпича и блоков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</si>
  <si>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</si>
  <si>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Материалы для строительных работ</t>
  </si>
  <si>
    <t xml:space="preserve">  Полы</t>
  </si>
  <si>
    <t>ИТОГИ ПО СМЕТЕ:</t>
  </si>
  <si>
    <t>Итого по разделу 3 Отделочные работы</t>
  </si>
  <si>
    <t>Итого прямые затраты по разделу в ценах 2001г.</t>
  </si>
  <si>
    <r>
      <t>0,0105</t>
    </r>
    <r>
      <rPr>
        <i/>
        <sz val="6"/>
        <rFont val="Arial"/>
        <family val="2"/>
        <charset val="204"/>
      </rPr>
      <t xml:space="preserve">
1,05 / 100</t>
    </r>
  </si>
  <si>
    <t>100 м2 поверхности облицовки</t>
  </si>
  <si>
    <r>
      <t>Гладкая облицовка нового бортика ванны керамической плиткой на клее из сухих смесей по кирпичу и бетону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(24 руб.): 105%*0.9 от ФОТ (25 руб.)
СП (12 руб.): 55%*0.85 от ФОТ (25 руб.)</t>
    </r>
  </si>
  <si>
    <r>
      <t>ТЕР15-01-019-05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</si>
  <si>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0,0028</t>
    </r>
    <r>
      <rPr>
        <i/>
        <sz val="6"/>
        <rFont val="Arial"/>
        <family val="2"/>
        <charset val="204"/>
      </rPr>
      <t xml:space="preserve">
0,28 / 100</t>
    </r>
  </si>
  <si>
    <r>
      <t>Гладкая облицовка простенков ванны керамической плиткой на клее из сухих смесей по кирпичу и бетону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105%*0.9 от ФОТ (7 руб.)
СП (3 руб.): 55%*0.85 от ФОТ (7 руб.)</t>
    </r>
  </si>
  <si>
    <r>
      <t>0,0376</t>
    </r>
    <r>
      <rPr>
        <i/>
        <sz val="6"/>
        <rFont val="Arial"/>
        <family val="2"/>
        <charset val="204"/>
      </rPr>
      <t xml:space="preserve">
3,76 / 100</t>
    </r>
  </si>
  <si>
    <t>100 м2 окрашиваемой поверхности</t>
  </si>
  <si>
    <r>
      <t>Улучшенная окраска масляными составами по штукатурке стен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(26 руб.): 105%*0.9 от ФОТ (28 руб.)
СП (13 руб.): 55%*0.85 от ФОТ (28 руб.)</t>
    </r>
  </si>
  <si>
    <r>
      <t>ТЕР15-04-025-08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</si>
  <si>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оштукатуриваемой поверхности</t>
  </si>
  <si>
    <r>
      <t>Сплошное выравнивание внутренних поверхностей (однослойное оштукатуривание)из сухих растворных смесей толщиной до 10 мм стен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(28 руб.): 105%*0.9 от ФОТ (30 руб.)
СП (14 руб.): 55%*0.85 от ФОТ (30 руб.)</t>
    </r>
  </si>
  <si>
    <r>
      <t>ТЕР15-02-019-03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</si>
  <si>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3. Отделочные работы</t>
  </si>
  <si>
    <t>Итого по разделу 2 Ремонтные работы</t>
  </si>
  <si>
    <r>
      <t>0,04</t>
    </r>
    <r>
      <rPr>
        <i/>
        <sz val="6"/>
        <rFont val="Arial"/>
        <family val="2"/>
        <charset val="204"/>
      </rPr>
      <t xml:space="preserve">
4 / 100</t>
    </r>
  </si>
  <si>
    <t>100 плиток</t>
  </si>
  <si>
    <r>
      <t>Смена керамических коврово-мозаичных плиток в полах до 10 шт.</t>
    </r>
    <r>
      <rPr>
        <i/>
        <sz val="7"/>
        <rFont val="Arial"/>
        <family val="2"/>
        <charset val="204"/>
      </rPr>
      <t xml:space="preserve">
НР (5 руб.): 80% от ФОТ (6 руб.)
СП (4 руб.): 68% от ФОТ (6 руб.)</t>
    </r>
  </si>
  <si>
    <r>
      <t>ТЕРр57-15-1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</si>
  <si>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0,23</t>
    </r>
    <r>
      <rPr>
        <i/>
        <sz val="6"/>
        <rFont val="Arial"/>
        <family val="2"/>
        <charset val="204"/>
      </rPr>
      <t xml:space="preserve">
2,1*0,9*0,12</t>
    </r>
  </si>
  <si>
    <t>1 м3</t>
  </si>
  <si>
    <r>
      <t>Заделка проемов в кирпичных стенах при объеме кладки в одном месте до 5 м3</t>
    </r>
    <r>
      <rPr>
        <i/>
        <sz val="7"/>
        <rFont val="Arial"/>
        <family val="2"/>
        <charset val="204"/>
      </rPr>
      <t xml:space="preserve">
НР (39 руб.): 110%*0.9 от ФОТ (39 руб.)
СП (23 руб.): 70%*0.85 от ФОТ (39 руб.)</t>
    </r>
  </si>
  <si>
    <r>
      <t>ТЕР46-02-007-01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</si>
  <si>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0,073</t>
    </r>
    <r>
      <rPr>
        <i/>
        <sz val="6"/>
        <rFont val="Arial"/>
        <family val="2"/>
        <charset val="204"/>
      </rPr>
      <t xml:space="preserve">
4,07*0,12*0,15</t>
    </r>
  </si>
  <si>
    <t>1 м3 кладки</t>
  </si>
  <si>
    <r>
      <t>Кладка бортика из кирпича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122%*0.9 от ФОТ (6 руб.)
СП (4 руб.): 80%*0.85 от ФОТ (6 руб.)</t>
    </r>
  </si>
  <si>
    <r>
      <t>ТЕР08-02-001-07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</si>
  <si>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</t>
    </r>
    <r>
      <rPr>
        <i/>
        <sz val="6"/>
        <rFont val="Arial"/>
        <family val="2"/>
        <charset val="204"/>
      </rPr>
      <t xml:space="preserve">
2,44*0,12*0,7</t>
    </r>
  </si>
  <si>
    <r>
      <t>Разборка существующей стенки ванны</t>
    </r>
    <r>
      <rPr>
        <i/>
        <sz val="7"/>
        <rFont val="Arial"/>
        <family val="2"/>
        <charset val="204"/>
      </rPr>
      <t xml:space="preserve">
НР (25 руб.): 110%*0.9 от ФОТ (25 руб.)
СП (15 руб.): 70%*0.85 от ФОТ (25 руб.)</t>
    </r>
  </si>
  <si>
    <r>
      <t>ТЕР46-04-001-04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</si>
  <si>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Ремонтные работы</t>
  </si>
  <si>
    <t>Итого по разделу 1 Полы</t>
  </si>
  <si>
    <t>кг</t>
  </si>
  <si>
    <r>
      <t>Клей плиточный «Ceresit» CM11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</t>
    </r>
  </si>
  <si>
    <r>
      <t>ФССЦ-101-4371</t>
    </r>
    <r>
      <rPr>
        <i/>
        <sz val="9"/>
        <rFont val="Arial"/>
        <family val="2"/>
        <charset val="204"/>
      </rPr>
      <t xml:space="preserve">
И1-Пр. Минрегион от 04.03.10 №94</t>
    </r>
  </si>
  <si>
    <r>
      <t>0,0123</t>
    </r>
    <r>
      <rPr>
        <i/>
        <sz val="6"/>
        <rFont val="Arial"/>
        <family val="2"/>
        <charset val="204"/>
      </rPr>
      <t xml:space="preserve">
1,23 / 100</t>
    </r>
  </si>
  <si>
    <t>100 м2 покрытия</t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</si>
  <si>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7"/>
        <rFont val="Arial"/>
        <family val="2"/>
        <charset val="204"/>
      </rPr>
      <t xml:space="preserve">
9 469,22 = 10 157,72 - 450 x 1,53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(24 руб.): 123%*0.9 от ФОТ (22 руб.)
СП (14 руб.): 75%*0.85 от ФОТ (22 руб.)</t>
    </r>
  </si>
  <si>
    <r>
      <t>ТЕР11-01-027-06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</si>
  <si>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-0,0123</t>
    </r>
    <r>
      <rPr>
        <i/>
        <sz val="6"/>
        <rFont val="Arial"/>
        <family val="2"/>
        <charset val="204"/>
      </rPr>
      <t xml:space="preserve">
-1,23 / 100</t>
    </r>
  </si>
  <si>
    <t>100 м2 стяжки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</si>
  <si>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123%*0.9 от ФОТ
СП 75%*0.85 от ФОТ</t>
    </r>
  </si>
  <si>
    <r>
      <t>ТЕР11-01-011-02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</si>
  <si>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стяжек цементных толщиной 20 мм (15 мм)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123%*0.9 от ФОТ (6 руб.)
СП (4 руб.): 75%*0.85 от ФОТ (6 руб.)</t>
    </r>
  </si>
  <si>
    <r>
      <t>ТЕР11-01-011-01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</si>
  <si>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Тип 2</t>
  </si>
  <si>
    <r>
      <t>0,0618</t>
    </r>
    <r>
      <rPr>
        <i/>
        <sz val="6"/>
        <rFont val="Arial"/>
        <family val="2"/>
        <charset val="204"/>
      </rPr>
      <t xml:space="preserve">
6,18 / 100</t>
    </r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</si>
  <si>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7"/>
        <rFont val="Arial"/>
        <family val="2"/>
        <charset val="204"/>
      </rPr>
      <t xml:space="preserve">
9 469,22 = 10 157,72 - 450 x 1,53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(122 руб.): 123%*0.9 от ФОТ (110 руб.)
СП (70 руб.): 75%*0.85 от ФОТ (110 руб.)</t>
    </r>
  </si>
  <si>
    <r>
      <t>-0,0618</t>
    </r>
    <r>
      <rPr>
        <i/>
        <sz val="6"/>
        <rFont val="Arial"/>
        <family val="2"/>
        <charset val="204"/>
      </rPr>
      <t xml:space="preserve">
-6,18 / 100</t>
    </r>
  </si>
  <si>
    <r>
      <t>Устройство стяжек цементных толщиной 20 мм (15 мм)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(37 руб.): 123%*0.9 от ФОТ (33 руб.)
СП (21 руб.): 75%*0.85 от ФОТ (33 руб.)</t>
    </r>
  </si>
  <si>
    <r>
      <t>7,169</t>
    </r>
    <r>
      <rPr>
        <i/>
        <sz val="6"/>
        <rFont val="Arial"/>
        <family val="2"/>
        <charset val="204"/>
      </rPr>
      <t xml:space="preserve">
6,18*1,16</t>
    </r>
  </si>
  <si>
    <t>м2</t>
  </si>
  <si>
    <r>
      <t>Унифлекс ЭПП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</t>
    </r>
  </si>
  <si>
    <r>
      <t>ФССЦ-101-3380</t>
    </r>
    <r>
      <rPr>
        <i/>
        <sz val="9"/>
        <rFont val="Arial"/>
        <family val="2"/>
        <charset val="204"/>
      </rPr>
      <t xml:space="preserve">
И1-Пр. Минрегион от 04.03.10 №94</t>
    </r>
  </si>
  <si>
    <t>100 м2 изолируемой поверхности</t>
  </si>
  <si>
    <r>
      <t>Устройство гидроизоляции оклеечной рулонными материалами</t>
    </r>
    <r>
      <rPr>
        <i/>
        <sz val="7"/>
        <rFont val="Arial"/>
        <family val="2"/>
        <charset val="204"/>
      </rPr>
      <t xml:space="preserve">
2 734,92 = 3 452,96 - 116 x 6,19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(58 руб.): 123%*0.9 от ФОТ (52 руб.)
СП (33 руб.): 75%*0.85 от ФОТ (52 руб.)</t>
    </r>
  </si>
  <si>
    <r>
      <t>ТЕР11-01-004-01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</si>
  <si>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(ПЗ=4 (ОЗП=4; ЭМ=4 к расх.; ЗПМ=4; МАТ=4 к расх.; ТЗ=4; ТЗМ=4)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(2 руб.): 123%*0.9 от ФОТ (2 руб.)
СП (1 руб.): 75%*0.85 от ФОТ (2 руб.)</t>
    </r>
  </si>
  <si>
    <r>
      <t>Устройство стяжек цементных толщиной 20 мм (средняя толщина 40 мм)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(37 руб.): 123%*0.9 от ФОТ (33 руб.)
СП (21 руб.): 75%*0.85 от ФОТ (33 руб.)</t>
    </r>
  </si>
  <si>
    <t xml:space="preserve">                           Тип 1</t>
  </si>
  <si>
    <t xml:space="preserve">                           Раздел 1. Полы</t>
  </si>
  <si>
    <t>Т/з мех.
Всего</t>
  </si>
  <si>
    <t>Т/з мех. на ед.</t>
  </si>
  <si>
    <t>Обосно-
вание</t>
  </si>
  <si>
    <t>Составлен(а) в текущих (прогнозных) ценах по состоянию на 2001г.</t>
  </si>
  <si>
    <t>_______________________________________________________________________________________________32,57</t>
  </si>
  <si>
    <t>___________________________0,424</t>
  </si>
  <si>
    <t>Средства  на оплату труда _______________________________________________________________________________________________</t>
  </si>
  <si>
    <t>___________________________2,936</t>
  </si>
  <si>
    <t>Сметная стоимость строительных работ _______________________________________________________________________________________________</t>
  </si>
  <si>
    <t>Основание: 12-027-АР</t>
  </si>
  <si>
    <t>Архитектурные решения к проекту: Модернизация системы технологической водоподготовки бассейна профилактория комбината</t>
  </si>
  <si>
    <t>ЛОКАЛЬНЫЙ СМЕТНЫЙ РАСЧЕТ № 12-027-АР.СМ</t>
  </si>
  <si>
    <t>ФГУП "Комбинат Электрохимприбор", г.Лесной Свердловской области</t>
  </si>
  <si>
    <t>"____" ______________2013 г.</t>
  </si>
  <si>
    <t>Составил: ____________________________</t>
  </si>
  <si>
    <t>Итого по разделу 24 Помещение оператора</t>
  </si>
  <si>
    <r>
      <t>578,98</t>
    </r>
    <r>
      <rPr>
        <i/>
        <sz val="5"/>
        <rFont val="Arial"/>
        <family val="2"/>
        <charset val="204"/>
      </rPr>
      <t xml:space="preserve">
3704,00/1,18/ИндексСМР</t>
    </r>
  </si>
  <si>
    <r>
      <t>Гардероб 560х370х2000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</si>
  <si>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Материалы</t>
  </si>
  <si>
    <r>
      <t>631,19</t>
    </r>
    <r>
      <rPr>
        <i/>
        <sz val="5"/>
        <rFont val="Arial"/>
        <family val="2"/>
        <charset val="204"/>
      </rPr>
      <t xml:space="preserve">
4038,00/1,18/ИндексСМР</t>
    </r>
  </si>
  <si>
    <r>
      <t>Шкаф для бумаг 770х370х2000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</si>
  <si>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224,31</t>
    </r>
    <r>
      <rPr>
        <i/>
        <sz val="5"/>
        <rFont val="Arial"/>
        <family val="2"/>
        <charset val="204"/>
      </rPr>
      <t xml:space="preserve">
1435,00/1,18/ИндексСМР</t>
    </r>
  </si>
  <si>
    <r>
      <t>Стул офисный Regal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</si>
  <si>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472,69</t>
    </r>
    <r>
      <rPr>
        <i/>
        <sz val="5"/>
        <rFont val="Arial"/>
        <family val="2"/>
        <charset val="204"/>
      </rPr>
      <t xml:space="preserve">
3024,00/1,18/ИндексСМР</t>
    </r>
  </si>
  <si>
    <r>
      <t>Тумба подкатная 440х450х600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</si>
  <si>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356,7</t>
    </r>
    <r>
      <rPr>
        <i/>
        <sz val="5"/>
        <rFont val="Arial"/>
        <family val="2"/>
        <charset val="204"/>
      </rPr>
      <t xml:space="preserve">
2282,00/1,18/ИндексСМР</t>
    </r>
  </si>
  <si>
    <r>
      <t>Стол рабочий 1400х730х760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</si>
  <si>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 xml:space="preserve">                           Раздел 24. Помещение оператора</t>
  </si>
  <si>
    <t>Итого по разделу 23 Трубопроводы Т1 и Т2</t>
  </si>
  <si>
    <r>
      <t>0,02</t>
    </r>
    <r>
      <rPr>
        <i/>
        <sz val="6"/>
        <rFont val="Arial"/>
        <family val="2"/>
        <charset val="204"/>
      </rPr>
      <t xml:space="preserve">
2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</si>
  <si>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(2 руб.): 90%*0.9 от ФОТ (2 руб.)
СП (1 руб.): 70%*0.85 от ФОТ (2 руб.)</t>
    </r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</si>
  <si>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</si>
  <si>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0,255</t>
    </r>
    <r>
      <rPr>
        <i/>
        <sz val="6"/>
        <rFont val="Arial"/>
        <family val="2"/>
        <charset val="204"/>
      </rPr>
      <t xml:space="preserve">
(0,5+24+1) / 100</t>
    </r>
  </si>
  <si>
    <t>100 м трубопровода</t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</si>
  <si>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(28 руб.): 128%*0.9 от ФОТ (24 руб.)
СП (17 руб.): 83%*0.85 от ФОТ (24 руб.)</t>
    </r>
  </si>
  <si>
    <r>
      <t>ТЕР16-07-005-01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</si>
  <si>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1,12</t>
    </r>
    <r>
      <rPr>
        <i/>
        <sz val="6"/>
        <rFont val="Arial"/>
        <family val="2"/>
        <charset val="204"/>
      </rPr>
      <t xml:space="preserve">
16*0,07</t>
    </r>
  </si>
  <si>
    <t>Крепления для трубопроводов: кронштейны, планки, хомуты</t>
  </si>
  <si>
    <r>
      <t>ТСЦ-301-1224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</si>
  <si>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26,4</t>
    </r>
    <r>
      <rPr>
        <i/>
        <sz val="6"/>
        <rFont val="Arial"/>
        <family val="2"/>
        <charset val="204"/>
      </rPr>
      <t xml:space="preserve">
24*1,1</t>
    </r>
  </si>
  <si>
    <t>Трубки из вспененного полиэтилена, внутренний диаметр 25 мм, толщина 9 мм</t>
  </si>
  <si>
    <r>
      <t>ТСЦ-104-0268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</si>
  <si>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2,4</t>
    </r>
    <r>
      <rPr>
        <i/>
        <sz val="6"/>
        <rFont val="Arial"/>
        <family val="2"/>
        <charset val="204"/>
      </rPr>
      <t xml:space="preserve">
24 / 10</t>
    </r>
  </si>
  <si>
    <t>10 м трубопровода</t>
  </si>
  <si>
    <r>
      <t>Изоляция трубопроводов изделиями из вспененного каучука («Армофлекс»), вспененного полиэтилена («Термофлекс») трубками</t>
    </r>
    <r>
      <rPr>
        <i/>
        <sz val="7"/>
        <rFont val="Arial"/>
        <family val="2"/>
        <charset val="204"/>
      </rPr>
      <t xml:space="preserve">
259,25 = 1 189,41 - 11 x 84,56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(122 руб.): 100%*0.9 от ФОТ (136 руб.)
СП (81 руб.): 70%*0.85 от ФОТ (136 руб.)</t>
    </r>
  </si>
  <si>
    <r>
      <t>ТЕР26-01-017-01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</si>
  <si>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</t>
    </r>
    <r>
      <rPr>
        <i/>
        <sz val="6"/>
        <rFont val="Arial"/>
        <family val="2"/>
        <charset val="204"/>
      </rPr>
      <t xml:space="preserve">
2/2</t>
    </r>
  </si>
  <si>
    <t>1 соединение</t>
  </si>
  <si>
    <r>
      <t>Установка ответных фланцевых соединений на стальных трубопроводах диаметром 100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(26 руб.): 128%*0.9 от ФОТ (23 руб.)
СП (16 руб.): 83%*0.85 от ФОТ (23 руб.)</t>
    </r>
  </si>
  <si>
    <r>
      <t>ТЕР16-02-007-04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</si>
  <si>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шт.</t>
  </si>
  <si>
    <t>Кран шаровой муфтовый 11Б27П1, диаметром 25 мм</t>
  </si>
  <si>
    <r>
      <t>ТСЦ-302-1833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</si>
  <si>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муфтовый 11Б27П1, диаметром 15 мм</t>
  </si>
  <si>
    <r>
      <t>ТСЦ-302-1831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</si>
  <si>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Клапаны обратные подъемные муфтовые 16кч11р для воды давлением 1,6 МПа (16 кгс/см2), диаметром 25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</si>
  <si>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ФССЦ-301-1663</t>
    </r>
    <r>
      <rPr>
        <i/>
        <sz val="9"/>
        <rFont val="Arial"/>
        <family val="2"/>
        <charset val="204"/>
      </rPr>
      <t xml:space="preserve">
И1-Пр. Минрегион от 04.03.10 №94</t>
    </r>
  </si>
  <si>
    <r>
      <t>0,01</t>
    </r>
    <r>
      <rPr>
        <i/>
        <sz val="6"/>
        <rFont val="Arial"/>
        <family val="2"/>
        <charset val="204"/>
      </rPr>
      <t xml:space="preserve">
1 / 100</t>
    </r>
  </si>
  <si>
    <r>
      <t>Прокладка трубопроводов водоснабжения из стальных водогазопроводных оцинкованных труб диаметром 40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128%*0.9 от ФОТ (6 руб.)
СП (4 руб.): 83%*0.85 от ФОТ (6 руб.)</t>
    </r>
  </si>
  <si>
    <r>
      <t>ТЕР16-02-002-05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</si>
  <si>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0,24</t>
    </r>
    <r>
      <rPr>
        <i/>
        <sz val="6"/>
        <rFont val="Arial"/>
        <family val="2"/>
        <charset val="204"/>
      </rPr>
      <t xml:space="preserve">
24 / 100</t>
    </r>
  </si>
  <si>
    <r>
      <t>Прокладка трубопроводов водоснабжения из стальных водогазопроводных оцинкованных труб диаметром 25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(161 руб.): 128%*0.9 от ФОТ (140 руб.)
СП (99 руб.): 83%*0.85 от ФОТ (140 руб.)</t>
    </r>
  </si>
  <si>
    <r>
      <t>ТЕР16-02-002-03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</si>
  <si>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0,005</t>
    </r>
    <r>
      <rPr>
        <i/>
        <sz val="6"/>
        <rFont val="Arial"/>
        <family val="2"/>
        <charset val="204"/>
      </rPr>
      <t xml:space="preserve">
0,5 / 100</t>
    </r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</si>
  <si>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 руб.): 128%*0.9 от ФОТ (3 руб.)
СП (2 руб.): 83%*0.85 от ФОТ (3 руб.)</t>
    </r>
  </si>
  <si>
    <r>
      <t>ТЕР16-02-002-01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</si>
  <si>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23. Трубопроводы Т1 и Т2</t>
  </si>
  <si>
    <t>Итого по разделу 22 Помещение теплового узла</t>
  </si>
  <si>
    <r>
      <t>390,78</t>
    </r>
    <r>
      <rPr>
        <i/>
        <sz val="5"/>
        <rFont val="Arial"/>
        <family val="2"/>
        <charset val="204"/>
      </rPr>
      <t xml:space="preserve">
2500,00/1,18/ИндексСМР</t>
    </r>
  </si>
  <si>
    <r>
      <t>Группа безопасности электроводоподогревателя KSG 30/20M-ISO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</si>
  <si>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группы безопасности котла</t>
    </r>
    <r>
      <rPr>
        <i/>
        <sz val="7"/>
        <rFont val="Arial"/>
        <family val="2"/>
        <charset val="204"/>
      </rPr>
      <t xml:space="preserve">
24,58 = 84,10 - 0,0011 x 16 456,01 - 2 x 19,28 - 0,002 x 1 428,00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(25 руб.): 128%*0.9 от ФОТ (22 руб.)
СП (16 руб.): 83%*0.85 от ФОТ (22 руб.)</t>
    </r>
  </si>
  <si>
    <r>
      <t>ТЕР16-05-001-01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</si>
  <si>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0,1</t>
    </r>
    <r>
      <rPr>
        <i/>
        <sz val="6"/>
        <rFont val="Arial"/>
        <family val="2"/>
        <charset val="204"/>
      </rPr>
      <t xml:space="preserve">
1 / 10</t>
    </r>
  </si>
  <si>
    <t>10 фильтров</t>
  </si>
  <si>
    <r>
      <t>Установка фильтров диаметром 25 мм (со стоимостью)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 руб.): 128%*0.9 от ФОТ (12 руб.)
СП (8 руб.): 83%*0.85 от ФОТ (12 руб.)</t>
    </r>
  </si>
  <si>
    <r>
      <t>ТЕР18-06-007-01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</si>
  <si>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31815,38</t>
    </r>
    <r>
      <rPr>
        <i/>
        <sz val="5"/>
        <rFont val="Arial"/>
        <family val="2"/>
        <charset val="204"/>
      </rPr>
      <t xml:space="preserve">
137583,00/1,18/ИндексОБ</t>
    </r>
  </si>
  <si>
    <r>
      <t>Задвижка с обрезиненным клином Ру16,Ду100 с электроприводом AUMA SA07.5 VAG EKOplus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</si>
  <si>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</t>
  </si>
  <si>
    <r>
      <t>Монтаж.  Арматура фланцевая с электрическим приводом на условное давление до 4 МПа, диаметр условного прохода 100 мм</t>
    </r>
    <r>
      <rPr>
        <i/>
        <sz val="7"/>
        <rFont val="Arial"/>
        <family val="2"/>
        <charset val="204"/>
      </rPr>
      <t xml:space="preserve">
НР (82 руб.): 80% от ФОТ (103 руб.)
СП (62 руб.): 60% от ФОТ (103 руб.)</t>
    </r>
  </si>
  <si>
    <r>
      <t>ТЕРм12-12-003-06
Постан.Правит.Свердл.обл. от 10.11.10 №1616-ПП</t>
    </r>
    <r>
      <rPr>
        <i/>
        <sz val="9"/>
        <rFont val="Arial"/>
        <family val="2"/>
        <charset val="204"/>
      </rPr>
      <t xml:space="preserve">
Техчасть ТЕР 16, п. 1.16.7</t>
    </r>
  </si>
  <si>
    <r>
      <t>21883,71</t>
    </r>
    <r>
      <rPr>
        <i/>
        <sz val="5"/>
        <rFont val="Arial"/>
        <family val="2"/>
        <charset val="204"/>
      </rPr>
      <t xml:space="preserve">
140000,00/1,18/ИндексСМР</t>
    </r>
  </si>
  <si>
    <r>
      <t>Электроводоподогреватель V=50л, 50кВт ВИН-50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</si>
  <si>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10 компл.</t>
  </si>
  <si>
    <r>
      <t>Установка нагревателей индивидуальных водоводяных</t>
    </r>
    <r>
      <rPr>
        <i/>
        <sz val="7"/>
        <rFont val="Arial"/>
        <family val="2"/>
        <charset val="204"/>
      </rPr>
      <t xml:space="preserve">
1 309,83 = 26 767,63 - 10 x 2 545,78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(156 руб.): 128%*0.9 от ФОТ (135 руб.)
СП (95 руб.): 83%*0.85 от ФОТ (135 руб.)</t>
    </r>
  </si>
  <si>
    <r>
      <t>ТЕР17-01-008-01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</si>
  <si>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1094,18</t>
    </r>
    <r>
      <rPr>
        <i/>
        <sz val="5"/>
        <rFont val="Arial"/>
        <family val="2"/>
        <charset val="204"/>
      </rPr>
      <t xml:space="preserve">
7000,00/1,18/ИндексСМР</t>
    </r>
  </si>
  <si>
    <r>
      <t>Циркуляционный насос Q=1,5м3/ч, Н=2,5м, 0,05кВт UPS 25-60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</si>
  <si>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 насос</t>
  </si>
  <si>
    <r>
      <t>Установка насосов центробежных с электродвигателем, масса агрегата до 0,1 т</t>
    </r>
    <r>
      <rPr>
        <i/>
        <sz val="7"/>
        <rFont val="Arial"/>
        <family val="2"/>
        <charset val="204"/>
      </rPr>
      <t xml:space="preserve">
334,13 = 2 969,90 - 1 x 2 635,77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(247 руб.): 128%*0.9 от ФОТ (214 руб.)
СП (151 руб.): 83%*0.85 от ФОТ (214 руб.)</t>
    </r>
  </si>
  <si>
    <r>
      <t>ТЕР18-05-001-01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</si>
  <si>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581,48</t>
    </r>
    <r>
      <rPr>
        <i/>
        <sz val="5"/>
        <rFont val="Arial"/>
        <family val="2"/>
        <charset val="204"/>
      </rPr>
      <t xml:space="preserve">
3720,00/1,18/ИндексСМР</t>
    </r>
  </si>
  <si>
    <r>
      <t>Мембранный расширительный бак V=80л NG80/6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</si>
  <si>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 бак</t>
  </si>
  <si>
    <r>
      <t>Установка баков расширительных круглых и прямоугольных вместимостью 0,1 м3</t>
    </r>
    <r>
      <rPr>
        <i/>
        <sz val="7"/>
        <rFont val="Arial"/>
        <family val="2"/>
        <charset val="204"/>
      </rPr>
      <t xml:space="preserve">
83,20 = 472,37 - 1 x 389,17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(68 руб.): 128%*0.9 от ФОТ (59 руб.)
СП (42 руб.): 83%*0.85 от ФОТ (59 руб.)</t>
    </r>
  </si>
  <si>
    <r>
      <t>ТЕР18-04-001-01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</si>
  <si>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22. Помещение теплового узла</t>
  </si>
  <si>
    <t>Итого по разделу 21 Система К1</t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</si>
  <si>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(1 руб.): 90%*0.9 от ФОТ (1 руб.)
СП (1 руб.): 70%*0.85 от ФОТ (1 руб.)</t>
    </r>
  </si>
  <si>
    <r>
      <t>0,06</t>
    </r>
    <r>
      <rPr>
        <i/>
        <sz val="6"/>
        <rFont val="Arial"/>
        <family val="2"/>
        <charset val="204"/>
      </rPr>
      <t xml:space="preserve">
6 / 100</t>
    </r>
  </si>
  <si>
    <r>
      <t>Прокладка по стенам зданий и в каналах трубопроводов из чугунных канализационных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(84 руб.): 128%*0.9 от ФОТ (73 руб.)
СП (52 руб.): 83%*0.85 от ФОТ (73 руб.)</t>
    </r>
  </si>
  <si>
    <r>
      <t>ТЕР16-01-005-01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</si>
  <si>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трапов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(9 руб.): 128%*0.9 от ФОТ (8 руб.)
СП (6 руб.): 83%*0.85 от ФОТ (8 руб.)</t>
    </r>
  </si>
  <si>
    <r>
      <t>ТЕР17-01-001-22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</si>
  <si>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компл.</t>
  </si>
  <si>
    <t>Мойки из нержавеющей стали на одно отделение с одной круглой или прямоугольной чашей, со сливной доской, с креплениями,  со смесителем, с пластмассовым бутылочным сифоном, латунным выпуском</t>
  </si>
  <si>
    <r>
      <t>ТСЦ-301-0492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</si>
  <si>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моек на одно отделение</t>
    </r>
    <r>
      <rPr>
        <i/>
        <sz val="7"/>
        <rFont val="Arial"/>
        <family val="2"/>
        <charset val="204"/>
      </rPr>
      <t xml:space="preserve">
357,98 = 2 461,88 - 10 x 210,39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(31 руб.): 128%*0.9 от ФОТ (27 руб.)
СП (19 руб.): 83%*0.85 от ФОТ (27 руб.)</t>
    </r>
  </si>
  <si>
    <r>
      <t>ТЕР17-01-005-01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</si>
  <si>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21. Система К1</t>
  </si>
  <si>
    <t>Итого по разделу 20 Система В1 , Т3</t>
  </si>
  <si>
    <r>
      <t>0,1</t>
    </r>
    <r>
      <rPr>
        <i/>
        <sz val="6"/>
        <rFont val="Arial"/>
        <family val="2"/>
        <charset val="204"/>
      </rPr>
      <t xml:space="preserve">
10 / 100</t>
    </r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</si>
  <si>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(10 руб.): 128%*0.9 от ФОТ (9 руб.)
СП (6 руб.): 83%*0.85 от ФОТ (9 руб.)</t>
    </r>
  </si>
  <si>
    <r>
      <t>Шланг ф 15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</si>
  <si>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ФССЦ-101-5109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</si>
  <si>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r>
      <t>Шланг ф 25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</si>
  <si>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ФССЦ-101-5108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</si>
  <si>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(67 руб.): 128%*0.9 от ФОТ (58 руб.)
СП (41 руб.): 83%*0.85 от ФОТ (58 руб.)</t>
    </r>
  </si>
  <si>
    <t xml:space="preserve">                           Раздел 20. Система В1 , Т3</t>
  </si>
  <si>
    <t>Итого по разделу 19 Склад гидрохлорита натрия</t>
  </si>
  <si>
    <r>
      <t>687,31</t>
    </r>
    <r>
      <rPr>
        <i/>
        <sz val="5"/>
        <rFont val="Arial"/>
        <family val="2"/>
        <charset val="204"/>
      </rPr>
      <t xml:space="preserve">
4397,00/1,18/ИндексСМР</t>
    </r>
  </si>
  <si>
    <r>
      <t>Стеллаж 1000*500*2000 СТ200 254-2,0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</si>
  <si>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0,0364</t>
    </r>
    <r>
      <rPr>
        <i/>
        <sz val="6"/>
        <rFont val="Arial"/>
        <family val="2"/>
        <charset val="204"/>
      </rPr>
      <t xml:space="preserve">
36,4/1000</t>
    </r>
  </si>
  <si>
    <t>1 т конструкций</t>
  </si>
  <si>
    <r>
      <t>Монтаж стеллажей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(42 руб.): 90%*0.9 от ФОТ (52 руб.)
СП (38 руб.): 85%*0.85 от ФОТ (52 руб.)</t>
    </r>
  </si>
  <si>
    <r>
      <t>ТЕР09-06-001-03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</si>
  <si>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6440,07</t>
    </r>
    <r>
      <rPr>
        <i/>
        <sz val="5"/>
        <rFont val="Arial"/>
        <family val="2"/>
        <charset val="204"/>
      </rPr>
      <t xml:space="preserve">
41200,00/1,18/ИндексСМР</t>
    </r>
  </si>
  <si>
    <r>
      <t>Перемешивающее устройство Order no.818576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</si>
  <si>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перемешивающего устройства</t>
    </r>
    <r>
      <rPr>
        <i/>
        <sz val="7"/>
        <rFont val="Arial"/>
        <family val="2"/>
        <charset val="204"/>
      </rPr>
      <t xml:space="preserve">
НР (11 руб.): 92% от ФОТ (12 руб.)
СП (8 руб.): 65% от ФОТ (12 руб.)</t>
    </r>
  </si>
  <si>
    <r>
      <t>ТЕРм11-04-002-01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</si>
  <si>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5627,24</t>
    </r>
    <r>
      <rPr>
        <i/>
        <sz val="5"/>
        <rFont val="Arial"/>
        <family val="2"/>
        <charset val="204"/>
      </rPr>
      <t xml:space="preserve">
36000,00/1,18/ИндексСМР</t>
    </r>
  </si>
  <si>
    <r>
      <t>Бочковый насос подачи нейтрализующего реагента JP-150 PP (HC)1000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</si>
  <si>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484,57</t>
    </r>
    <r>
      <rPr>
        <i/>
        <sz val="5"/>
        <rFont val="Arial"/>
        <family val="2"/>
        <charset val="204"/>
      </rPr>
      <t xml:space="preserve">
3100,00/1,18/ИндексСМР</t>
    </r>
  </si>
  <si>
    <r>
      <t>Бак для приготовления и хранения нейтрализующего раствора   ДК60КЗ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</si>
  <si>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 xml:space="preserve">                           Раздел 19. Склад гидрохлорита натрия</t>
  </si>
  <si>
    <t>Итого по разделу 18 Балансные баки</t>
  </si>
  <si>
    <r>
      <t>0,9</t>
    </r>
    <r>
      <rPr>
        <i/>
        <sz val="6"/>
        <rFont val="Arial"/>
        <family val="2"/>
        <charset val="204"/>
      </rPr>
      <t xml:space="preserve">
(25*2+20*2) / 100</t>
    </r>
  </si>
  <si>
    <r>
      <t>Окраска баков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(41 руб.): 90%*0.9 от ФОТ (51 руб.)
СП (30 руб.): 70%*0.85 от ФОТ (51 руб.)</t>
    </r>
  </si>
  <si>
    <r>
      <t>0,0005</t>
    </r>
    <r>
      <rPr>
        <i/>
        <sz val="6"/>
        <rFont val="Arial"/>
        <family val="2"/>
        <charset val="204"/>
      </rPr>
      <t xml:space="preserve">
0,05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</si>
  <si>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90%*0.9 от ФОТ
СП 70%*0.85 от ФОТ</t>
    </r>
  </si>
  <si>
    <r>
      <t>0,025</t>
    </r>
    <r>
      <rPr>
        <i/>
        <sz val="6"/>
        <rFont val="Arial"/>
        <family val="2"/>
        <charset val="204"/>
      </rPr>
      <t xml:space="preserve">
(0,2+1,3+1)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</si>
  <si>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 руб.): 128%*0.9 от ФОТ (2 руб.)
СП (1 руб.): 83%*0.85 от ФОТ (2 руб.)</t>
    </r>
  </si>
  <si>
    <r>
      <t>ТЕР16-07-005-02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</si>
  <si>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0,0032</t>
    </r>
    <r>
      <rPr>
        <i/>
        <sz val="6"/>
        <rFont val="Arial"/>
        <family val="2"/>
        <charset val="204"/>
      </rPr>
      <t xml:space="preserve">
(1*0,24+1*2,52+1*0,47)/1000</t>
    </r>
  </si>
  <si>
    <t>т</t>
  </si>
  <si>
    <t>Опорные части, седла, кронштейны и хомуты</t>
  </si>
  <si>
    <r>
      <t>ТСЦ-201-8059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</si>
  <si>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0,5</t>
    </r>
    <r>
      <rPr>
        <i/>
        <sz val="6"/>
        <rFont val="Arial"/>
        <family val="2"/>
        <charset val="204"/>
      </rPr>
      <t xml:space="preserve">
1/2</t>
    </r>
  </si>
  <si>
    <r>
      <t>Установка ответных фланцевых соединений на стальных трубопроводах диаметром 80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 руб.): 128%*0.9 от ФОТ (12 руб.)
СП (8 руб.): 83%*0.85 от ФОТ (12 руб.)</t>
    </r>
  </si>
  <si>
    <r>
      <t>ТЕР16-02-007-03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</si>
  <si>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2,5</t>
    </r>
    <r>
      <rPr>
        <i/>
        <sz val="6"/>
        <rFont val="Arial"/>
        <family val="2"/>
        <charset val="204"/>
      </rPr>
      <t xml:space="preserve">
5/2</t>
    </r>
  </si>
  <si>
    <r>
      <t>Установка ответных фланцевых соединений на стальных трубопроводах диаметром 100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(68 руб.): 128%*0.9 от ФОТ (59 руб.)
СП (42 руб.): 83%*0.85 от ФОТ (59 руб.)</t>
    </r>
  </si>
  <si>
    <r>
      <t>Установка ответных фланцевых соединений на стальных трубопроводах диаметром 200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(23 руб.): 128%*0.9 от ФОТ (20 руб.)
СП (14 руб.): 83%*0.85 от ФОТ (20 руб.)</t>
    </r>
  </si>
  <si>
    <r>
      <t>ТЕР16-02-007-07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</si>
  <si>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задвижек диаметром до 200 мм (+ 2 фланца)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(149 руб.): 128%*0.9 от ФОТ (129 руб.)
СП (91 руб.): 83%*0.85 от ФОТ (129 руб.)</t>
    </r>
  </si>
  <si>
    <r>
      <t>ТЕР16-05-001-06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</si>
  <si>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отопления и водоснабжения из стальных электросварных труб диаметром 200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(33 руб.): 128%*0.9 от ФОТ (29 руб.)
СП (20 руб.): 83%*0.85 от ФОТ (29 руб.)</t>
    </r>
  </si>
  <si>
    <r>
      <t>ТЕР16-02-005-08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</si>
  <si>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(15 руб.): 128%*0.9 от ФОТ (13 руб.)
СП (9 руб.): 83%*0.85 от ФОТ (13 руб.)</t>
    </r>
  </si>
  <si>
    <r>
      <t>ТЕР16-02-005-05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</si>
  <si>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0,0015</t>
    </r>
    <r>
      <rPr>
        <i/>
        <sz val="6"/>
        <rFont val="Arial"/>
        <family val="2"/>
        <charset val="204"/>
      </rPr>
      <t xml:space="preserve">
0,15 / 100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</si>
  <si>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 руб.): 128%*0.9 от ФОТ (2 руб.)
СП (1 руб.): 83%*0.85 от ФОТ (2 руб.)</t>
    </r>
  </si>
  <si>
    <r>
      <t>ТЕР16-02-005-04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</si>
  <si>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18. Балансные баки</t>
  </si>
  <si>
    <t>Итого по разделу 17 Отвод из поддонов  НП1 и НП2</t>
  </si>
  <si>
    <r>
      <t>Шланг ф 20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</si>
  <si>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Ниппель размером 3/4"</t>
  </si>
  <si>
    <r>
      <t>ТСЦ-301-1478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</si>
  <si>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14,85</t>
    </r>
    <r>
      <rPr>
        <i/>
        <sz val="5"/>
        <rFont val="Arial"/>
        <family val="2"/>
        <charset val="204"/>
      </rPr>
      <t xml:space="preserve">
95,00/1,18/ИндексСМР</t>
    </r>
  </si>
  <si>
    <r>
      <t>Отвод из бака в сборе ARAG 3/4" 220039В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</si>
  <si>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Кран шаровой   размером 3/4"</t>
  </si>
  <si>
    <r>
      <t>ТСЦ-302-1484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</si>
  <si>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кранов  диаметром до 25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(50 руб.): 128%*0.9 от ФОТ (43 руб.)
СП (30 руб.): 83%*0.85 от ФОТ (43 руб.)</t>
    </r>
  </si>
  <si>
    <t xml:space="preserve">                           Раздел 17. Отвод из поддонов  НП1 и НП2</t>
  </si>
  <si>
    <t>Итого по разделу 16 Система К3</t>
  </si>
  <si>
    <r>
      <t>0,015</t>
    </r>
    <r>
      <rPr>
        <i/>
        <sz val="6"/>
        <rFont val="Arial"/>
        <family val="2"/>
        <charset val="204"/>
      </rPr>
      <t xml:space="preserve">
1,5 / 100</t>
    </r>
  </si>
  <si>
    <r>
      <t>0,038</t>
    </r>
    <r>
      <rPr>
        <i/>
        <sz val="6"/>
        <rFont val="Arial"/>
        <family val="2"/>
        <charset val="204"/>
      </rPr>
      <t xml:space="preserve">
3,8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</si>
  <si>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 руб.): 128%*0.9 от ФОТ (4 руб.)
СП (3 руб.): 83%*0.85 от ФОТ (4 руб.)</t>
    </r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</si>
  <si>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 руб.): 128%*0.9 от ФОТ (1 руб.)
СП (1 руб.): 83%*0.85 от ФОТ (1 руб.)</t>
    </r>
  </si>
  <si>
    <r>
      <t>0,0057</t>
    </r>
    <r>
      <rPr>
        <i/>
        <sz val="6"/>
        <rFont val="Arial"/>
        <family val="2"/>
        <charset val="204"/>
      </rPr>
      <t xml:space="preserve">
(2*0,24+2*2,52+2*0,114)/1000</t>
    </r>
  </si>
  <si>
    <r>
      <t>Шланг ф 30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</si>
  <si>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ФССЦ-101-5107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</si>
  <si>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r>
      <t>7,04</t>
    </r>
    <r>
      <rPr>
        <i/>
        <sz val="5"/>
        <rFont val="Arial"/>
        <family val="2"/>
        <charset val="204"/>
      </rPr>
      <t xml:space="preserve">
45,00/1,18/ИндексСМР</t>
    </r>
  </si>
  <si>
    <r>
      <t>Штуцер под шланг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</si>
  <si>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100 шт.</t>
  </si>
  <si>
    <r>
      <t>Монтаж штуцера</t>
    </r>
    <r>
      <rPr>
        <i/>
        <sz val="7"/>
        <rFont val="Arial"/>
        <family val="2"/>
        <charset val="204"/>
      </rPr>
      <t xml:space="preserve">
2 504,75 = 3 444,75 - 100 x 9,40
НР (28 руб.): 80% от ФОТ (35 руб.)
СП (21 руб.): 60% от ФОТ (35 руб.)</t>
    </r>
  </si>
  <si>
    <r>
      <t>ТЕРм12-10-001-01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</si>
  <si>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28,13</t>
    </r>
    <r>
      <rPr>
        <i/>
        <sz val="5"/>
        <rFont val="Arial"/>
        <family val="2"/>
        <charset val="204"/>
      </rPr>
      <t xml:space="preserve">
180,00/1,18/ИндексСМР</t>
    </r>
  </si>
  <si>
    <r>
      <t>Муфта переходная ПВХ d32-1" вн.р.  (L=0,02 м)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</si>
  <si>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0,03</t>
    </r>
    <r>
      <rPr>
        <i/>
        <sz val="6"/>
        <rFont val="Arial"/>
        <family val="2"/>
        <charset val="204"/>
      </rPr>
      <t xml:space="preserve">
3 / 100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</si>
  <si>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(44 руб.): 128%*0.9 от ФОТ (38 руб.)
СП (27 руб.): 83%*0.85 от ФОТ (38 руб.)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</si>
  <si>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(12 руб.): 128%*0.9 от ФОТ (10 руб.)
СП (7 руб.): 83%*0.85 от ФОТ (10 руб.)</t>
    </r>
  </si>
  <si>
    <r>
      <t>ТЕР16-02-005-02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</si>
  <si>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16. Система К3</t>
  </si>
  <si>
    <t>Итого по разделу 15 Система R3</t>
  </si>
  <si>
    <r>
      <t>9,07</t>
    </r>
    <r>
      <rPr>
        <i/>
        <sz val="5"/>
        <rFont val="Arial"/>
        <family val="2"/>
        <charset val="204"/>
      </rPr>
      <t xml:space="preserve">
1450/25/1,18/ИндексСМР</t>
    </r>
  </si>
  <si>
    <r>
      <t>Труба 6*4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</si>
  <si>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Прокладка трубопроводов водоснабжения из напорных полиэтиленовых труб низкого давления среднего типа наружным диаметром 6 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(232 руб.): 128%*0.9 от ФОТ (201 руб.)
СП (142 руб.): 83%*0.85 от ФОТ (201 руб.)</t>
    </r>
  </si>
  <si>
    <r>
      <t>ТЕР16-04-002-01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</si>
  <si>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Штуцер</t>
  </si>
  <si>
    <r>
      <t>ТСЦ-507-2631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</si>
  <si>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штуцера</t>
    </r>
    <r>
      <rPr>
        <i/>
        <sz val="7"/>
        <rFont val="Arial"/>
        <family val="2"/>
        <charset val="204"/>
      </rPr>
      <t xml:space="preserve">
2 504,75 = 3 444,75 - 100 x 9,40
НР (7 руб.): 80% от ФОТ (9 руб.)
СП (5 руб.): 60% от ФОТ (9 руб.)</t>
    </r>
  </si>
  <si>
    <t xml:space="preserve">                           Раздел 15. Система R3</t>
  </si>
  <si>
    <t>Итого по разделу 14 Система R2</t>
  </si>
  <si>
    <r>
      <t>0,15</t>
    </r>
    <r>
      <rPr>
        <i/>
        <sz val="6"/>
        <rFont val="Arial"/>
        <family val="2"/>
        <charset val="204"/>
      </rPr>
      <t xml:space="preserve">
15 / 100</t>
    </r>
  </si>
  <si>
    <r>
      <t>Прокладка трубопроводов водоснабжения из напорных полиэтиленовых труб низкого давления среднего типа наружным диаметром 6 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(578 руб.): 128%*0.9 от ФОТ (502 руб.)
СП (354 руб.): 83%*0.85 от ФОТ (502 руб.)</t>
    </r>
  </si>
  <si>
    <t xml:space="preserve">                           Раздел 14. Система R2</t>
  </si>
  <si>
    <t>Итого по разделу 13 Система R1</t>
  </si>
  <si>
    <r>
      <t>0,008</t>
    </r>
    <r>
      <rPr>
        <i/>
        <sz val="6"/>
        <rFont val="Arial"/>
        <family val="2"/>
        <charset val="204"/>
      </rPr>
      <t xml:space="preserve">
0,8 / 100</t>
    </r>
  </si>
  <si>
    <r>
      <t>0,0223</t>
    </r>
    <r>
      <rPr>
        <i/>
        <sz val="6"/>
        <rFont val="Arial"/>
        <family val="2"/>
        <charset val="204"/>
      </rPr>
      <t xml:space="preserve">
(2*2,12+2*8,59)*1,04/1000</t>
    </r>
  </si>
  <si>
    <t>Конструкции стальные индивидуальные решетчатые сварные массой до 0,1 т</t>
  </si>
  <si>
    <r>
      <t>ТСЦ-201-0843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</si>
  <si>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подставки под насос НД1.1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 руб.): 90%*0.9 от ФОТ (8 руб.)
СП (6 руб.): 85%*0.85 от ФОТ (8 руб.)</t>
    </r>
  </si>
  <si>
    <r>
      <t>ТЕР09-03-039-05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</si>
  <si>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0,07</t>
    </r>
    <r>
      <rPr>
        <i/>
        <sz val="6"/>
        <rFont val="Arial"/>
        <family val="2"/>
        <charset val="204"/>
      </rPr>
      <t xml:space="preserve">
7 / 100</t>
    </r>
  </si>
  <si>
    <r>
      <t>Прокладка трубопроводов водоснабжения из напорных полиэтиленовых труб низкого давления среднего типа наружным диаметром 6 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(270 руб.): 128%*0.9 от ФОТ (234 руб.)
СП (165 руб.): 83%*0.85 от ФОТ (234 руб.)</t>
    </r>
  </si>
  <si>
    <t xml:space="preserve">                           Раздел 13. Система R1</t>
  </si>
  <si>
    <t>Итого по разделу 12 Трубопроводы система В18.2</t>
  </si>
  <si>
    <r>
      <t>0,0006</t>
    </r>
    <r>
      <rPr>
        <i/>
        <sz val="6"/>
        <rFont val="Arial"/>
        <family val="2"/>
        <charset val="204"/>
      </rPr>
      <t xml:space="preserve">
0,06 / 100</t>
    </r>
  </si>
  <si>
    <r>
      <t>0,0017</t>
    </r>
    <r>
      <rPr>
        <i/>
        <sz val="6"/>
        <rFont val="Arial"/>
        <family val="2"/>
        <charset val="204"/>
      </rPr>
      <t xml:space="preserve">
(5*0,31+2*0,055)/1000</t>
    </r>
  </si>
  <si>
    <r>
      <t>Труба 8*5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</si>
  <si>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Прокладка трубопроводов водоснабжения из напорных полиэтиленовых труб низкого давления среднего типа наружным диаметром  8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(270 руб.): 128%*0.9 от ФОТ (234 руб.)
СП (165 руб.): 83%*0.85 от ФОТ (234 руб.)</t>
    </r>
  </si>
  <si>
    <r>
      <t>4,69</t>
    </r>
    <r>
      <rPr>
        <i/>
        <sz val="5"/>
        <rFont val="Arial"/>
        <family val="2"/>
        <charset val="204"/>
      </rPr>
      <t xml:space="preserve">
30,00/1,18/ИндексСМР</t>
    </r>
  </si>
  <si>
    <r>
      <t>Монтаж штуцера</t>
    </r>
    <r>
      <rPr>
        <i/>
        <sz val="7"/>
        <rFont val="Arial"/>
        <family val="2"/>
        <charset val="204"/>
      </rPr>
      <t xml:space="preserve">
2 504,75 = 3 444,75 - 100 x 9,40
НР (14 руб.): 80% от ФОТ (18 руб.)
СП (11 руб.): 60% от ФОТ (18 руб.)</t>
    </r>
  </si>
  <si>
    <r>
      <t>Шланг ф 16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</si>
  <si>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4,06</t>
    </r>
    <r>
      <rPr>
        <i/>
        <sz val="5"/>
        <rFont val="Arial"/>
        <family val="2"/>
        <charset val="204"/>
      </rPr>
      <t xml:space="preserve">
26,00/1,18/ИндексСМР</t>
    </r>
  </si>
  <si>
    <r>
      <t>Угольник 90° ПВХ ф 16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</si>
  <si>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136</t>
    </r>
    <r>
      <rPr>
        <i/>
        <sz val="5"/>
        <rFont val="Arial"/>
        <family val="2"/>
        <charset val="204"/>
      </rPr>
      <t xml:space="preserve">
870,00/1,18/ИндексСМР</t>
    </r>
  </si>
  <si>
    <r>
      <t>Переход d16 на трубку 8х5 с накидной гайкой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</si>
  <si>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46,89</t>
    </r>
    <r>
      <rPr>
        <i/>
        <sz val="5"/>
        <rFont val="Arial"/>
        <family val="2"/>
        <charset val="204"/>
      </rPr>
      <t xml:space="preserve">
300,00/1,18/ИндексСМР</t>
    </r>
  </si>
  <si>
    <r>
      <t>Муфта переходная в обойме ПВХ 20/16-1/2" вн.р.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</si>
  <si>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4,53</t>
    </r>
    <r>
      <rPr>
        <i/>
        <sz val="5"/>
        <rFont val="Arial"/>
        <family val="2"/>
        <charset val="204"/>
      </rPr>
      <t xml:space="preserve">
29,00/1,18/ИндексСМР</t>
    </r>
  </si>
  <si>
    <r>
      <t>Труба напорная ПВХ  ф 16*1,5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</si>
  <si>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0,08</t>
    </r>
    <r>
      <rPr>
        <i/>
        <sz val="6"/>
        <rFont val="Arial"/>
        <family val="2"/>
        <charset val="204"/>
      </rPr>
      <t xml:space="preserve">
8 / 100</t>
    </r>
  </si>
  <si>
    <r>
      <t>Прокладка трубопроводов водоснабжения из напорных полиэтиленовых труб низкого давления среднего типа наружным диаметром 20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(309 руб.): 128%*0.9 от ФОТ (268 руб.)
СП (189 руб.): 83%*0.85 от ФОТ (268 руб.)</t>
    </r>
  </si>
  <si>
    <r>
      <t>0,001</t>
    </r>
    <r>
      <rPr>
        <i/>
        <sz val="6"/>
        <rFont val="Arial"/>
        <family val="2"/>
        <charset val="204"/>
      </rPr>
      <t xml:space="preserve">
0,1 / 100</t>
    </r>
  </si>
  <si>
    <t>Трубы стальные сварные водогазопроводные диаметр условного прохода 15 мм, толщина стенки 2,8 мм</t>
  </si>
  <si>
    <r>
      <t>ТСЦ-103-0049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</si>
  <si>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Arial"/>
        <family val="2"/>
        <charset val="204"/>
      </rPr>
      <t xml:space="preserve">
625,27 = 5 020,27 - 100 x 43,95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 руб.): 128%*0.9 от ФОТ (3 руб.)
СП (2 руб.): 83%*0.85 от ФОТ (3 руб.)</t>
    </r>
  </si>
  <si>
    <t xml:space="preserve">                           Раздел 12. Трубопроводы система В18.2</t>
  </si>
  <si>
    <t>Итого по разделу 11 Трубопроводы система В18.1</t>
  </si>
  <si>
    <t>Трубы стальные электросварные прямошовные наружный диаметр 45 мм, толщина стенки 2,5 мм</t>
  </si>
  <si>
    <r>
      <t>ТСЦ-103-0135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</si>
  <si>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0,00079</t>
    </r>
    <r>
      <rPr>
        <i/>
        <sz val="6"/>
        <rFont val="Arial"/>
        <family val="2"/>
        <charset val="204"/>
      </rPr>
      <t xml:space="preserve">
0,79/1000</t>
    </r>
  </si>
  <si>
    <t>1 т</t>
  </si>
  <si>
    <r>
      <t>Установка закладных деталей весом до 4 кг</t>
    </r>
    <r>
      <rPr>
        <i/>
        <sz val="7"/>
        <rFont val="Arial"/>
        <family val="2"/>
        <charset val="204"/>
      </rPr>
      <t xml:space="preserve">
2 800,23 = 9 942,61 - 1 x 7 142,38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 руб.): 105%*0.9 от ФОТ (3 руб.)
СП (2 руб.): 65%*0.85 от ФОТ (3 руб.)</t>
    </r>
  </si>
  <si>
    <r>
      <t>ТЕР06-01-015-07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</si>
  <si>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отверстий</t>
  </si>
  <si>
    <r>
      <t>На каждые 10 мм изменения глубины сверления добавляется или исключается к расценке 46-03-002-06</t>
    </r>
    <r>
      <rPr>
        <i/>
        <sz val="7"/>
        <rFont val="Arial"/>
        <family val="2"/>
        <charset val="204"/>
      </rPr>
      <t xml:space="preserve">
(ПЗ=10 (ОЗП=10; ЭМ=10 к расх.; ЗПМ=10; МАТ=10 к расх.; ТЗ=10; ТЗМ=10))
НР (3 руб.): 110%*0.9 от ФОТ (3 руб.)
СП (2 руб.): 70%*0.85 от ФОТ (3 руб.)</t>
    </r>
  </si>
  <si>
    <r>
      <t>ТЕР46-03-002-22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</si>
  <si>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Сверление горизонтальных отверстий глубиной 200 мм диаметром 50 мм</t>
    </r>
    <r>
      <rPr>
        <i/>
        <sz val="7"/>
        <rFont val="Arial"/>
        <family val="2"/>
        <charset val="204"/>
      </rPr>
      <t xml:space="preserve">
НР (8 руб.): 110%*0.9 от ФОТ (8 руб.)
СП (5 руб.): 70%*0.85 от ФОТ (8 руб.)</t>
    </r>
  </si>
  <si>
    <r>
      <t>ТЕР46-03-002-06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</si>
  <si>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0,0001</t>
    </r>
    <r>
      <rPr>
        <i/>
        <sz val="6"/>
        <rFont val="Arial"/>
        <family val="2"/>
        <charset val="204"/>
      </rPr>
      <t xml:space="preserve">
(2*0,055)/1000</t>
    </r>
  </si>
  <si>
    <r>
      <t>Прокладка трубопроводов водоснабжения из напорных полиэтиленовых труб низкого давления среднего типа наружным диаметром  8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(578 руб.): 128%*0.9 от ФОТ (502 руб.)
СП (354 руб.): 83%*0.85 от ФОТ (502 руб.)</t>
    </r>
  </si>
  <si>
    <r>
      <t>239,78</t>
    </r>
    <r>
      <rPr>
        <i/>
        <sz val="5"/>
        <rFont val="Arial"/>
        <family val="2"/>
        <charset val="204"/>
      </rPr>
      <t xml:space="preserve">
1534,00/1,18/ИндексСМР</t>
    </r>
  </si>
  <si>
    <r>
      <t>Форсунка возврата (нерж.) 1 1/2" нар.р.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</si>
  <si>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форсунки диаметром 40 мм</t>
    </r>
    <r>
      <rPr>
        <i/>
        <sz val="7"/>
        <rFont val="Arial"/>
        <family val="2"/>
        <charset val="204"/>
      </rPr>
      <t xml:space="preserve">
25,67 = 138,58 - 0,0011 x 19 992,00 - 2 x 44,03 - 0,002 x 1 428,00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(25 руб.): 128%*0.9 от ФОТ (22 руб.)
СП (16 руб.): 83%*0.85 от ФОТ (22 руб.)</t>
    </r>
  </si>
  <si>
    <r>
      <t>ТЕР16-05-001-02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</si>
  <si>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t>Кран шаровой муфтовый 11Б27П1, диаметром 40 мм</t>
  </si>
  <si>
    <r>
      <t>ТСЦ-302-1835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</si>
  <si>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0,05</t>
    </r>
    <r>
      <rPr>
        <i/>
        <sz val="6"/>
        <rFont val="Arial"/>
        <family val="2"/>
        <charset val="204"/>
      </rPr>
      <t xml:space="preserve">
5 / 100</t>
    </r>
  </si>
  <si>
    <r>
      <t>Прокладка трубопроводов водоснабжения из напорных полиэтиленовых труб низкого давления среднего типа наружным диаметром 20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(194 руб.): 128%*0.9 от ФОТ (168 руб.)
СП (119 руб.): 83%*0.85 от ФОТ (168 руб.)</t>
    </r>
  </si>
  <si>
    <r>
      <t>0,0132</t>
    </r>
    <r>
      <rPr>
        <i/>
        <sz val="6"/>
        <rFont val="Arial"/>
        <family val="2"/>
        <charset val="204"/>
      </rPr>
      <t xml:space="preserve">
(0,2+1,12) / 100</t>
    </r>
  </si>
  <si>
    <r>
      <t>Прокладка трубопроводов отопления и водоснабжения из стальных электросварных труб диаметром до 40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(12 руб.): 128%*0.9 от ФОТ (10 руб.)
СП (7 руб.): 83%*0.85 от ФОТ (10 руб.)</t>
    </r>
  </si>
  <si>
    <r>
      <t>ТЕР16-02-005-01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</si>
  <si>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0,002</t>
    </r>
    <r>
      <rPr>
        <i/>
        <sz val="6"/>
        <rFont val="Arial"/>
        <family val="2"/>
        <charset val="204"/>
      </rPr>
      <t xml:space="preserve">
0,2 / 100</t>
    </r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</si>
  <si>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 руб.): 128%*0.9 от ФОТ (1 руб.)
СП (1 руб.): 83%*0.85 от ФОТ (1 руб.)</t>
    </r>
  </si>
  <si>
    <t xml:space="preserve">                           Раздел 11. Трубопроводы система В18.1</t>
  </si>
  <si>
    <t>Итого по разделу 10 Трубопроводы система В1</t>
  </si>
  <si>
    <r>
      <t>Шланг ф 18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</si>
  <si>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 xml:space="preserve">                           Раздел 10. Трубопроводы система В1</t>
  </si>
  <si>
    <t>Итого по разделу 9 Трубопроводы система В1.1</t>
  </si>
  <si>
    <r>
      <t>0,083</t>
    </r>
    <r>
      <rPr>
        <i/>
        <sz val="6"/>
        <rFont val="Arial"/>
        <family val="2"/>
        <charset val="204"/>
      </rPr>
      <t xml:space="preserve">
8,3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</si>
  <si>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(7 руб.): 90%*0.9 от ФОТ (9 руб.)
СП (5 руб.): 70%*0.85 от ФОТ (9 руб.)</t>
    </r>
  </si>
  <si>
    <r>
      <t>0,2366</t>
    </r>
    <r>
      <rPr>
        <i/>
        <sz val="6"/>
        <rFont val="Arial"/>
        <family val="2"/>
        <charset val="204"/>
      </rPr>
      <t xml:space="preserve">
(1*15.08+3*4.91+12*17.15+3*0.24+3*0.087)/1000</t>
    </r>
  </si>
  <si>
    <r>
      <t>6,1</t>
    </r>
    <r>
      <rPr>
        <i/>
        <sz val="5"/>
        <rFont val="Arial"/>
        <family val="2"/>
        <charset val="204"/>
      </rPr>
      <t xml:space="preserve">
39,00/1,18/ИндексСМР</t>
    </r>
  </si>
  <si>
    <r>
      <t>Штуцер ПВХ под шланг ф 25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</si>
  <si>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15,63</t>
    </r>
    <r>
      <rPr>
        <i/>
        <sz val="5"/>
        <rFont val="Arial"/>
        <family val="2"/>
        <charset val="204"/>
      </rPr>
      <t xml:space="preserve">
100,00/1,18/ИндексСМР</t>
    </r>
  </si>
  <si>
    <r>
      <t>Уплотнительное кольцо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</si>
  <si>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24,23</t>
    </r>
    <r>
      <rPr>
        <i/>
        <sz val="5"/>
        <rFont val="Arial"/>
        <family val="2"/>
        <charset val="204"/>
      </rPr>
      <t xml:space="preserve">
155,00/1,18/ИндексСМР</t>
    </r>
  </si>
  <si>
    <r>
      <t>Втулка под фланец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</si>
  <si>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29,7</t>
    </r>
    <r>
      <rPr>
        <i/>
        <sz val="5"/>
        <rFont val="Arial"/>
        <family val="2"/>
        <charset val="204"/>
      </rPr>
      <t xml:space="preserve">
190,00/1,18/ИндексСМР</t>
    </r>
  </si>
  <si>
    <r>
      <t>Фланец ПВХ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</si>
  <si>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271,98</t>
    </r>
    <r>
      <rPr>
        <i/>
        <sz val="5"/>
        <rFont val="Arial"/>
        <family val="2"/>
        <charset val="204"/>
      </rPr>
      <t xml:space="preserve">
1740,00/1,18/ИндексСМР</t>
    </r>
  </si>
  <si>
    <r>
      <t>Кран ПВХ клеевая муфта d63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</si>
  <si>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62,53</t>
    </r>
    <r>
      <rPr>
        <i/>
        <sz val="5"/>
        <rFont val="Arial"/>
        <family val="2"/>
        <charset val="204"/>
      </rPr>
      <t xml:space="preserve">
400,00/1,18/ИндексСМР</t>
    </r>
  </si>
  <si>
    <r>
      <t>Муфта резьбовая ПВХ d63/75-11/2" нар.р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</si>
  <si>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11,1</t>
    </r>
    <r>
      <rPr>
        <i/>
        <sz val="5"/>
        <rFont val="Arial"/>
        <family val="2"/>
        <charset val="204"/>
      </rPr>
      <t xml:space="preserve">
71,00/1,18/ИндексСМР</t>
    </r>
  </si>
  <si>
    <r>
      <t>Муфта переходная ПВХ d63-50-25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</si>
  <si>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9,37</t>
    </r>
    <r>
      <rPr>
        <i/>
        <sz val="5"/>
        <rFont val="Arial"/>
        <family val="2"/>
        <charset val="204"/>
      </rPr>
      <t xml:space="preserve">
60,00/1,18/ИндексСМР</t>
    </r>
  </si>
  <si>
    <r>
      <t>Муфта переходная ПВХ  d63-40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</si>
  <si>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22,66</t>
    </r>
    <r>
      <rPr>
        <i/>
        <sz val="5"/>
        <rFont val="Arial"/>
        <family val="2"/>
        <charset val="204"/>
      </rPr>
      <t xml:space="preserve">
145,00/1,18/ИндексСМР</t>
    </r>
  </si>
  <si>
    <r>
      <t>Тройник ПВХ  ф 63-40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</si>
  <si>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Тройник ПВХ 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</si>
  <si>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Угольник 45° ПВХ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</si>
  <si>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20,32</t>
    </r>
    <r>
      <rPr>
        <i/>
        <sz val="5"/>
        <rFont val="Arial"/>
        <family val="2"/>
        <charset val="204"/>
      </rPr>
      <t xml:space="preserve">
130,00/1,18/ИндексСМР</t>
    </r>
  </si>
  <si>
    <r>
      <t>Угольник 90° ПВХ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</si>
  <si>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Прокладка трубопроводов водоснабжения из напорных полиэтиленовых труб низкого давления среднего типа наружным диаметром 63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(200 руб.): 128%*0.9 от ФОТ (174 руб.)
СП (123 руб.): 83%*0.85 от ФОТ (174 руб.)</t>
    </r>
  </si>
  <si>
    <r>
      <t>ТЕР16-04-002-06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</si>
  <si>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32,82</t>
    </r>
    <r>
      <rPr>
        <i/>
        <sz val="5"/>
        <rFont val="Arial"/>
        <family val="2"/>
        <charset val="204"/>
      </rPr>
      <t xml:space="preserve">
210,00/1,18/ИндексСМР</t>
    </r>
  </si>
  <si>
    <r>
      <t>Муфта переходная ПВХ  d50-40-32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</si>
  <si>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Муфта переходная ПВХ  d40-1/2" вн.р.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</si>
  <si>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7,81</t>
    </r>
    <r>
      <rPr>
        <i/>
        <sz val="5"/>
        <rFont val="Arial"/>
        <family val="2"/>
        <charset val="204"/>
      </rPr>
      <t xml:space="preserve">
50,00/1,18/ИндексСМР</t>
    </r>
  </si>
  <si>
    <r>
      <t>Угольник 90° ПВХ ф 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</si>
  <si>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Прокладка трубопроводов водоснабжения из напорных полиэтиленовых труб низкого давления среднего типа наружным диаметром 40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(157 руб.): 128%*0.9 от ФОТ (136 руб.)
СП (96 руб.): 83%*0.85 от ФОТ (136 руб.)</t>
    </r>
  </si>
  <si>
    <r>
      <t>ТЕР16-04-002-04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</si>
  <si>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65,34</t>
    </r>
    <r>
      <rPr>
        <i/>
        <sz val="5"/>
        <rFont val="Arial"/>
        <family val="2"/>
        <charset val="204"/>
      </rPr>
      <t xml:space="preserve">
418,00/1,18/ИндексСМР</t>
    </r>
  </si>
  <si>
    <r>
      <t>Фитинг для присоединения к фильтру 1" V-3007-04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</si>
  <si>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8,28</t>
    </r>
    <r>
      <rPr>
        <i/>
        <sz val="5"/>
        <rFont val="Arial"/>
        <family val="2"/>
        <charset val="204"/>
      </rPr>
      <t xml:space="preserve">
53,00/1,18/ИндексСМР</t>
    </r>
  </si>
  <si>
    <r>
      <t>Уплотнительное кольцо ф 32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</si>
  <si>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Втулка под фланец ф 32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</si>
  <si>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18,76</t>
    </r>
    <r>
      <rPr>
        <i/>
        <sz val="5"/>
        <rFont val="Arial"/>
        <family val="2"/>
        <charset val="204"/>
      </rPr>
      <t xml:space="preserve">
120,00/1,18/ИндексСМР</t>
    </r>
  </si>
  <si>
    <r>
      <t>Фланец ПВХ ф 32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</si>
  <si>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107,85</t>
    </r>
    <r>
      <rPr>
        <i/>
        <sz val="5"/>
        <rFont val="Arial"/>
        <family val="2"/>
        <charset val="204"/>
      </rPr>
      <t xml:space="preserve">
690,00/1,18/ИндексСМР</t>
    </r>
  </si>
  <si>
    <r>
      <t>Кран ПВХ клеевая муфта d25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</si>
  <si>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0,004</t>
    </r>
    <r>
      <rPr>
        <i/>
        <sz val="6"/>
        <rFont val="Arial"/>
        <family val="2"/>
        <charset val="204"/>
      </rPr>
      <t xml:space="preserve">
0,4 / 100</t>
    </r>
  </si>
  <si>
    <r>
      <t>Прокладка трубопроводов водоснабжения из напорных полиэтиленовых труб низкого давления среднего типа наружным диаметром 32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(9 руб.): 128%*0.9 от ФОТ (8 руб.)
СП (6 руб.): 83%*0.85 от ФОТ (8 руб.)</t>
    </r>
  </si>
  <si>
    <r>
      <t>ТЕР16-04-002-03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</si>
  <si>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0,011</t>
    </r>
    <r>
      <rPr>
        <i/>
        <sz val="6"/>
        <rFont val="Arial"/>
        <family val="2"/>
        <charset val="204"/>
      </rPr>
      <t xml:space="preserve">
1,1 / 100</t>
    </r>
  </si>
  <si>
    <r>
      <t>0,007</t>
    </r>
    <r>
      <rPr>
        <i/>
        <sz val="6"/>
        <rFont val="Arial"/>
        <family val="2"/>
        <charset val="204"/>
      </rPr>
      <t xml:space="preserve">
0,7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</si>
  <si>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 руб.): 128%*0.9 от ФОТ (1 руб.)
СП (1 руб.): 83%*0.85 от ФОТ (1 руб.)</t>
    </r>
  </si>
  <si>
    <r>
      <t>0,051</t>
    </r>
    <r>
      <rPr>
        <i/>
        <sz val="6"/>
        <rFont val="Arial"/>
        <family val="2"/>
        <charset val="204"/>
      </rPr>
      <t xml:space="preserve">
(0,5+4,6) / 100</t>
    </r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</si>
  <si>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 руб.): 128%*0.9 от ФОТ (5 руб.)
СП (4 руб.): 83%*0.85 от ФОТ (5 руб.)</t>
    </r>
  </si>
  <si>
    <r>
      <t>Установка ответных фланцевых соединений на стальных трубопроводах диаметром 100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 руб.): 128%*0.9 от ФОТ (12 руб.)
СП (8 руб.): 83%*0.85 от ФОТ (12 руб.)</t>
    </r>
  </si>
  <si>
    <t>Кран шаровой муфтовый 11Б27П1, диаметром 50 мм</t>
  </si>
  <si>
    <r>
      <t>ТСЦ-302-1836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</si>
  <si>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Фланцы стальные давлением 1,0 МПа (10 кгс/см2), диаметром 50 мм</t>
  </si>
  <si>
    <r>
      <t>ТСЦ-507-0983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</si>
  <si>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30146,49</t>
    </r>
    <r>
      <rPr>
        <i/>
        <sz val="5"/>
        <rFont val="Arial"/>
        <family val="2"/>
        <charset val="204"/>
      </rPr>
      <t xml:space="preserve">
130366,00/1,18/ИндексОБ</t>
    </r>
  </si>
  <si>
    <r>
      <t>Задвижка с обрезиненным клином Ру16, Ду50 с электроприводом AUMA SA07.5 VAG EKOplus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</si>
  <si>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Монтаж.  Арматура фланцевая с электрическим приводом на условное давление до 4 МПа, диаметр условного прохода 50 мм</t>
    </r>
    <r>
      <rPr>
        <i/>
        <sz val="7"/>
        <rFont val="Arial"/>
        <family val="2"/>
        <charset val="204"/>
      </rPr>
      <t xml:space="preserve">
НР (49 руб.): 80% от ФОТ (61 руб.)
СП (37 руб.): 60% от ФОТ (61 руб.)</t>
    </r>
  </si>
  <si>
    <r>
      <t>ТЕРм12-12-003-03
Постан.Правит.Свердл.обл. от 10.11.10 №1616-ПП</t>
    </r>
    <r>
      <rPr>
        <i/>
        <sz val="9"/>
        <rFont val="Arial"/>
        <family val="2"/>
        <charset val="204"/>
      </rPr>
      <t xml:space="preserve">
Техчасть ТЕР 16, п. 1.16.7</t>
    </r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</si>
  <si>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128%*0.9 от ФОТ (6 руб.)
СП (4 руб.): 83%*0.85 от ФОТ (6 руб.)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</si>
  <si>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(45 руб.): 128%*0.9 от ФОТ (39 руб.)
СП (28 руб.): 83%*0.85 от ФОТ (39 руб.)</t>
    </r>
  </si>
  <si>
    <r>
      <t>Прокладка трубопроводов отопления и водоснабжения из стальных электросварных труб диаметром до 40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 руб.): 128%*0.9 от ФОТ (5 руб.)
СП (4 руб.): 83%*0.85 от ФОТ (5 руб.)</t>
    </r>
  </si>
  <si>
    <t xml:space="preserve">                           Раздел 9. Трубопроводы система В1.1</t>
  </si>
  <si>
    <t>Итого по разделу 8 Трубопроводы система В16</t>
  </si>
  <si>
    <r>
      <t>0,026</t>
    </r>
    <r>
      <rPr>
        <i/>
        <sz val="6"/>
        <rFont val="Arial"/>
        <family val="2"/>
        <charset val="204"/>
      </rPr>
      <t xml:space="preserve">
2,6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</si>
  <si>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(2 руб.): 90%*0.9 от ФОТ (3 руб.)
СП (2 руб.): 70%*0.85 от ФОТ (3 руб.)</t>
    </r>
  </si>
  <si>
    <r>
      <t>0,069</t>
    </r>
    <r>
      <rPr>
        <i/>
        <sz val="6"/>
        <rFont val="Arial"/>
        <family val="2"/>
        <charset val="204"/>
      </rPr>
      <t xml:space="preserve">
6,9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</si>
  <si>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(8 руб.): 128%*0.9 от ФОТ (7 руб.)
СП (5 руб.): 83%*0.85 от ФОТ (7 руб.)</t>
    </r>
  </si>
  <si>
    <r>
      <t>0,0193</t>
    </r>
    <r>
      <rPr>
        <i/>
        <sz val="6"/>
        <rFont val="Arial"/>
        <family val="2"/>
        <charset val="204"/>
      </rPr>
      <t xml:space="preserve">
(2*0,24+2*1,68+2*0,114+1*15,24)/1000</t>
    </r>
  </si>
  <si>
    <r>
      <t>1609,55</t>
    </r>
    <r>
      <rPr>
        <i/>
        <sz val="5"/>
        <rFont val="Arial"/>
        <family val="2"/>
        <charset val="204"/>
      </rPr>
      <t xml:space="preserve">
10297,00/1,18/ИндексСМР</t>
    </r>
  </si>
  <si>
    <r>
      <t>Задвижка с обрезиненным клином с маховиком Ру16 ф 80 VAG EKOplus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</si>
  <si>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 задвижек диаметром 80 мм (+8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(199 руб.): 128%*0.9 от ФОТ (173 руб.)
СП (122 руб.): 83%*0.85 от ФОТ (173 руб.)</t>
    </r>
  </si>
  <si>
    <r>
      <t>ТЕР16-05-001-03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</si>
  <si>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(89 руб.): 128%*0.9 от ФОТ (77 руб.)
СП (54 руб.): 83%*0.85 от ФОТ (77 руб.)</t>
    </r>
  </si>
  <si>
    <t xml:space="preserve">                           Раздел 8. Трубопроводы система В16</t>
  </si>
  <si>
    <t>Итого по разделу 7 Врезка фильтра перед насосом Н3.1</t>
  </si>
  <si>
    <r>
      <t>0,003</t>
    </r>
    <r>
      <rPr>
        <i/>
        <sz val="6"/>
        <rFont val="Arial"/>
        <family val="2"/>
        <charset val="204"/>
      </rPr>
      <t xml:space="preserve">
0,3 / 100</t>
    </r>
  </si>
  <si>
    <r>
      <t>0,0026</t>
    </r>
    <r>
      <rPr>
        <i/>
        <sz val="6"/>
        <rFont val="Arial"/>
        <family val="2"/>
        <charset val="204"/>
      </rPr>
      <t xml:space="preserve">
(0,3*8,59)/1000</t>
    </r>
  </si>
  <si>
    <t>Фланцы стальные  давлением 1,0 МПа (10 кгс/см2), диаметром 100 мм</t>
  </si>
  <si>
    <r>
      <t>ТСЦ-507-0986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</si>
  <si>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1857,46</t>
    </r>
    <r>
      <rPr>
        <i/>
        <sz val="5"/>
        <rFont val="Arial"/>
        <family val="2"/>
        <charset val="204"/>
      </rPr>
      <t xml:space="preserve">
11883,00/1,18/ИндексСМР</t>
    </r>
  </si>
  <si>
    <r>
      <t>Задвижка с обрезиненным клином с маховиком Ру16 ф 100 VAG EKOplus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</si>
  <si>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 задвижек диаметром до 100 мм (+1 фланец)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(50 руб.): 128%*0.9 от ФОТ (43 руб.)
СП (30 руб.): 83%*0.85 от ФОТ (43 руб.)</t>
    </r>
  </si>
  <si>
    <t xml:space="preserve">                           Раздел 7. Врезка фильтра перед насосом Н3.1</t>
  </si>
  <si>
    <t>Итого по разделу 6 Трубопроводы система  В15 (Врезка расходомера)</t>
  </si>
  <si>
    <r>
      <t>0,022</t>
    </r>
    <r>
      <rPr>
        <i/>
        <sz val="6"/>
        <rFont val="Arial"/>
        <family val="2"/>
        <charset val="204"/>
      </rPr>
      <t xml:space="preserve">
2,2 / 100</t>
    </r>
  </si>
  <si>
    <r>
      <t>0,049</t>
    </r>
    <r>
      <rPr>
        <i/>
        <sz val="6"/>
        <rFont val="Arial"/>
        <family val="2"/>
        <charset val="204"/>
      </rPr>
      <t xml:space="preserve">
4,9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</si>
  <si>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 руб.): 128%*0.9 от ФОТ (5 руб.)
СП (4 руб.): 83%*0.85 от ФОТ (5 руб.)</t>
    </r>
  </si>
  <si>
    <r>
      <t>0,0447</t>
    </r>
    <r>
      <rPr>
        <i/>
        <sz val="6"/>
        <rFont val="Arial"/>
        <family val="2"/>
        <charset val="204"/>
      </rPr>
      <t xml:space="preserve">
(42*1+0,9*3)/1000</t>
    </r>
  </si>
  <si>
    <r>
      <t>Установка  задвижек диаметром 80 мм (+6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(149 руб.): 128%*0.9 от ФОТ (129 руб.)
СП (91 руб.): 83%*0.85 от ФОТ (129 руб.)</t>
    </r>
  </si>
  <si>
    <r>
      <t>0,045</t>
    </r>
    <r>
      <rPr>
        <i/>
        <sz val="6"/>
        <rFont val="Arial"/>
        <family val="2"/>
        <charset val="204"/>
      </rPr>
      <t xml:space="preserve">
4,5 / 100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</si>
  <si>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(66 руб.): 128%*0.9 от ФОТ (57 руб.)
СП (40 руб.): 83%*0.85 от ФОТ (57 руб.)</t>
    </r>
  </si>
  <si>
    <t xml:space="preserve">                           Раздел 6. Трубопроводы система  В15 (Врезка расходомера)</t>
  </si>
  <si>
    <t>Итого по разделу 5 Трубопроводы система  В14 (Врезка расходомера)</t>
  </si>
  <si>
    <r>
      <t>0,014</t>
    </r>
    <r>
      <rPr>
        <i/>
        <sz val="6"/>
        <rFont val="Arial"/>
        <family val="2"/>
        <charset val="204"/>
      </rPr>
      <t xml:space="preserve">
1,4 / 100</t>
    </r>
  </si>
  <si>
    <r>
      <t>0,0032</t>
    </r>
    <r>
      <rPr>
        <i/>
        <sz val="6"/>
        <rFont val="Arial"/>
        <family val="2"/>
        <charset val="204"/>
      </rPr>
      <t xml:space="preserve">
(2*1+0,4*3)/1000</t>
    </r>
  </si>
  <si>
    <r>
      <t>Установка ответных фланцевых соединений на стальных трубопроводах диаметром 80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(26 руб.): 128%*0.9 от ФОТ (23 руб.)
СП (16 руб.): 83%*0.85 от ФОТ (23 руб.)</t>
    </r>
  </si>
  <si>
    <r>
      <t>0,045</t>
    </r>
    <r>
      <rPr>
        <i/>
        <sz val="6"/>
        <rFont val="Arial"/>
        <family val="2"/>
        <charset val="204"/>
      </rPr>
      <t xml:space="preserve">
4,5/100</t>
    </r>
  </si>
  <si>
    <t xml:space="preserve">                           Раздел 5. Трубопроводы система  В14 (Врезка расходомера)</t>
  </si>
  <si>
    <t>Итого по разделу 4 Трубопроводы система В13</t>
  </si>
  <si>
    <r>
      <t>0,026</t>
    </r>
    <r>
      <rPr>
        <i/>
        <sz val="6"/>
        <rFont val="Arial"/>
        <family val="2"/>
        <charset val="204"/>
      </rPr>
      <t xml:space="preserve">
(0,2+2,4) / 100</t>
    </r>
  </si>
  <si>
    <r>
      <t>0,004</t>
    </r>
    <r>
      <rPr>
        <i/>
        <sz val="6"/>
        <rFont val="Arial"/>
        <family val="2"/>
        <charset val="204"/>
      </rPr>
      <t xml:space="preserve">
(0,2+0,2) / 100</t>
    </r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</si>
  <si>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128%*0.9 от ФОТ
СП 83%*0.85 от ФОТ</t>
    </r>
  </si>
  <si>
    <r>
      <t>0,0207</t>
    </r>
    <r>
      <rPr>
        <i/>
        <sz val="6"/>
        <rFont val="Arial"/>
        <family val="2"/>
        <charset val="204"/>
      </rPr>
      <t xml:space="preserve">
(20,7)/1000</t>
    </r>
  </si>
  <si>
    <r>
      <t>1294,42</t>
    </r>
    <r>
      <rPr>
        <i/>
        <sz val="5"/>
        <rFont val="Arial"/>
        <family val="2"/>
        <charset val="204"/>
      </rPr>
      <t xml:space="preserve">
8281,00/1,18/ИндексСМР</t>
    </r>
  </si>
  <si>
    <r>
      <t>Задвижка с обрезиненным клином с маховиком Ру16 ф 50 VAG EKOplus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</si>
  <si>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 задвижек диаметром до 50 мм   (+2 фланца)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(25 руб.): 128%*0.9 от ФОТ (22 руб.)
СП (16 руб.): 83%*0.85 от ФОТ (22 руб.)</t>
    </r>
  </si>
  <si>
    <r>
      <t>ТЕР16-05-001-02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</si>
  <si>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компл.</t>
  </si>
  <si>
    <r>
      <t>Установка манометров с трехходовым краном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 руб.): 128%*0.9 от ФОТ (4 руб.)
СП (3 руб.): 83%*0.85 от ФОТ (4 руб.)</t>
    </r>
  </si>
  <si>
    <r>
      <t>ТЕР18-07-001-02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</si>
  <si>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0,002</t>
    </r>
    <r>
      <rPr>
        <i/>
        <sz val="6"/>
        <rFont val="Arial"/>
        <family val="2"/>
        <charset val="204"/>
      </rPr>
      <t xml:space="preserve">
0,2/100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</si>
  <si>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 руб.): 128%*0.9 от ФОТ (3 руб.)
СП (2 руб.): 83%*0.85 от ФОТ (3 руб.)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</si>
  <si>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 руб.): 128%*0.9 от ФОТ (2 руб.)
СП (1 руб.): 83%*0.85 от ФОТ (2 руб.)</t>
    </r>
  </si>
  <si>
    <r>
      <t>Прокладка трубопроводов водоснабжения из стальных водогазопроводных оцинкованных труб диаметром 25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 руб.): 128%*0.9 от ФОТ (1 руб.)
СП (1 руб.): 83%*0.85 от ФОТ (1 руб.)</t>
    </r>
  </si>
  <si>
    <t xml:space="preserve">                           Раздел 4. Трубопроводы система В13</t>
  </si>
  <si>
    <t>Итого по разделу 3 Трубопроводы система В12.1</t>
  </si>
  <si>
    <r>
      <t>0,072</t>
    </r>
    <r>
      <rPr>
        <i/>
        <sz val="6"/>
        <rFont val="Arial"/>
        <family val="2"/>
        <charset val="204"/>
      </rPr>
      <t xml:space="preserve">
7,2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</si>
  <si>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(6 руб.): 90%*0.9 от ФОТ (8 руб.)
СП (5 руб.): 70%*0.85 от ФОТ (8 руб.)</t>
    </r>
  </si>
  <si>
    <r>
      <t>0,207</t>
    </r>
    <r>
      <rPr>
        <i/>
        <sz val="6"/>
        <rFont val="Arial"/>
        <family val="2"/>
        <charset val="204"/>
      </rPr>
      <t xml:space="preserve">
(1+19,7)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</si>
  <si>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(23 руб.): 128%*0.9 от ФОТ (20 руб.)
СП (14 руб.): 83%*0.85 от ФОТ (20 руб.)</t>
    </r>
  </si>
  <si>
    <r>
      <t>0,0415</t>
    </r>
    <r>
      <rPr>
        <i/>
        <sz val="6"/>
        <rFont val="Arial"/>
        <family val="2"/>
        <charset val="204"/>
      </rPr>
      <t xml:space="preserve">
(4*1+0,9*3+1*17,6+1*8,59+3*0,24+3*2,52+3*0,114)/1000</t>
    </r>
  </si>
  <si>
    <t>Kлапаны обратные поворотные однодисковые 19ч21бр для воды и пара давлением 1,6 МПа (16 кгс/см2), диаметром 80 мм</t>
  </si>
  <si>
    <r>
      <t>ТСЦ-301-3244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</si>
  <si>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клапанов обратных диаметром 80 мм  (+4 фланца)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(100 руб.): 128%*0.9 от ФОТ (87 руб.)
СП (61 руб.): 83%*0.85 от ФОТ (87 руб.)</t>
    </r>
  </si>
  <si>
    <r>
      <t>Установка  задвижек диаметром 80 мм (+16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(399 руб.): 128%*0.9 от ФОТ (346 руб.)
СП (244 руб.): 83%*0.85 от ФОТ (346 руб.)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</si>
  <si>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(264 руб.): 128%*0.9 от ФОТ (229 руб.)
СП (162 руб.): 83%*0.85 от ФОТ (229 руб.)</t>
    </r>
  </si>
  <si>
    <r>
      <t>0,01</t>
    </r>
    <r>
      <rPr>
        <i/>
        <sz val="6"/>
        <rFont val="Arial"/>
        <family val="2"/>
        <charset val="204"/>
      </rPr>
      <t xml:space="preserve">
1/100</t>
    </r>
  </si>
  <si>
    <r>
      <t>Прокладка трубопроводов отопления и водоснабжения из стальных электросварных труб диаметром 65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(13 руб.): 128%*0.9 от ФОТ (11 руб.)
СП (8 руб.): 83%*0.85 от ФОТ (11 руб.)</t>
    </r>
  </si>
  <si>
    <r>
      <t>ТЕР16-02-005-03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</si>
  <si>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3. Трубопроводы система В12.1</t>
  </si>
  <si>
    <t>Итого по разделу 2 Трубопроводы система В12</t>
  </si>
  <si>
    <r>
      <t>0,148</t>
    </r>
    <r>
      <rPr>
        <i/>
        <sz val="6"/>
        <rFont val="Arial"/>
        <family val="2"/>
        <charset val="204"/>
      </rPr>
      <t xml:space="preserve">
14,8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</si>
  <si>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(13 руб.): 90%*0.9 от ФОТ (16 руб.)
СП (10 руб.): 70%*0.85 от ФОТ (16 руб.)</t>
    </r>
  </si>
  <si>
    <r>
      <t>0,385</t>
    </r>
    <r>
      <rPr>
        <i/>
        <sz val="6"/>
        <rFont val="Arial"/>
        <family val="2"/>
        <charset val="204"/>
      </rPr>
      <t xml:space="preserve">
38,5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</si>
  <si>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(41 руб.): 128%*0.9 от ФОТ (36 руб.)
СП (25 руб.): 83%*0.85 от ФОТ (36 руб.)</t>
    </r>
  </si>
  <si>
    <r>
      <t>0,0422</t>
    </r>
    <r>
      <rPr>
        <i/>
        <sz val="6"/>
        <rFont val="Arial"/>
        <family val="2"/>
        <charset val="204"/>
      </rPr>
      <t xml:space="preserve">
(2,02*11+20)/1000</t>
    </r>
  </si>
  <si>
    <r>
      <t>Установка  задвижек диаметром до 100 мм (+2 фланца)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(50 руб.): 128%*0.9 от ФОТ (43 руб.)
СП (30 руб.): 83%*0.85 от ФОТ (43 руб.)</t>
    </r>
  </si>
  <si>
    <r>
      <t>0,37</t>
    </r>
    <r>
      <rPr>
        <i/>
        <sz val="6"/>
        <rFont val="Arial"/>
        <family val="2"/>
        <charset val="204"/>
      </rPr>
      <t xml:space="preserve">
37/100</t>
    </r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</si>
  <si>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(541 руб.): 128%*0.9 от ФОТ (470 руб.)
СП (332 руб.): 83%*0.85 от ФОТ (470 руб.)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</si>
  <si>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(16 руб.): 128%*0.9 от ФОТ (14 руб.)
СП (10 руб.): 83%*0.85 от ФОТ (14 руб.)</t>
    </r>
  </si>
  <si>
    <t xml:space="preserve">                           Раздел 2. Трубопроводы система В12</t>
  </si>
  <si>
    <t>Итого по разделу 1 Помещение насосно-фильтровальной станции</t>
  </si>
  <si>
    <r>
      <t>Переливная решетка L=1,23м АС 02.320/L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</si>
  <si>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 решетка</t>
  </si>
  <si>
    <r>
      <t>Установка решеток переливных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(170 руб.): 128%*0.9 от ФОТ (148 руб.)
СП (104 руб.): 83%*0.85 от ФОТ (148 руб.)</t>
    </r>
  </si>
  <si>
    <r>
      <t>ТЕР20-02-002-01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</si>
  <si>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5,16</t>
    </r>
    <r>
      <rPr>
        <i/>
        <sz val="5"/>
        <rFont val="Arial"/>
        <family val="2"/>
        <charset val="204"/>
      </rPr>
      <t xml:space="preserve">
33,00/1,18/ИндексСМР</t>
    </r>
  </si>
  <si>
    <r>
      <t>Ложемент АС 05.34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</si>
  <si>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форсунки диаметром 40 мм</t>
    </r>
    <r>
      <rPr>
        <i/>
        <sz val="7"/>
        <rFont val="Arial"/>
        <family val="2"/>
        <charset val="204"/>
      </rPr>
      <t xml:space="preserve">
25,67 = 138,58 - 0,0011 x 19 992,00 - 2 x 44,03 - 0,002 x 1 428,00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(150 руб.): 128%*0.9 от ФОТ (130 руб.)
СП (92 руб.): 83%*0.85 от ФОТ (130 руб.)</t>
    </r>
  </si>
  <si>
    <t xml:space="preserve">                           Для чаши бассейна</t>
  </si>
  <si>
    <r>
      <t>Дренажный насос ГНОМ 10-10М (имеется на складе)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</si>
  <si>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Промывной насос К 80-65-160С (имеется на складе)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</si>
  <si>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</t>
    </r>
    <r>
      <rPr>
        <i/>
        <sz val="6"/>
        <rFont val="Arial"/>
        <family val="2"/>
        <charset val="204"/>
      </rPr>
      <t xml:space="preserve">
1+1</t>
    </r>
  </si>
  <si>
    <r>
      <t>Установка насосов центробежных с электродвигателем, масса агрегата до 0,1 т</t>
    </r>
    <r>
      <rPr>
        <i/>
        <sz val="7"/>
        <rFont val="Arial"/>
        <family val="2"/>
        <charset val="204"/>
      </rPr>
      <t xml:space="preserve">
334,13 = 2 969,90 - 1 x 2 635,77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(494 руб.): 128%*0.9 от ФОТ (429 руб.)
СП (303 руб.): 83%*0.85 от ФОТ (429 руб.)</t>
    </r>
  </si>
  <si>
    <r>
      <t>547,1</t>
    </r>
    <r>
      <rPr>
        <i/>
        <sz val="5"/>
        <rFont val="Arial"/>
        <family val="2"/>
        <charset val="204"/>
      </rPr>
      <t xml:space="preserve">
3500,00/1,18/ИндексСМР</t>
    </r>
  </si>
  <si>
    <r>
      <t>Доаэрационный клапан песчаного фильтра ARI SEGEV S-050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</si>
  <si>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клапанов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(50 руб.): 128%*0.9 от ФОТ (43 руб.)
СП (30 руб.): 83%*0.85 от ФОТ (43 руб.)</t>
    </r>
  </si>
  <si>
    <r>
      <t>Монтаж перемешивающего устройства</t>
    </r>
    <r>
      <rPr>
        <i/>
        <sz val="7"/>
        <rFont val="Arial"/>
        <family val="2"/>
        <charset val="204"/>
      </rPr>
      <t xml:space="preserve">
НР (23 руб.): 92% от ФОТ (25 руб.)
СП (16 руб.): 65% от ФОТ (25 руб.)</t>
    </r>
  </si>
  <si>
    <r>
      <t>Бочковый насос подачи нейтрализующего раствора JP-150 PP (HC)1000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</si>
  <si>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Бак для приготовления и хранения нейтрализующего раствора ДК60КЗ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</si>
  <si>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баков расширительных круглых и прямоугольных вместимостью 0,1 м3</t>
    </r>
    <r>
      <rPr>
        <i/>
        <sz val="7"/>
        <rFont val="Arial"/>
        <family val="2"/>
        <charset val="204"/>
      </rPr>
      <t xml:space="preserve">
83,20 = 472,37 - 1 x 389,17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(136 руб.): 128%*0.9 от ФОТ (118 руб.)
СП (83 руб.): 83%*0.85 от ФОТ (118 руб.)</t>
    </r>
  </si>
  <si>
    <r>
      <t>648,7</t>
    </r>
    <r>
      <rPr>
        <i/>
        <sz val="5"/>
        <rFont val="Arial"/>
        <family val="2"/>
        <charset val="204"/>
      </rPr>
      <t xml:space="preserve">
4150,00/1,18/ИндексСМР</t>
    </r>
  </si>
  <si>
    <r>
      <t>Нейтрализационный поддон под расходный бак 120_1ЕК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</si>
  <si>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 поддон</t>
  </si>
  <si>
    <r>
      <t>Установка поддонов для баков</t>
    </r>
    <r>
      <rPr>
        <i/>
        <sz val="7"/>
        <rFont val="Arial"/>
        <family val="2"/>
        <charset val="204"/>
      </rPr>
      <t xml:space="preserve">
28,19 = 893,42 - 1 x 865,23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(47 руб.): 128%*0.9 от ФОТ (41 руб.)
СП (29 руб.): 83%*0.85 от ФОТ (41 руб.)</t>
    </r>
  </si>
  <si>
    <r>
      <t>ТЕР18-04-003-01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</si>
  <si>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6389,55</t>
    </r>
    <r>
      <rPr>
        <i/>
        <sz val="5"/>
        <rFont val="Arial"/>
        <family val="2"/>
        <charset val="204"/>
      </rPr>
      <t xml:space="preserve">
40000,00/1,18/ИндексСМР</t>
    </r>
  </si>
  <si>
    <r>
      <t>Фильтр тонкой очистки МВН-4-0104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</si>
  <si>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0,0144</t>
    </r>
    <r>
      <rPr>
        <i/>
        <sz val="6"/>
        <rFont val="Arial"/>
        <family val="2"/>
        <charset val="204"/>
      </rPr>
      <t xml:space="preserve">
14,4/1000</t>
    </r>
  </si>
  <si>
    <r>
      <t>Монтаж фильтра</t>
    </r>
    <r>
      <rPr>
        <i/>
        <sz val="7"/>
        <rFont val="Arial"/>
        <family val="2"/>
        <charset val="204"/>
      </rPr>
      <t xml:space="preserve">
НР (64 руб.): 80% от ФОТ (80 руб.)
СП (48 руб.): 60% от ФОТ (80 руб.)</t>
    </r>
  </si>
  <si>
    <r>
      <t>ТЕРм06-03-001-01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</si>
  <si>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312,62</t>
    </r>
    <r>
      <rPr>
        <i/>
        <sz val="5"/>
        <rFont val="Arial"/>
        <family val="2"/>
        <charset val="204"/>
      </rPr>
      <t xml:space="preserve">
2000,00/1,18/ИндексСМР</t>
    </r>
  </si>
  <si>
    <r>
      <t>Фильтр сетчатый V823-040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</si>
  <si>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фильтров диаметром 40 мм</t>
    </r>
    <r>
      <rPr>
        <i/>
        <sz val="7"/>
        <rFont val="Arial"/>
        <family val="2"/>
        <charset val="204"/>
      </rPr>
      <t xml:space="preserve">
229,37 = 7 640,77 - 10 x 741,14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(17 руб.): 128%*0.9 от ФОТ (15 руб.)
СП (11 руб.): 83%*0.85 от ФОТ (15 руб.)</t>
    </r>
  </si>
  <si>
    <r>
      <t>ТЕР18-06-007-03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</si>
  <si>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14376,5</t>
    </r>
    <r>
      <rPr>
        <i/>
        <sz val="5"/>
        <rFont val="Arial"/>
        <family val="2"/>
        <charset val="204"/>
      </rPr>
      <t xml:space="preserve">
90000,00/1,18/ИндексСМР</t>
    </r>
  </si>
  <si>
    <r>
      <t>Фильтр   в комплекте VFT-1865CM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</si>
  <si>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0,9442</t>
    </r>
    <r>
      <rPr>
        <i/>
        <sz val="6"/>
        <rFont val="Arial"/>
        <family val="2"/>
        <charset val="204"/>
      </rPr>
      <t xml:space="preserve">
472,1*2/1000</t>
    </r>
  </si>
  <si>
    <r>
      <t>Монтаж фильтра</t>
    </r>
    <r>
      <rPr>
        <i/>
        <sz val="7"/>
        <rFont val="Arial"/>
        <family val="2"/>
        <charset val="204"/>
      </rPr>
      <t xml:space="preserve">
НР (4167 руб.): 80% от ФОТ (5209 руб.)
СП (3125 руб.): 60% от ФОТ (5209 руб.)</t>
    </r>
  </si>
  <si>
    <r>
      <t>Расходный бак насоса-дозатора коагулянта ДК60КЗ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</si>
  <si>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8408,03</t>
    </r>
    <r>
      <rPr>
        <i/>
        <sz val="5"/>
        <rFont val="Arial"/>
        <family val="2"/>
        <charset val="204"/>
      </rPr>
      <t xml:space="preserve">
(48675+4950+165)/1,18/ИндексСМР</t>
    </r>
  </si>
  <si>
    <r>
      <t>Насос-дозатор коагулянта Q=0,3л/ч, Н=20м, 0,017кВт в комплекте ВТ4А1000РРЕ200AA010D00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</si>
  <si>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Насос-дозатор кислоты Q=0,5л/ч, Н=20м, 0,017кВт в комплекте ВТ4А1000РРЕ200AA010D00 Beta/4aCANopen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</si>
  <si>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9376,39</t>
    </r>
    <r>
      <rPr>
        <i/>
        <sz val="5"/>
        <rFont val="Arial"/>
        <family val="2"/>
        <charset val="204"/>
      </rPr>
      <t xml:space="preserve">
(54870+4950+165)/1,18/ИндексСМР</t>
    </r>
  </si>
  <si>
    <r>
      <t>Насос-дозатор хлор-реагента Q=0,5л/ч, Н=20м, 0,017кВт в комплекте ВТ4А1000РVT200AA010D00 Beta/4aCANopen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</si>
  <si>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8779,28</t>
    </r>
    <r>
      <rPr>
        <i/>
        <sz val="5"/>
        <rFont val="Arial"/>
        <family val="2"/>
        <charset val="204"/>
      </rPr>
      <t xml:space="preserve">
(51050+4950+165)/1,18/ИндексСМР</t>
    </r>
  </si>
  <si>
    <r>
      <t>Насос-дозатор хлор-реагента в линию подпитки (с кабелем внешнего управления) BT4b1000NPB900UA01000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</si>
  <si>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</t>
    </r>
    <r>
      <rPr>
        <i/>
        <sz val="6"/>
        <rFont val="Arial"/>
        <family val="2"/>
        <charset val="204"/>
      </rPr>
      <t xml:space="preserve">
1+1+1+1</t>
    </r>
  </si>
  <si>
    <r>
      <t>Установка насосов центробежных с электродвигателем, масса агрегата до 0,1 т</t>
    </r>
    <r>
      <rPr>
        <i/>
        <sz val="7"/>
        <rFont val="Arial"/>
        <family val="2"/>
        <charset val="204"/>
      </rPr>
      <t xml:space="preserve">
334,13 = 2 969,90 - 1 x 2 635,77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(988 руб.): 128%*0.9 от ФОТ (858 руб.)
СП (605 руб.): 83%*0.85 от ФОТ (858 руб.)</t>
    </r>
  </si>
  <si>
    <r>
      <t>Чугунный префильтр XPFH-003, 100/100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</si>
  <si>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0,2</t>
    </r>
    <r>
      <rPr>
        <i/>
        <sz val="6"/>
        <rFont val="Arial"/>
        <family val="2"/>
        <charset val="204"/>
      </rPr>
      <t xml:space="preserve">
2 / 10</t>
    </r>
  </si>
  <si>
    <r>
      <t>Установка фильтров диаметром 100 мм</t>
    </r>
    <r>
      <rPr>
        <i/>
        <sz val="7"/>
        <rFont val="Arial"/>
        <family val="2"/>
        <charset val="204"/>
      </rPr>
      <t xml:space="preserve">
451,75 = 13 379,35 - 10 x 1 292,76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(65 руб.): 128%*0.9 от ФОТ (56 руб.)
СП (40 руб.): 83%*0.85 от ФОТ (56 руб.)</t>
    </r>
  </si>
  <si>
    <r>
      <t>ТЕР18-06-007-07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</si>
  <si>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5001,99</t>
    </r>
    <r>
      <rPr>
        <i/>
        <sz val="5"/>
        <rFont val="Arial"/>
        <family val="2"/>
        <charset val="204"/>
      </rPr>
      <t xml:space="preserve">
32000,00/1,18/ИндексСМР</t>
    </r>
  </si>
  <si>
    <r>
      <t>Чугунный префильтр XPFH-001, 80/80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</si>
  <si>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фильтров диаметром 80 мм</t>
    </r>
    <r>
      <rPr>
        <i/>
        <sz val="7"/>
        <rFont val="Arial"/>
        <family val="2"/>
        <charset val="204"/>
      </rPr>
      <t xml:space="preserve">
369,49 = 11 408,69 - 10 x 1 103,92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(53 руб.): 128%*0.9 от ФОТ (46 руб.)
СП (32 руб.): 83%*0.85 от ФОТ (46 руб.)</t>
    </r>
  </si>
  <si>
    <r>
      <t>ТЕР18-06-007-06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</si>
  <si>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3306,94</t>
    </r>
    <r>
      <rPr>
        <i/>
        <sz val="5"/>
        <rFont val="Arial"/>
        <family val="2"/>
        <charset val="204"/>
      </rPr>
      <t xml:space="preserve">
21156,00/1,18/ИндексСМР</t>
    </r>
  </si>
  <si>
    <r>
      <t>Насос балансного бака (1рабочий, 1 резервный) Q=18м3/ч, Н=28,0м, 2,2кВт СР220С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</si>
  <si>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 xml:space="preserve">                           Раздел 1. Помещение насосно-фильтровальной станции</t>
  </si>
  <si>
    <t>_______________________________________________________________________________________________1086,5</t>
  </si>
  <si>
    <t>___________________________14,743</t>
  </si>
  <si>
    <t>_______________________________________________________________________________________________97,104</t>
  </si>
  <si>
    <t>_______________________________________________________________________________________________192,159</t>
  </si>
  <si>
    <t>_______________________________________________________________________________________________63,925</t>
  </si>
  <si>
    <t>___________________________353,188</t>
  </si>
  <si>
    <t>Основание: 12-027-ТХ</t>
  </si>
  <si>
    <t>Технологическая часть к проекту: Модернизация системы технологической водоподготовки бассейна профилактория комбината</t>
  </si>
  <si>
    <t>ЛОКАЛЬНЫЙ СМЕТНЫЙ РАСЧЕТ № 12-027-ТХ.СМ</t>
  </si>
  <si>
    <t>Составил: ___________________________</t>
  </si>
  <si>
    <t>Итого по разделу 2 Оборудование в операторском помещении</t>
  </si>
  <si>
    <r>
      <t>935,69</t>
    </r>
    <r>
      <rPr>
        <i/>
        <sz val="5"/>
        <rFont val="Arial"/>
        <family val="2"/>
        <charset val="204"/>
      </rPr>
      <t xml:space="preserve">
5986,00/1,18/ИндексСМР</t>
    </r>
  </si>
  <si>
    <r>
      <t>Кабель 6XV1830-0ET10 (100м)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</si>
  <si>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Материалы, Skatural</t>
  </si>
  <si>
    <r>
      <t>2,67</t>
    </r>
    <r>
      <rPr>
        <i/>
        <sz val="5"/>
        <rFont val="Arial"/>
        <family val="2"/>
        <charset val="204"/>
      </rPr>
      <t xml:space="preserve">
17,10/1,18/ИндексСМР</t>
    </r>
  </si>
  <si>
    <r>
      <t>Кабель МКЭШ 2*0,75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</si>
  <si>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</t>
    </r>
    <r>
      <rPr>
        <i/>
        <sz val="6"/>
        <rFont val="Arial"/>
        <family val="2"/>
        <charset val="204"/>
      </rPr>
      <t xml:space="preserve">
(300+100) / 100</t>
    </r>
  </si>
  <si>
    <r>
      <t>Монтаж кабеля</t>
    </r>
    <r>
      <rPr>
        <i/>
        <sz val="7"/>
        <rFont val="Arial"/>
        <family val="2"/>
        <charset val="204"/>
      </rPr>
      <t xml:space="preserve">
НР (1946 руб.): 95% от ФОТ (2048 руб.)
СП (1331 руб.): 65% от ФОТ (2048 руб.)</t>
    </r>
  </si>
  <si>
    <r>
      <t>ТЕРм08-02-405-01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</si>
  <si>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584,82</t>
    </r>
    <r>
      <rPr>
        <i/>
        <sz val="5"/>
        <rFont val="Arial"/>
        <family val="2"/>
        <charset val="204"/>
      </rPr>
      <t xml:space="preserve">
2529,00/1,18/ИндексОБ</t>
    </r>
  </si>
  <si>
    <r>
      <t>Принтер ч/б  Samsung ML-2160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</si>
  <si>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3875,66</t>
    </r>
    <r>
      <rPr>
        <i/>
        <sz val="5"/>
        <rFont val="Arial"/>
        <family val="2"/>
        <charset val="204"/>
      </rPr>
      <t xml:space="preserve">
(16000+310+450)/1,18/ИндексОБ</t>
    </r>
  </si>
  <si>
    <r>
      <t>Персональный компьютер Aspire 5755G-32314G32Mncs,  мышь, колонки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</si>
  <si>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компьютера и принтера</t>
    </r>
    <r>
      <rPr>
        <i/>
        <sz val="7"/>
        <rFont val="Arial"/>
        <family val="2"/>
        <charset val="204"/>
      </rPr>
      <t xml:space="preserve">
НР (23 руб.): 92% от ФОТ (25 руб.)
СП (16 руб.): 65% от ФОТ (25 руб.)</t>
    </r>
  </si>
  <si>
    <r>
      <t>593,37</t>
    </r>
    <r>
      <rPr>
        <i/>
        <sz val="5"/>
        <rFont val="Arial"/>
        <family val="2"/>
        <charset val="204"/>
      </rPr>
      <t xml:space="preserve">
2566,00/1,18/ИндексОБ</t>
    </r>
  </si>
  <si>
    <r>
      <t>Светозвуковая колонна Акустический элемент 2376.020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</si>
  <si>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Skatural</t>
  </si>
  <si>
    <r>
      <t>96,2</t>
    </r>
    <r>
      <rPr>
        <i/>
        <sz val="5"/>
        <rFont val="Arial"/>
        <family val="2"/>
        <charset val="204"/>
      </rPr>
      <t xml:space="preserve">
416,00/1,18/ИндексОБ</t>
    </r>
  </si>
  <si>
    <r>
      <t>Светозвуковая колонна Лампа накаливания 2374.070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</si>
  <si>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241,42</t>
    </r>
    <r>
      <rPr>
        <i/>
        <sz val="5"/>
        <rFont val="Arial"/>
        <family val="2"/>
        <charset val="204"/>
      </rPr>
      <t xml:space="preserve">
1044,00/1,18/ИндексОБ</t>
    </r>
  </si>
  <si>
    <r>
      <t>Светозвуковая колонна  Оптический элемент красный 2369.000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</si>
  <si>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332,53</t>
    </r>
    <r>
      <rPr>
        <i/>
        <sz val="5"/>
        <rFont val="Arial"/>
        <family val="2"/>
        <charset val="204"/>
      </rPr>
      <t xml:space="preserve">
1438,00/1,18/ИндексОБ</t>
    </r>
  </si>
  <si>
    <r>
      <t>Светозвуковая колонна Присоединительный элемент  2368.000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</si>
  <si>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215,52</t>
    </r>
    <r>
      <rPr>
        <i/>
        <sz val="5"/>
        <rFont val="Arial"/>
        <family val="2"/>
        <charset val="204"/>
      </rPr>
      <t xml:space="preserve">
932,00/1,18/ИндексОБ</t>
    </r>
  </si>
  <si>
    <r>
      <t>Светозвуковая колонна Монтажный элемент  2374.000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</si>
  <si>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светозвуковой колонны</t>
    </r>
    <r>
      <rPr>
        <i/>
        <sz val="7"/>
        <rFont val="Arial"/>
        <family val="2"/>
        <charset val="204"/>
      </rPr>
      <t xml:space="preserve">
НР (15 руб.): 95% от ФОТ (16 руб.)
СП (10 руб.): 65% от ФОТ (16 руб.)</t>
    </r>
  </si>
  <si>
    <r>
      <t>ТЕРм08-01-081-01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</si>
  <si>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Оборудование в операторском помещении</t>
  </si>
  <si>
    <t>Итого по разделу 1 Оборудование</t>
  </si>
  <si>
    <r>
      <t>Монтаж датчиков</t>
    </r>
    <r>
      <rPr>
        <i/>
        <sz val="7"/>
        <rFont val="Arial"/>
        <family val="2"/>
        <charset val="204"/>
      </rPr>
      <t xml:space="preserve">
НР (206 руб.): 80% от ФОТ (258 руб.)
СП (155 руб.): 60% от ФОТ (258 руб.)</t>
    </r>
  </si>
  <si>
    <r>
      <t>ТЕРм11-03-011-01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</si>
  <si>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</t>
  </si>
  <si>
    <r>
      <t>19077,71</t>
    </r>
    <r>
      <rPr>
        <i/>
        <sz val="5"/>
        <rFont val="Arial"/>
        <family val="2"/>
        <charset val="204"/>
      </rPr>
      <t xml:space="preserve">
82500,00/1,18/ИндексОБ</t>
    </r>
  </si>
  <si>
    <r>
      <t>Расходомер воды на циркуляцию общий и воды на промывку двухканальный однолучевой (выход 4-20 мА на каждый канал)_x000D_
US800-23-080/080-030/030_x000D_
согласно опросному листу 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</si>
  <si>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Encont</t>
  </si>
  <si>
    <r>
      <t>18615,23</t>
    </r>
    <r>
      <rPr>
        <i/>
        <sz val="5"/>
        <rFont val="Arial"/>
        <family val="2"/>
        <charset val="204"/>
      </rPr>
      <t xml:space="preserve">
80500,00/1,18/ИндексОБ</t>
    </r>
  </si>
  <si>
    <r>
      <t>Расходомер воды на подпитку и на циркуляцию с лотков двухканальный однолучевой (два выхода - число-импульсный и 4-20 мА  на каждый канал ) US800-22-032/065-030/030 1шт согласно опросному листу 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</si>
  <si>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расходомеров</t>
    </r>
    <r>
      <rPr>
        <i/>
        <sz val="7"/>
        <rFont val="Arial"/>
        <family val="2"/>
        <charset val="204"/>
      </rPr>
      <t xml:space="preserve">
НР (82 руб.): 80% от ФОТ (102 руб.)
СП (61 руб.): 60% от ФОТ (102 руб.)</t>
    </r>
  </si>
  <si>
    <r>
      <t>ТЕРм11-02-022-05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</si>
  <si>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32,83</t>
    </r>
    <r>
      <rPr>
        <i/>
        <sz val="5"/>
        <rFont val="Arial"/>
        <family val="2"/>
        <charset val="204"/>
      </rPr>
      <t xml:space="preserve">
142,00/1,18/ИндексОБ</t>
    </r>
  </si>
  <si>
    <r>
      <t>Контрольный кабель для датчика протока 2х0,25 725122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</si>
  <si>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ProMinent</t>
  </si>
  <si>
    <r>
      <t>1516,97</t>
    </r>
    <r>
      <rPr>
        <i/>
        <sz val="5"/>
        <rFont val="Arial"/>
        <family val="2"/>
        <charset val="204"/>
      </rPr>
      <t xml:space="preserve">
6560,00/1,18/ИндексОБ</t>
    </r>
  </si>
  <si>
    <r>
      <t>Датчик протока 791635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</si>
  <si>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протока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</si>
  <si>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2139,02</t>
    </r>
    <r>
      <rPr>
        <i/>
        <sz val="5"/>
        <rFont val="Arial"/>
        <family val="2"/>
        <charset val="204"/>
      </rPr>
      <t xml:space="preserve">
9250,00/1,18/ИндексОБ</t>
    </r>
  </si>
  <si>
    <r>
      <t>Датчик температуры Pt100 SE 305063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</si>
  <si>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температуры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</si>
  <si>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402,36</t>
    </r>
    <r>
      <rPr>
        <i/>
        <sz val="5"/>
        <rFont val="Arial"/>
        <family val="2"/>
        <charset val="204"/>
      </rPr>
      <t xml:space="preserve">
1740,00/1,18/ИндексОБ</t>
    </r>
  </si>
  <si>
    <r>
      <t>T-образный соединитель для шины CAN M12,5-pole CAN 1022155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</si>
  <si>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535,34</t>
    </r>
    <r>
      <rPr>
        <i/>
        <sz val="5"/>
        <rFont val="Arial"/>
        <family val="2"/>
        <charset val="204"/>
      </rPr>
      <t xml:space="preserve">
2315,00/1,18/ИндексОБ</t>
    </r>
  </si>
  <si>
    <r>
      <t>Соединительный кабель для шины CAN, M12, 5 pole, 0.5 m 1022137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</si>
  <si>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15900,87</t>
    </r>
    <r>
      <rPr>
        <i/>
        <sz val="5"/>
        <rFont val="Arial"/>
        <family val="2"/>
        <charset val="204"/>
      </rPr>
      <t xml:space="preserve">
68762,00/1,18/ИндексОБ</t>
    </r>
  </si>
  <si>
    <r>
      <t>Датчик хлора общего со встроенной температурной компенсацией, некалиброванный, CAN интерфейс  0,01…10,0 10,0 мг/л CTE 1 –CAN-10ppm 1023427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</si>
  <si>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хлора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</si>
  <si>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Датчик хлора свободного со встроенной температурной компенсацией, некалиброванный, CAN интерфейс 0,01…10,0 мг/л CLE 3.1-CAN-10ppm 1023426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</si>
  <si>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8926,06</t>
    </r>
    <r>
      <rPr>
        <i/>
        <sz val="5"/>
        <rFont val="Arial"/>
        <family val="2"/>
        <charset val="204"/>
      </rPr>
      <t xml:space="preserve">
38600,00/1,18/ИндексОБ</t>
    </r>
  </si>
  <si>
    <r>
      <t>Проточная ячейка датчиков хлора и температуры DGMA312T00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</si>
  <si>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проточной ячейки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</si>
  <si>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2</t>
    </r>
    <r>
      <rPr>
        <i/>
        <sz val="6"/>
        <rFont val="Arial"/>
        <family val="2"/>
        <charset val="204"/>
      </rPr>
      <t xml:space="preserve">
1*2</t>
    </r>
  </si>
  <si>
    <r>
      <t>12854,92</t>
    </r>
    <r>
      <rPr>
        <i/>
        <sz val="5"/>
        <rFont val="Arial"/>
        <family val="2"/>
        <charset val="204"/>
      </rPr>
      <t xml:space="preserve">
55590,00/1,18/ИндексОБ</t>
    </r>
  </si>
  <si>
    <r>
      <t>I-модуль контрольно-измерительной системы DXMa DXMaI W  0 S EN 01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</si>
  <si>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модуля</t>
    </r>
    <r>
      <rPr>
        <i/>
        <sz val="7"/>
        <rFont val="Arial"/>
        <family val="2"/>
        <charset val="204"/>
      </rPr>
      <t xml:space="preserve">
НР (103 руб.): 80% от ФОТ (129 руб.)
СП (77 руб.): 60% от ФОТ (129 руб.)</t>
    </r>
  </si>
  <si>
    <r>
      <t>657,9</t>
    </r>
    <r>
      <rPr>
        <i/>
        <sz val="5"/>
        <rFont val="Arial"/>
        <family val="2"/>
        <charset val="204"/>
      </rPr>
      <t xml:space="preserve">
2845,00/1,18/ИндексОБ</t>
    </r>
  </si>
  <si>
    <r>
      <t>Коаксиальный кабель для датчика рН в сборе 5 м SN6 1024107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</si>
  <si>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2485,88</t>
    </r>
    <r>
      <rPr>
        <i/>
        <sz val="5"/>
        <rFont val="Arial"/>
        <family val="2"/>
        <charset val="204"/>
      </rPr>
      <t xml:space="preserve">
10750,00/1,18/ИндексОБ</t>
    </r>
  </si>
  <si>
    <r>
      <t>Датчик Redox RHES-Pt-SE 150703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</si>
  <si>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Redox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</si>
  <si>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2394,54</t>
    </r>
    <r>
      <rPr>
        <i/>
        <sz val="5"/>
        <rFont val="Arial"/>
        <family val="2"/>
        <charset val="204"/>
      </rPr>
      <t xml:space="preserve">
10355,00/1,18/ИндексОБ</t>
    </r>
  </si>
  <si>
    <r>
      <t>Датчик рН PHE  S 112 S 150702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</si>
  <si>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рН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</si>
  <si>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Монтаж датчика  протока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</si>
  <si>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9521,51</t>
    </r>
    <r>
      <rPr>
        <i/>
        <sz val="5"/>
        <rFont val="Arial"/>
        <family val="2"/>
        <charset val="204"/>
      </rPr>
      <t xml:space="preserve">
41175,00/1,18/ИндексОБ</t>
    </r>
  </si>
  <si>
    <r>
      <t>Проточная ячейка датчиков температуры, рН и Redox DGMA 330T00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</si>
  <si>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проточной ячейки</t>
    </r>
    <r>
      <rPr>
        <i/>
        <sz val="7"/>
        <rFont val="Arial"/>
        <family val="2"/>
        <charset val="204"/>
      </rPr>
      <t xml:space="preserve">
НР (10 руб.): 80% от ФОТ (13 руб.)
СП (8 руб.): 60% от ФОТ (13 руб.)</t>
    </r>
  </si>
  <si>
    <r>
      <t>ТЕРм11-02-022-01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</si>
  <si>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11231,57</t>
    </r>
    <r>
      <rPr>
        <i/>
        <sz val="5"/>
        <rFont val="Arial"/>
        <family val="2"/>
        <charset val="204"/>
      </rPr>
      <t xml:space="preserve">
48570,00/1,18/ИндексОБ</t>
    </r>
  </si>
  <si>
    <r>
      <t>Измерительный модуль М-модуль для измерения рН и Redox DXMaM W 0 S EN 01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</si>
  <si>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модуля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</si>
  <si>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3501,05</t>
    </r>
    <r>
      <rPr>
        <i/>
        <sz val="5"/>
        <rFont val="Arial"/>
        <family val="2"/>
        <charset val="204"/>
      </rPr>
      <t xml:space="preserve">
15140,00/1,18/ИндексОБ</t>
    </r>
  </si>
  <si>
    <r>
      <t>N-модуль питания CAN сети DXMaN W 2 S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</si>
  <si>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165,34</t>
    </r>
    <r>
      <rPr>
        <i/>
        <sz val="5"/>
        <rFont val="Arial"/>
        <family val="2"/>
        <charset val="204"/>
      </rPr>
      <t xml:space="preserve">
715,00/1,18/ИндексОБ</t>
    </r>
  </si>
  <si>
    <r>
      <t>Терминальный резистор M 12 разъем типа «мама» 1022592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</si>
  <si>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Терминальный резистор M12 разъем типа «папа» 1022154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</si>
  <si>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42411,26</t>
    </r>
    <r>
      <rPr>
        <i/>
        <sz val="5"/>
        <rFont val="Arial"/>
        <family val="2"/>
        <charset val="204"/>
      </rPr>
      <t xml:space="preserve">
183404,00/1,18/ИндексОБ</t>
    </r>
  </si>
  <si>
    <r>
      <t>Центральный модуль многофункциональной системы DULCOMARIN II DULCO-Net, DXCa W 0  6 1 M А Р S EN 01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</si>
  <si>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 xml:space="preserve">                           Раздел 1. Оборудование</t>
  </si>
  <si>
    <t>_______________________________________________________________________________________________246,48</t>
  </si>
  <si>
    <t>___________________________3,371</t>
  </si>
  <si>
    <t>_______________________________________________________________________________________________198,742</t>
  </si>
  <si>
    <t>_______________________________________________________________________________________________15,371</t>
  </si>
  <si>
    <t>___________________________214,113</t>
  </si>
  <si>
    <t>Основание: 12-027-АТХ.С1</t>
  </si>
  <si>
    <t>Авктоматика к проекту: Модернизация системы технологической водоподготовки бассейна профилактория комбината</t>
  </si>
  <si>
    <t>ЛОКАЛЬНЫЙ СМЕТНЫЙ РАСЧЕТ № 12-027-АТХ1.СМ</t>
  </si>
  <si>
    <t>Итого по разделу 4 Прокладка кабеля</t>
  </si>
  <si>
    <r>
      <t>Кабель (витая пара) UTP 19C-U5-03GY-B305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</si>
  <si>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ФССЦ-501-1718</t>
    </r>
    <r>
      <rPr>
        <i/>
        <sz val="9"/>
        <rFont val="Arial"/>
        <family val="2"/>
        <charset val="204"/>
      </rPr>
      <t xml:space="preserve">
И6-Пр. Минрегион от 05.05.12 №190</t>
    </r>
  </si>
  <si>
    <r>
      <t>0,45</t>
    </r>
    <r>
      <rPr>
        <i/>
        <sz val="6"/>
        <rFont val="Arial"/>
        <family val="2"/>
        <charset val="204"/>
      </rPr>
      <t xml:space="preserve">
450 / 1000</t>
    </r>
  </si>
  <si>
    <t>Кабели контрольные с медными жилами с поливинилхлоридной изоляцией и оболочкой марки КВВГ, с числом жил - 10 и сечением 0,75 мм2</t>
  </si>
  <si>
    <r>
      <t>ТСЦ-501-0789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</si>
  <si>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9,5</t>
    </r>
    <r>
      <rPr>
        <i/>
        <sz val="6"/>
        <rFont val="Arial"/>
        <family val="2"/>
        <charset val="204"/>
      </rPr>
      <t xml:space="preserve">
(400+450+100) / 100</t>
    </r>
  </si>
  <si>
    <r>
      <t>Монтаж кабеля</t>
    </r>
    <r>
      <rPr>
        <i/>
        <sz val="7"/>
        <rFont val="Arial"/>
        <family val="2"/>
        <charset val="204"/>
      </rPr>
      <t xml:space="preserve">
НР (4621 руб.): 95% от ФОТ (4864 руб.)
СП (3162 руб.): 65% от ФОТ (4864 руб.)</t>
    </r>
  </si>
  <si>
    <t xml:space="preserve">                           Раздел 4. Прокладка кабеля</t>
  </si>
  <si>
    <t>Итого по разделу 3 Оборудование КИП</t>
  </si>
  <si>
    <r>
      <t>70,77</t>
    </r>
    <r>
      <rPr>
        <i/>
        <sz val="5"/>
        <rFont val="Arial"/>
        <family val="2"/>
        <charset val="204"/>
      </rPr>
      <t xml:space="preserve">
306,00/1,18/ИндексОБ</t>
    </r>
  </si>
  <si>
    <r>
      <t>Груз 1030189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</si>
  <si>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749,47</t>
    </r>
    <r>
      <rPr>
        <i/>
        <sz val="5"/>
        <rFont val="Arial"/>
        <family val="2"/>
        <charset val="204"/>
      </rPr>
      <t xml:space="preserve">
3241,00/1,18/ИндексОБ</t>
    </r>
  </si>
  <si>
    <r>
      <t>Датчики уровня балансной емкости 1031609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</si>
  <si>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давления</t>
    </r>
    <r>
      <rPr>
        <i/>
        <sz val="7"/>
        <rFont val="Arial"/>
        <family val="2"/>
        <charset val="204"/>
      </rPr>
      <t xml:space="preserve">
НР (206 руб.): 80% от ФОТ (258 руб.)
СП (155 руб.): 60% от ФОТ (258 руб.)</t>
    </r>
  </si>
  <si>
    <r>
      <t>3556,57</t>
    </r>
    <r>
      <rPr>
        <i/>
        <sz val="5"/>
        <rFont val="Arial"/>
        <family val="2"/>
        <charset val="204"/>
      </rPr>
      <t xml:space="preserve">
15380,12/1,18/ИндексОБ</t>
    </r>
  </si>
  <si>
    <r>
      <t>Датчик давления c мембранным разделителем РС-28/0…600/PD/S-DIN50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</si>
  <si>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счет № 209 от 27.12.13г.</t>
  </si>
  <si>
    <r>
      <t>Монтаж датчика давления</t>
    </r>
    <r>
      <rPr>
        <i/>
        <sz val="7"/>
        <rFont val="Arial"/>
        <family val="2"/>
        <charset val="204"/>
      </rPr>
      <t xml:space="preserve">
НР (122 руб.): 80% от ФОТ (152 руб.)
СП (91 руб.): 60% от ФОТ (152 руб.)</t>
    </r>
  </si>
  <si>
    <r>
      <t>ТЕРм11-02-022-04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</si>
  <si>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136,43</t>
    </r>
    <r>
      <rPr>
        <i/>
        <sz val="5"/>
        <rFont val="Arial"/>
        <family val="2"/>
        <charset val="204"/>
      </rPr>
      <t xml:space="preserve">
590,00/1,18/ИндексОБ</t>
    </r>
  </si>
  <si>
    <r>
      <t>Устройство отборное давления 16-200П-ЗТР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</si>
  <si>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231,25</t>
    </r>
    <r>
      <rPr>
        <i/>
        <sz val="5"/>
        <rFont val="Arial"/>
        <family val="2"/>
        <charset val="204"/>
      </rPr>
      <t xml:space="preserve">
1000,00/1,18/ИндексОБ</t>
    </r>
  </si>
  <si>
    <r>
      <t>Электроконтактный манометр ТМ-510 РКТ 0 5 (0- 0,6МПа) М20х1,5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</si>
  <si>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манометра</t>
    </r>
    <r>
      <rPr>
        <i/>
        <sz val="7"/>
        <rFont val="Arial"/>
        <family val="2"/>
        <charset val="204"/>
      </rPr>
      <t xml:space="preserve">
НР (30 руб.): 80% от ФОТ (38 руб.)
СП (23 руб.): 60% от ФОТ (38 руб.)</t>
    </r>
  </si>
  <si>
    <t xml:space="preserve">                           Раздел 3. Оборудование КИП</t>
  </si>
  <si>
    <r>
      <t>1518,24</t>
    </r>
    <r>
      <rPr>
        <i/>
        <sz val="5"/>
        <rFont val="Arial"/>
        <family val="2"/>
        <charset val="204"/>
      </rPr>
      <t xml:space="preserve">
5564,00/ИндексОБ</t>
    </r>
  </si>
  <si>
    <r>
      <t>Корпус стальной AE 600х600х250 IP66 1054.500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</si>
  <si>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щита</t>
    </r>
    <r>
      <rPr>
        <i/>
        <sz val="7"/>
        <rFont val="Arial"/>
        <family val="2"/>
        <charset val="204"/>
      </rPr>
      <t xml:space="preserve">
НР (32 руб.): 95% от ФОТ (34 руб.)
СП (22 руб.): 65% от ФОТ (34 руб.)</t>
    </r>
  </si>
  <si>
    <r>
      <t>ТЕРм08-03-572-03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</si>
  <si>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46,48</t>
    </r>
    <r>
      <rPr>
        <i/>
        <sz val="5"/>
        <rFont val="Arial"/>
        <family val="2"/>
        <charset val="204"/>
      </rPr>
      <t xml:space="preserve">
201,00/1,18/ИндексОБ</t>
    </r>
  </si>
  <si>
    <r>
      <t>Автоматический выключатель 1п 10А A9F79110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</si>
  <si>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43,48</t>
    </r>
    <r>
      <rPr>
        <i/>
        <sz val="5"/>
        <rFont val="Arial"/>
        <family val="2"/>
        <charset val="204"/>
      </rPr>
      <t xml:space="preserve">
188,00/1,18/ИндексОБ</t>
    </r>
  </si>
  <si>
    <r>
      <t>Автоматический выключатель 1п 16А A9F79116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</si>
  <si>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11</t>
    </r>
    <r>
      <rPr>
        <i/>
        <sz val="6"/>
        <rFont val="Arial"/>
        <family val="2"/>
        <charset val="204"/>
      </rPr>
      <t xml:space="preserve">
1+10</t>
    </r>
  </si>
  <si>
    <r>
      <t>Монтаж автоматических выключателей, на ток до 25 А</t>
    </r>
    <r>
      <rPr>
        <i/>
        <sz val="7"/>
        <rFont val="Arial"/>
        <family val="2"/>
        <charset val="204"/>
      </rPr>
      <t xml:space="preserve">
НР (163 руб.): 95% от ФОТ (172 руб.)
СП (112 руб.): 65% от ФОТ (172 руб.)</t>
    </r>
  </si>
  <si>
    <r>
      <t>ТЕРм08-03-575-01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</si>
  <si>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6029,95</t>
    </r>
    <r>
      <rPr>
        <i/>
        <sz val="5"/>
        <rFont val="Arial"/>
        <family val="2"/>
        <charset val="204"/>
      </rPr>
      <t xml:space="preserve">
26076,00/1,18/ИндексОБ</t>
    </r>
  </si>
  <si>
    <r>
      <t>SIMATIC KTP600 BASIC COLOR PN 5,7", БАЗОВАЯ ПАНЕЛЬ ОПЕРАТОРА С ЦВЕТНЫМ TFT-ДИСПЛЕЕМ (256 ЦВЕТОВ), ИНТЕРФЕЙС ETHERNET 6AV6647-0AD11-3AX0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</si>
  <si>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панели</t>
    </r>
    <r>
      <rPr>
        <i/>
        <sz val="7"/>
        <rFont val="Arial"/>
        <family val="2"/>
        <charset val="204"/>
      </rPr>
      <t xml:space="preserve">
НР (12 руб.): 92% от ФОТ (13 руб.)
СП (8 руб.): 65% от ФОТ (13 руб.)</t>
    </r>
  </si>
  <si>
    <r>
      <t>ТЕРм11-04-008-01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</si>
  <si>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691,42</t>
    </r>
    <r>
      <rPr>
        <i/>
        <sz val="5"/>
        <rFont val="Arial"/>
        <family val="2"/>
        <charset val="204"/>
      </rPr>
      <t xml:space="preserve">
2990,00/1,18/ИндексОБ</t>
    </r>
  </si>
  <si>
    <r>
      <t>POWER MODULE PM1207 STABILIZED POWER SUPPLY INPUT: 120/230 V AC OUTPUT: 24 V DC/2.5 A 6EP1332-1SH71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</si>
  <si>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модуля</t>
    </r>
    <r>
      <rPr>
        <i/>
        <sz val="7"/>
        <rFont val="Arial"/>
        <family val="2"/>
        <charset val="204"/>
      </rPr>
      <t xml:space="preserve">
НР (12 руб.): 92% от ФОТ (13 руб.)
СП (8 руб.): 65% от ФОТ (13 руб.)</t>
    </r>
  </si>
  <si>
    <t>Итого по разделу 1 Оборудование шкафа БУП</t>
  </si>
  <si>
    <r>
      <t>2996,65</t>
    </r>
    <r>
      <rPr>
        <i/>
        <sz val="5"/>
        <rFont val="Arial"/>
        <family val="2"/>
        <charset val="204"/>
      </rPr>
      <t xml:space="preserve">
10982,00/ИндексОБ</t>
    </r>
  </si>
  <si>
    <r>
      <t>Корпус стальной AE 800х1200х300 IP66 1280.500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</si>
  <si>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щита</t>
    </r>
    <r>
      <rPr>
        <i/>
        <sz val="7"/>
        <rFont val="Arial"/>
        <family val="2"/>
        <charset val="204"/>
      </rPr>
      <t xml:space="preserve">
НР (68 руб.): 95% от ФОТ (72 руб.)
СП (47 руб.): 65% от ФОТ (72 руб.)</t>
    </r>
  </si>
  <si>
    <r>
      <t>ТЕРм08-03-572-07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</si>
  <si>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34,31</t>
    </r>
    <r>
      <rPr>
        <i/>
        <sz val="5"/>
        <rFont val="Arial"/>
        <family val="2"/>
        <charset val="204"/>
      </rPr>
      <t xml:space="preserve">
3,71*40/1,18/ИндексОБ</t>
    </r>
  </si>
  <si>
    <r>
      <t>Установочный блок для реле PR1-BSC2/2X21 2833518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</si>
  <si>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 Phoenix Contact</t>
  </si>
  <si>
    <r>
      <t>53</t>
    </r>
    <r>
      <rPr>
        <i/>
        <sz val="5"/>
        <rFont val="Arial"/>
        <family val="2"/>
        <charset val="204"/>
      </rPr>
      <t xml:space="preserve">
5,73*40/1,18/ИндексОБ</t>
    </r>
  </si>
  <si>
    <r>
      <t>Реле 220В, 2п.к.2961480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</si>
  <si>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реле</t>
    </r>
    <r>
      <rPr>
        <i/>
        <sz val="7"/>
        <rFont val="Arial"/>
        <family val="2"/>
        <charset val="204"/>
      </rPr>
      <t xml:space="preserve">
НР (15 руб.): 95% от ФОТ (16 руб.)
СП (10 руб.): 65% от ФОТ (16 руб.)</t>
    </r>
  </si>
  <si>
    <r>
      <t>ТЕРм08-01-080-02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</si>
  <si>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3,33</t>
    </r>
    <r>
      <rPr>
        <i/>
        <sz val="5"/>
        <rFont val="Arial"/>
        <family val="2"/>
        <charset val="204"/>
      </rPr>
      <t xml:space="preserve">
0,36*40/1,18/ИндексОБ</t>
    </r>
  </si>
  <si>
    <r>
      <t>Концевая крышка  D-UT 2,5/10 3047028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</si>
  <si>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4,9</t>
    </r>
    <r>
      <rPr>
        <i/>
        <sz val="5"/>
        <rFont val="Arial"/>
        <family val="2"/>
        <charset val="204"/>
      </rPr>
      <t xml:space="preserve">
0,53*40/1,18/ИндексОБ</t>
    </r>
  </si>
  <si>
    <r>
      <t>Проходные клеммы  UT 2,5 3044076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</si>
  <si>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3,79</t>
    </r>
    <r>
      <rPr>
        <i/>
        <sz val="5"/>
        <rFont val="Arial"/>
        <family val="2"/>
        <charset val="204"/>
      </rPr>
      <t xml:space="preserve">
0,41*40/1,18/ИндексОБ</t>
    </r>
  </si>
  <si>
    <r>
      <t>Стопор CLIPFIX 35 CLIPFIX 35 3022218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</si>
  <si>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122,37</t>
    </r>
    <r>
      <rPr>
        <i/>
        <sz val="5"/>
        <rFont val="Arial"/>
        <family val="2"/>
        <charset val="204"/>
      </rPr>
      <t xml:space="preserve">
529,20/1,18/ИндексОБ</t>
    </r>
  </si>
  <si>
    <r>
      <t>Лампа освещения шкафа LLPO0-2011-1-13-K01 ЛПО2010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</si>
  <si>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лампы</t>
    </r>
    <r>
      <rPr>
        <i/>
        <sz val="7"/>
        <rFont val="Arial"/>
        <family val="2"/>
        <charset val="204"/>
      </rPr>
      <t xml:space="preserve">
НР (15 руб.): 95% от ФОТ (16 руб.)
СП (10 руб.): 65% от ФОТ (16 руб.)</t>
    </r>
  </si>
  <si>
    <r>
      <t>36,26</t>
    </r>
    <r>
      <rPr>
        <i/>
        <sz val="5"/>
        <rFont val="Arial"/>
        <family val="2"/>
        <charset val="204"/>
      </rPr>
      <t xml:space="preserve">
3,92*40/1,18/ИндексОБ</t>
    </r>
  </si>
  <si>
    <r>
      <t>Колодка для реле на 4 п.к. 2833536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</si>
  <si>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56,61</t>
    </r>
    <r>
      <rPr>
        <i/>
        <sz val="5"/>
        <rFont val="Arial"/>
        <family val="2"/>
        <charset val="204"/>
      </rPr>
      <t xml:space="preserve">
6,12*40/1,18/ИндексОБ</t>
    </r>
  </si>
  <si>
    <r>
      <t>Реле электромагнитное 4п.к. кат.220V, контакты до 8A на DIN рейку 2834070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</si>
  <si>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26,74</t>
    </r>
    <r>
      <rPr>
        <i/>
        <sz val="5"/>
        <rFont val="Arial"/>
        <family val="2"/>
        <charset val="204"/>
      </rPr>
      <t xml:space="preserve">
2,89*40/1,18/ИндексОБ</t>
    </r>
  </si>
  <si>
    <r>
      <t>Реле 24В, 2п.к. 2961192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</si>
  <si>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реле</t>
    </r>
    <r>
      <rPr>
        <i/>
        <sz val="7"/>
        <rFont val="Arial"/>
        <family val="2"/>
        <charset val="204"/>
      </rPr>
      <t xml:space="preserve">
НР (797 руб.): 95% от ФОТ (839 руб.)
СП (545 руб.): 65% от ФОТ (839 руб.)</t>
    </r>
  </si>
  <si>
    <r>
      <t>279,81</t>
    </r>
    <r>
      <rPr>
        <i/>
        <sz val="5"/>
        <rFont val="Arial"/>
        <family val="2"/>
        <charset val="204"/>
      </rPr>
      <t xml:space="preserve">
1210,00/1,18/ИндексОБ</t>
    </r>
  </si>
  <si>
    <r>
      <t>Шина заземления, горизонтальная  7313.000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</si>
  <si>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0,01</t>
    </r>
    <r>
      <rPr>
        <i/>
        <sz val="6"/>
        <rFont val="Arial"/>
        <family val="2"/>
        <charset val="204"/>
      </rPr>
      <t xml:space="preserve">
(0,5*2) / 100</t>
    </r>
  </si>
  <si>
    <r>
      <t>Монтаж шины</t>
    </r>
    <r>
      <rPr>
        <i/>
        <sz val="7"/>
        <rFont val="Arial"/>
        <family val="2"/>
        <charset val="204"/>
      </rPr>
      <t xml:space="preserve">
НР (8 руб.): 95% от ФОТ (8 руб.)
СП (5 руб.): 65% от ФОТ (8 руб.)</t>
    </r>
  </si>
  <si>
    <r>
      <t>ТЕРм08-01-068-01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</si>
  <si>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346,87</t>
    </r>
    <r>
      <rPr>
        <i/>
        <sz val="5"/>
        <rFont val="Arial"/>
        <family val="2"/>
        <charset val="204"/>
      </rPr>
      <t xml:space="preserve">
1500,00/1,18/ИндексОБ</t>
    </r>
  </si>
  <si>
    <r>
      <t>Блок питания 24В, 15Вт БП15Б-Д2-24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</si>
  <si>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блока питания</t>
    </r>
    <r>
      <rPr>
        <i/>
        <sz val="7"/>
        <rFont val="Arial"/>
        <family val="2"/>
        <charset val="204"/>
      </rPr>
      <t xml:space="preserve">
НР (29 руб.): 80% от ФОТ (36 руб.)
СП (22 руб.): 60% от ФОТ (36 руб.)</t>
    </r>
  </si>
  <si>
    <r>
      <t>ТЕРм11-03-001-01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</si>
  <si>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9</t>
    </r>
    <r>
      <rPr>
        <i/>
        <sz val="6"/>
        <rFont val="Arial"/>
        <family val="2"/>
        <charset val="204"/>
      </rPr>
      <t xml:space="preserve">
1+8</t>
    </r>
  </si>
  <si>
    <r>
      <t>Монтаж автоматических выключателей, на ток до 25 А</t>
    </r>
    <r>
      <rPr>
        <i/>
        <sz val="7"/>
        <rFont val="Arial"/>
        <family val="2"/>
        <charset val="204"/>
      </rPr>
      <t xml:space="preserve">
НР (134 руб.): 95% от ФОТ (141 руб.)
СП (92 руб.): 65% от ФОТ (141 руб.)</t>
    </r>
  </si>
  <si>
    <r>
      <t>2863,28</t>
    </r>
    <r>
      <rPr>
        <i/>
        <sz val="5"/>
        <rFont val="Arial"/>
        <family val="2"/>
        <charset val="204"/>
      </rPr>
      <t xml:space="preserve">
12382,00/1,18/ИндексОБ</t>
    </r>
  </si>
  <si>
    <r>
      <t>SIMATIC S7-1200, МОДУЛЬ АНАЛОГОВОГО ВВОДА, SM 1231, 8 AI, +/-10В, +/-5В, +/-2,5В, ИЛИ 0-20 MA 12 БИТ + ЗНАК ИЛИ (13 БИТ ADC) 6ES7231-4HF30-0XB0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</si>
  <si>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2114,27</t>
    </r>
    <r>
      <rPr>
        <i/>
        <sz val="5"/>
        <rFont val="Arial"/>
        <family val="2"/>
        <charset val="204"/>
      </rPr>
      <t xml:space="preserve">
9143,00/1,18/ИндексОБ</t>
    </r>
  </si>
  <si>
    <r>
      <t>SIMATIC S7, MEMORY CARD FOR S7-1200 CPU, 3,3 V NFLASH, 2 MBYTE  6ES7954-8LB01-0AA0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</si>
  <si>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502,49</t>
    </r>
    <r>
      <rPr>
        <i/>
        <sz val="5"/>
        <rFont val="Arial"/>
        <family val="2"/>
        <charset val="204"/>
      </rPr>
      <t xml:space="preserve">
2173,00/1,18/ИндексОБ</t>
    </r>
  </si>
  <si>
    <r>
      <t>SIMATIC S7, MEMORY CARD FOR S7-1200 CPU, 3,3 V NFLASH, 2 MBYTE   6ES7954-8LB01-0AA0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</si>
  <si>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4</t>
    </r>
    <r>
      <rPr>
        <i/>
        <sz val="6"/>
        <rFont val="Arial"/>
        <family val="2"/>
        <charset val="204"/>
      </rPr>
      <t xml:space="preserve">
1+3</t>
    </r>
  </si>
  <si>
    <r>
      <t>Монтаж карт памяти</t>
    </r>
    <r>
      <rPr>
        <i/>
        <sz val="7"/>
        <rFont val="Arial"/>
        <family val="2"/>
        <charset val="204"/>
      </rPr>
      <t xml:space="preserve">
НР (93 руб.): 80% от ФОТ (116 руб.)
СП (70 руб.): 60% от ФОТ (116 руб.)</t>
    </r>
  </si>
  <si>
    <r>
      <t>ТЕРм10-03-001-04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</si>
  <si>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2958,08</t>
    </r>
    <r>
      <rPr>
        <i/>
        <sz val="5"/>
        <rFont val="Arial"/>
        <family val="2"/>
        <charset val="204"/>
      </rPr>
      <t xml:space="preserve">
12792,00/1,18/ИндексОБ</t>
    </r>
  </si>
  <si>
    <r>
      <t>Процессор. SIMATIC S7-1200, CPU 1214C, COMPACT CPU, DC/DC/DC, ONBOARD I/O: 14 DI 24V DC; 10 DO 24 V DC; 2 AI  0 - 10V DC OR 0 - 20MA, POWER SUPPLY: DC 20.4 - 28.8 V DC, PROGRAM/DATA MEMORY: 50 KB 6ES7214-1AE30-0XB0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</si>
  <si>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процессора</t>
    </r>
    <r>
      <rPr>
        <i/>
        <sz val="7"/>
        <rFont val="Arial"/>
        <family val="2"/>
        <charset val="204"/>
      </rPr>
      <t xml:space="preserve">
НР (12 руб.): 92% от ФОТ (13 руб.)
СП (8 руб.): 65% от ФОТ (13 руб.)</t>
    </r>
  </si>
  <si>
    <r>
      <t>Блок питания. SIMATIC S7-1200 POWER MODULE PM1207 STABILIZED POWER SUPPLY INPUT: 120/230 V AC OUTPUT: 24 V DC/2.5 A 6EP1332-1SH71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</si>
  <si>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блока питания</t>
    </r>
    <r>
      <rPr>
        <i/>
        <sz val="7"/>
        <rFont val="Arial"/>
        <family val="2"/>
        <charset val="204"/>
      </rPr>
      <t xml:space="preserve">
НР (12 руб.): 92% от ФОТ (13 руб.)
СП (8 руб.): 65% от ФОТ (13 руб.)</t>
    </r>
  </si>
  <si>
    <t xml:space="preserve">                           Раздел 1. Оборудование шкафа БУП</t>
  </si>
  <si>
    <t>_______________________________________________________________________________________________505,09</t>
  </si>
  <si>
    <t>___________________________6,859</t>
  </si>
  <si>
    <t>_______________________________________________________________________________________________53,752</t>
  </si>
  <si>
    <t>_______________________________________________________________________________________________36,655</t>
  </si>
  <si>
    <t>___________________________90,407</t>
  </si>
  <si>
    <t>Основание: 12-027-АТХ.С2</t>
  </si>
  <si>
    <t>Автоматика к проекту: Модернизация системы технологической водоподготовки бассейна профилактория комбината</t>
  </si>
  <si>
    <t>ЛОКАЛЬНЫЙ СМЕТНЫЙ РАСЧЕТ № 12-027-АТХ2.СМ</t>
  </si>
  <si>
    <t>Итого по разделу 2 Монтажные работы и материалы</t>
  </si>
  <si>
    <r>
      <t>3,3</t>
    </r>
    <r>
      <rPr>
        <i/>
        <sz val="5"/>
        <rFont val="Arial"/>
        <family val="2"/>
        <charset val="204"/>
      </rPr>
      <t xml:space="preserve">
21,11/1,18/ИндексСМР</t>
    </r>
  </si>
  <si>
    <r>
      <t>Гибкая гофрированная труба из полипропилена (серия 10) 11920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</si>
  <si>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Материалы, DKC</t>
  </si>
  <si>
    <r>
      <t>0,22</t>
    </r>
    <r>
      <rPr>
        <i/>
        <sz val="6"/>
        <rFont val="Arial"/>
        <family val="2"/>
        <charset val="204"/>
      </rPr>
      <t xml:space="preserve">
22 / 100</t>
    </r>
  </si>
  <si>
    <t>100 м трубок</t>
  </si>
  <si>
    <r>
      <t>Провод, количество проводов в резинобитумной трубке до 2, сечение провода до 6 мм2</t>
    </r>
    <r>
      <rPr>
        <i/>
        <sz val="7"/>
        <rFont val="Arial"/>
        <family val="2"/>
        <charset val="204"/>
      </rPr>
      <t xml:space="preserve">
НР (57 руб.): 95% от ФОТ (60 руб.)
СП (39 руб.): 65% от ФОТ (60 руб.)</t>
    </r>
  </si>
  <si>
    <r>
      <t>ТЕРм08-02-413-01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</si>
  <si>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2,52</t>
    </r>
    <r>
      <rPr>
        <i/>
        <sz val="5"/>
        <rFont val="Arial"/>
        <family val="2"/>
        <charset val="204"/>
      </rPr>
      <t xml:space="preserve">
16,11/1,18/ИндексСМР</t>
    </r>
  </si>
  <si>
    <r>
      <t>Кабельный зажим с контрогайкой, IP68 52500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</si>
  <si>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8,51</t>
    </r>
    <r>
      <rPr>
        <i/>
        <sz val="5"/>
        <rFont val="Arial"/>
        <family val="2"/>
        <charset val="204"/>
      </rPr>
      <t xml:space="preserve">
54,42/1,18/ИндексСМР</t>
    </r>
  </si>
  <si>
    <r>
      <t>Переходник армированная труба - -коробка М20, IP65 55120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</si>
  <si>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25,66</t>
    </r>
    <r>
      <rPr>
        <i/>
        <sz val="5"/>
        <rFont val="Arial"/>
        <family val="2"/>
        <charset val="204"/>
      </rPr>
      <t xml:space="preserve">
82,10*2/1,18/ИндексСМР</t>
    </r>
  </si>
  <si>
    <r>
      <t>DIN-рейка из оцинкованной стали OMEGA 2F 02135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</si>
  <si>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Дин-рейки</t>
    </r>
    <r>
      <rPr>
        <i/>
        <sz val="7"/>
        <rFont val="Arial"/>
        <family val="2"/>
        <charset val="204"/>
      </rPr>
      <t xml:space="preserve">
(МАТ=0 к расх.)
НР (23 руб.): 80% от ФОТ (29 руб.)
СП (17 руб.): 60% от ФОТ (29 руб.)</t>
    </r>
  </si>
  <si>
    <r>
      <t>ТЕРм11-01-001-01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</si>
  <si>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6,57</t>
    </r>
    <r>
      <rPr>
        <i/>
        <sz val="5"/>
        <rFont val="Arial"/>
        <family val="2"/>
        <charset val="204"/>
      </rPr>
      <t xml:space="preserve">
42,00/1,18/ИндексСМР</t>
    </r>
  </si>
  <si>
    <r>
      <t>Клеммные колодки из полиамида 6.6. на 12 клемм 43112NY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</si>
  <si>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клемм</t>
    </r>
    <r>
      <rPr>
        <i/>
        <sz val="7"/>
        <rFont val="Arial"/>
        <family val="2"/>
        <charset val="204"/>
      </rPr>
      <t xml:space="preserve">
НР (24 руб.): 95% от ФОТ (25 руб.)
СП (16 руб.): 65% от ФОТ (25 руб.)</t>
    </r>
  </si>
  <si>
    <r>
      <t>ТЕРм08-01-082-01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</si>
  <si>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25,63</t>
    </r>
    <r>
      <rPr>
        <i/>
        <sz val="5"/>
        <rFont val="Arial"/>
        <family val="2"/>
        <charset val="204"/>
      </rPr>
      <t xml:space="preserve">
164,00/1,18/ИндексСМР</t>
    </r>
  </si>
  <si>
    <r>
      <t>Коробка ответвительная с кабельными вводами, IP55 54000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</si>
  <si>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127,23</t>
    </r>
    <r>
      <rPr>
        <i/>
        <sz val="5"/>
        <rFont val="Arial"/>
        <family val="2"/>
        <charset val="204"/>
      </rPr>
      <t xml:space="preserve">
814,00/1,18/ИндексСМР</t>
    </r>
  </si>
  <si>
    <r>
      <t>Стойка К305УХЛ2 (6,4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</si>
  <si>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80,81</t>
    </r>
    <r>
      <rPr>
        <i/>
        <sz val="5"/>
        <rFont val="Arial"/>
        <family val="2"/>
        <charset val="204"/>
      </rPr>
      <t xml:space="preserve">
517,00/1,18/ИндексСМР</t>
    </r>
  </si>
  <si>
    <r>
      <t>Стойка К314У3 (3,8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</si>
  <si>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0,05</t>
    </r>
    <r>
      <rPr>
        <i/>
        <sz val="6"/>
        <rFont val="Arial"/>
        <family val="2"/>
        <charset val="204"/>
      </rPr>
      <t xml:space="preserve">
(4+1) / 100</t>
    </r>
  </si>
  <si>
    <r>
      <t>Монтаж стоек</t>
    </r>
    <r>
      <rPr>
        <i/>
        <sz val="7"/>
        <rFont val="Arial"/>
        <family val="2"/>
        <charset val="204"/>
      </rPr>
      <t xml:space="preserve">
НР (19 руб.): 95% от ФОТ (20 руб.)
СП (13 руб.): 65% от ФОТ (20 руб.)</t>
    </r>
  </si>
  <si>
    <r>
      <t>ТЕРм08-02-152-06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</si>
  <si>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0,23</t>
    </r>
    <r>
      <rPr>
        <i/>
        <sz val="5"/>
        <rFont val="Arial"/>
        <family val="2"/>
        <charset val="204"/>
      </rPr>
      <t xml:space="preserve">
1,50/1,18/ИндексСМР</t>
    </r>
  </si>
  <si>
    <r>
      <t>Шайба кузовная, DIN 9021, М10   СМ121000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</si>
  <si>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0,34</t>
    </r>
    <r>
      <rPr>
        <i/>
        <sz val="5"/>
        <rFont val="Arial"/>
        <family val="2"/>
        <charset val="204"/>
      </rPr>
      <t xml:space="preserve">
2,15/1,18/ИндексСМР</t>
    </r>
  </si>
  <si>
    <r>
      <t>Гайка шестигранная, оцинкованная М10   СМ111000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</si>
  <si>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1,91</t>
    </r>
    <r>
      <rPr>
        <i/>
        <sz val="5"/>
        <rFont val="Arial"/>
        <family val="2"/>
        <charset val="204"/>
      </rPr>
      <t xml:space="preserve">
12,23/1,18/ИндексСМР</t>
    </r>
  </si>
  <si>
    <r>
      <t>Стальной забивной анкер М10 _x000D_
СМ401040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</si>
  <si>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26,73</t>
    </r>
    <r>
      <rPr>
        <i/>
        <sz val="5"/>
        <rFont val="Arial"/>
        <family val="2"/>
        <charset val="204"/>
      </rPr>
      <t xml:space="preserve">
171,00/1,18/ИндексСМР</t>
    </r>
  </si>
  <si>
    <r>
      <t>Шпилька резьбовая, оцинкованная DIN 975/976, М10х2000_x000D_
СМ201002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</si>
  <si>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51,55</t>
    </r>
    <r>
      <rPr>
        <i/>
        <sz val="5"/>
        <rFont val="Arial"/>
        <family val="2"/>
        <charset val="204"/>
      </rPr>
      <t xml:space="preserve">
329,78/1,18/ИндексСМР</t>
    </r>
  </si>
  <si>
    <r>
      <t>П-образный профиль PSM, толщина 2,5мм, l=2000м 34130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</si>
  <si>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Профиль перфорированный монтажный длиной 2 м</t>
    </r>
    <r>
      <rPr>
        <i/>
        <sz val="7"/>
        <rFont val="Arial"/>
        <family val="2"/>
        <charset val="204"/>
      </rPr>
      <t xml:space="preserve">
1 371,25 = 1 392,25 - 1,25 x 16,80
НР (15 руб.): 95% от ФОТ (16 руб.)
СП (10 руб.): 65% от ФОТ (16 руб.)</t>
    </r>
  </si>
  <si>
    <r>
      <t>ТЕРм08-02-397-01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</si>
  <si>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0,21</t>
    </r>
    <r>
      <rPr>
        <i/>
        <sz val="5"/>
        <rFont val="Arial"/>
        <family val="2"/>
        <charset val="204"/>
      </rPr>
      <t xml:space="preserve">
1,39/1,18/ИндексСМР</t>
    </r>
  </si>
  <si>
    <r>
      <t>Гайка с насечкой, препятствующая откручиванию М6  СМ100600  (вес=0,00355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</si>
  <si>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0,35</t>
    </r>
    <r>
      <rPr>
        <i/>
        <sz val="5"/>
        <rFont val="Arial"/>
        <family val="2"/>
        <charset val="204"/>
      </rPr>
      <t xml:space="preserve">
2,20/1,18/ИндексСМР</t>
    </r>
  </si>
  <si>
    <r>
      <t>Винт с  гладкой головкой   М6х16 СМ010616   (вес=0,0045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</si>
  <si>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0,2</t>
    </r>
    <r>
      <rPr>
        <i/>
        <sz val="5"/>
        <rFont val="Arial"/>
        <family val="2"/>
        <charset val="204"/>
      </rPr>
      <t xml:space="preserve">
1,30/1,18/ИндексСМР</t>
    </r>
  </si>
  <si>
    <r>
      <t>Винт с крестообразным шлицем   М6х10 СМ010610  (вес=0,0045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</si>
  <si>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26,35</t>
    </r>
    <r>
      <rPr>
        <i/>
        <sz val="5"/>
        <rFont val="Arial"/>
        <family val="2"/>
        <charset val="204"/>
      </rPr>
      <t xml:space="preserve">
168,54/1,18/ИндексСМР</t>
    </r>
  </si>
  <si>
    <r>
      <t>Скоба ТМ, ширина 100мм 30690 (вес=0,1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</si>
  <si>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32,95</t>
    </r>
    <r>
      <rPr>
        <i/>
        <sz val="5"/>
        <rFont val="Arial"/>
        <family val="2"/>
        <charset val="204"/>
      </rPr>
      <t xml:space="preserve">
105,40*2/1,18/ИндексСМР</t>
    </r>
  </si>
  <si>
    <r>
      <t>Крышка для кабельного лотка , L=2000мм 35512    (вес=0,63*2=1,26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</si>
  <si>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48,78</t>
    </r>
    <r>
      <rPr>
        <i/>
        <sz val="5"/>
        <rFont val="Arial"/>
        <family val="2"/>
        <charset val="204"/>
      </rPr>
      <t xml:space="preserve">
156,02*2/1,18/ИндексСМР</t>
    </r>
  </si>
  <si>
    <r>
      <t>Металлический кабельный лоток перфарированный, осн. 100 _x000D_
 h= 50мм, l=2000мм 35252    (вес=1,07*2=2,14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</si>
  <si>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0,0354</t>
    </r>
    <r>
      <rPr>
        <i/>
        <sz val="6"/>
        <rFont val="Arial"/>
        <family val="2"/>
        <charset val="204"/>
      </rPr>
      <t xml:space="preserve">
(2,14*10+1,26*10+0,1*8+0,0045*50+0,00355*50+0,0045*20+0,00355*20)/1000</t>
    </r>
  </si>
  <si>
    <r>
      <t>Монтаж. Лоток металлический штампованный по установленным конструкциям, ширина лотка до 200 мм (100 мм)</t>
    </r>
    <r>
      <rPr>
        <i/>
        <sz val="7"/>
        <rFont val="Arial"/>
        <family val="2"/>
        <charset val="204"/>
      </rPr>
      <t xml:space="preserve">
2 199,65 = 2 242,32 - 2,54 x 16,80
НР (42 руб.): 95% от ФОТ (44 руб.)
СП (29 руб.): 65% от ФОТ (44 руб.)</t>
    </r>
  </si>
  <si>
    <r>
      <t>ТЕРм08-02-395-01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</si>
  <si>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81,98</t>
    </r>
    <r>
      <rPr>
        <i/>
        <sz val="5"/>
        <rFont val="Arial"/>
        <family val="2"/>
        <charset val="204"/>
      </rPr>
      <t xml:space="preserve">
174,82*3/1,18/ИндексСМР</t>
    </r>
  </si>
  <si>
    <r>
      <t>Крышка для кабельного лотка , L=3000мм 35524    (вес=1,11*3=3,33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</si>
  <si>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18,51</t>
    </r>
    <r>
      <rPr>
        <i/>
        <sz val="5"/>
        <rFont val="Arial"/>
        <family val="2"/>
        <charset val="204"/>
      </rPr>
      <t xml:space="preserve">
118,44/1,18/ИндексСМР</t>
    </r>
  </si>
  <si>
    <r>
      <t>Консоль ML облегченная с осн. 200мм 34103 (вес=0,59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</si>
  <si>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106,24</t>
    </r>
    <r>
      <rPr>
        <i/>
        <sz val="5"/>
        <rFont val="Arial"/>
        <family val="2"/>
        <charset val="204"/>
      </rPr>
      <t xml:space="preserve">
226,56*3/1,18/ИндексСМР</t>
    </r>
  </si>
  <si>
    <r>
      <t>Металлический кабельный лоток перфарированный, осн. 200 _x000D_
 h= 50мм, l=3000мм 35264   (вес=1,77*3=5,31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</si>
  <si>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0,02</t>
    </r>
    <r>
      <rPr>
        <i/>
        <sz val="6"/>
        <rFont val="Arial"/>
        <family val="2"/>
        <charset val="204"/>
      </rPr>
      <t xml:space="preserve">
(5,31*2+0,59*4+3,33*2)/1000</t>
    </r>
  </si>
  <si>
    <r>
      <t>Монтаж. Лоток металлический штампованный по установленным конструкциям, ширина лотка до 200 мм (200 мм)</t>
    </r>
    <r>
      <rPr>
        <i/>
        <sz val="7"/>
        <rFont val="Arial"/>
        <family val="2"/>
        <charset val="204"/>
      </rPr>
      <t xml:space="preserve">
2 199,65 = 2 242,32 - 2,54 x 16,80
НР (24 руб.): 95% от ФОТ (25 руб.)
СП (16 руб.): 65% от ФОТ (25 руб.)</t>
    </r>
  </si>
  <si>
    <r>
      <t>4,21</t>
    </r>
    <r>
      <rPr>
        <i/>
        <sz val="5"/>
        <rFont val="Arial"/>
        <family val="2"/>
        <charset val="204"/>
      </rPr>
      <t xml:space="preserve">
26,92/1,18/ИндексСМР</t>
    </r>
  </si>
  <si>
    <r>
      <t>Стандартный анкер с болтом М8 СМ430850 (вес=0,042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</si>
  <si>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52,26</t>
    </r>
    <r>
      <rPr>
        <i/>
        <sz val="5"/>
        <rFont val="Arial"/>
        <family val="2"/>
        <charset val="204"/>
      </rPr>
      <t xml:space="preserve">
334,35/1,18/ИндексСМР</t>
    </r>
  </si>
  <si>
    <r>
      <t>Крышка переходника RRD 38130    (вес=0,54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</si>
  <si>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101,13</t>
    </r>
    <r>
      <rPr>
        <i/>
        <sz val="5"/>
        <rFont val="Arial"/>
        <family val="2"/>
        <charset val="204"/>
      </rPr>
      <t xml:space="preserve">
646,99/1,18/ИндексСМР</t>
    </r>
  </si>
  <si>
    <r>
      <t>Переходник правосторонний RRD 36337   (вес=0,9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</si>
  <si>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75,18</t>
    </r>
    <r>
      <rPr>
        <i/>
        <sz val="5"/>
        <rFont val="Arial"/>
        <family val="2"/>
        <charset val="204"/>
      </rPr>
      <t xml:space="preserve">
481,01/1,18/ИндексСМР</t>
    </r>
  </si>
  <si>
    <r>
      <t>Крышка углового кабельного лотка СРО90 38005  (вес=1,4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</si>
  <si>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110,22</t>
    </r>
    <r>
      <rPr>
        <i/>
        <sz val="5"/>
        <rFont val="Arial"/>
        <family val="2"/>
        <charset val="204"/>
      </rPr>
      <t xml:space="preserve">
705,14/1,18/ИндексСМР</t>
    </r>
  </si>
  <si>
    <r>
      <t>Лоток угловой СРО90, осн.300 36005  (вес=1,8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</si>
  <si>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27,89</t>
    </r>
    <r>
      <rPr>
        <i/>
        <sz val="5"/>
        <rFont val="Arial"/>
        <family val="2"/>
        <charset val="204"/>
      </rPr>
      <t xml:space="preserve">
178,43/1,18/ИндексСМР</t>
    </r>
  </si>
  <si>
    <r>
      <t>Консоль ML облегченная с осн. 300мм 34104  (вес=0,87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</si>
  <si>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114,52</t>
    </r>
    <r>
      <rPr>
        <i/>
        <sz val="5"/>
        <rFont val="Arial"/>
        <family val="2"/>
        <charset val="204"/>
      </rPr>
      <t xml:space="preserve">
244,20*3/1,18/ИндексСМР</t>
    </r>
  </si>
  <si>
    <r>
      <t>Крышка для кабельного лотка , L=3000мм 35525 (вес=1,58*3=4,74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</si>
  <si>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101,82</t>
    </r>
    <r>
      <rPr>
        <i/>
        <sz val="5"/>
        <rFont val="Arial"/>
        <family val="2"/>
        <charset val="204"/>
      </rPr>
      <t xml:space="preserve">
217,12*3/1,18/ИндексСМР</t>
    </r>
  </si>
  <si>
    <r>
      <t>Металлический кабельный лоток перфарированный, осн. 300  h=50мм, l=3000мм 35265  (вес=2,31*3=6,93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</si>
  <si>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0,059</t>
    </r>
    <r>
      <rPr>
        <i/>
        <sz val="6"/>
        <rFont val="Arial"/>
        <family val="2"/>
        <charset val="204"/>
      </rPr>
      <t xml:space="preserve">
(6,93*4+4,74*4+0,87*8+1,8+1,4+0,9+0,54+0,042*24)/1000</t>
    </r>
  </si>
  <si>
    <r>
      <t>Монтаж. Лоток металлический штампованный по установленным конструкциям, ширина лотка до 400 мм (300 мм)</t>
    </r>
    <r>
      <rPr>
        <i/>
        <sz val="7"/>
        <rFont val="Arial"/>
        <family val="2"/>
        <charset val="204"/>
      </rPr>
      <t xml:space="preserve">
1 919,34 = 1 949,24 - 1,78 x 16,80
НР (59 руб.): 95% от ФОТ (62 руб.)
СП (40 руб.): 65% от ФОТ (62 руб.)</t>
    </r>
  </si>
  <si>
    <r>
      <t>ТЕРм08-02-395-02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</si>
  <si>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7,48</t>
    </r>
    <r>
      <rPr>
        <i/>
        <sz val="5"/>
        <rFont val="Arial"/>
        <family val="2"/>
        <charset val="204"/>
      </rPr>
      <t xml:space="preserve">
47,81/1,18/ИндексСМР</t>
    </r>
  </si>
  <si>
    <r>
      <t>Универсальная рамка на  6 модулей F00015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</si>
  <si>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4,05</t>
    </r>
    <r>
      <rPr>
        <i/>
        <sz val="5"/>
        <rFont val="Arial"/>
        <family val="2"/>
        <charset val="204"/>
      </rPr>
      <t xml:space="preserve">
25,93/1,18/ИндексСМР</t>
    </r>
  </si>
  <si>
    <r>
      <t>Каркас под  2 модуля серии "Viva" F0000А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</si>
  <si>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6,56</t>
    </r>
    <r>
      <rPr>
        <i/>
        <sz val="5"/>
        <rFont val="Arial"/>
        <family val="2"/>
        <charset val="204"/>
      </rPr>
      <t xml:space="preserve">
41,96/1,18/ИндексСМР</t>
    </r>
  </si>
  <si>
    <r>
      <t>Заглушка короба торцевая 09505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</si>
  <si>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9,32</t>
    </r>
    <r>
      <rPr>
        <i/>
        <sz val="5"/>
        <rFont val="Arial"/>
        <family val="2"/>
        <charset val="204"/>
      </rPr>
      <t xml:space="preserve">
59,62/1,18/ИндексСМР</t>
    </r>
  </si>
  <si>
    <r>
      <t>Ввод в стену / потолок 09507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</si>
  <si>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98,91</t>
    </r>
    <r>
      <rPr>
        <i/>
        <sz val="5"/>
        <rFont val="Arial"/>
        <family val="2"/>
        <charset val="204"/>
      </rPr>
      <t xml:space="preserve">
316,38*2/1,18/ИндексСМР</t>
    </r>
  </si>
  <si>
    <r>
      <t>Кабельный короб 90х50 серии In-Liner FRONT 09500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</si>
  <si>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Монтаж. Короба пластмассовые: шириной до 120 мм</t>
    </r>
    <r>
      <rPr>
        <i/>
        <sz val="7"/>
        <rFont val="Arial"/>
        <family val="2"/>
        <charset val="204"/>
      </rPr>
      <t xml:space="preserve">
308,28 = 325,68 - 0,0014 x 12 430,00
(Приведение расценок ФЕР к территориальному уровню (Письмо УРЦЦС Ц-297 от 12.04.2011) ОЗП=1,41; ЭМ=1,242; ЗПМ=1,41; МАТ=1,052)
НР (5 руб.): 95% от ФОТ (5 руб.)
СП (3 руб.): 65% от ФОТ (5 руб.)</t>
    </r>
  </si>
  <si>
    <r>
      <t>ФЕРм08-02-390-03</t>
    </r>
    <r>
      <rPr>
        <i/>
        <sz val="9"/>
        <rFont val="Arial"/>
        <family val="2"/>
        <charset val="204"/>
      </rPr>
      <t xml:space="preserve">
И2-Пр. Минрегион от 21.12.10 №747</t>
    </r>
  </si>
  <si>
    <r>
      <t>3,52</t>
    </r>
    <r>
      <rPr>
        <i/>
        <sz val="5"/>
        <rFont val="Arial"/>
        <family val="2"/>
        <charset val="204"/>
      </rPr>
      <t xml:space="preserve">
22,53/1,18/ИндексСМР</t>
    </r>
  </si>
  <si>
    <r>
      <t>Набор адапторов 10133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</si>
  <si>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2,41</t>
    </r>
    <r>
      <rPr>
        <i/>
        <sz val="5"/>
        <rFont val="Arial"/>
        <family val="2"/>
        <charset val="204"/>
      </rPr>
      <t xml:space="preserve">
15,40/1,18/ИндексСМР</t>
    </r>
  </si>
  <si>
    <r>
      <t>Внешний угол AEM 00396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</si>
  <si>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Внутренний угол AIM 00386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</si>
  <si>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6,69</t>
    </r>
    <r>
      <rPr>
        <i/>
        <sz val="5"/>
        <rFont val="Arial"/>
        <family val="2"/>
        <charset val="204"/>
      </rPr>
      <t xml:space="preserve">
21,39*2/1,18/ИндексСМР</t>
    </r>
  </si>
  <si>
    <r>
      <t>Миниканалы 22х10 серии ТМС 00317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</si>
  <si>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0,09</t>
    </r>
    <r>
      <rPr>
        <i/>
        <sz val="6"/>
        <rFont val="Arial"/>
        <family val="2"/>
        <charset val="204"/>
      </rPr>
      <t xml:space="preserve">
9 / 100</t>
    </r>
  </si>
  <si>
    <r>
      <t>Монтаж. Короба пластмассовые: шириной до 40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
НР (19 руб.): 95% от ФОТ (20 руб.)
СП (13 руб.): 65% от ФОТ (20 руб.)</t>
    </r>
  </si>
  <si>
    <r>
      <t>ФЕРм08-02-390-01</t>
    </r>
    <r>
      <rPr>
        <i/>
        <sz val="9"/>
        <rFont val="Arial"/>
        <family val="2"/>
        <charset val="204"/>
      </rPr>
      <t xml:space="preserve">
И2-Пр. Минрегион от 21.12.10 №747</t>
    </r>
  </si>
  <si>
    <r>
      <t>14,21</t>
    </r>
    <r>
      <rPr>
        <i/>
        <sz val="5"/>
        <rFont val="Arial"/>
        <family val="2"/>
        <charset val="204"/>
      </rPr>
      <t xml:space="preserve">
90,90/1,18/ИндексСМР</t>
    </r>
  </si>
  <si>
    <r>
      <t>Заглушка 00874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</si>
  <si>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33,26</t>
    </r>
    <r>
      <rPr>
        <i/>
        <sz val="5"/>
        <rFont val="Arial"/>
        <family val="2"/>
        <charset val="204"/>
      </rPr>
      <t xml:space="preserve">
212,78/1,18/ИндексСМР</t>
    </r>
  </si>
  <si>
    <r>
      <t>Угол внутренний изменяемый NIAV_x000D_
01724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</si>
  <si>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60,09</t>
    </r>
    <r>
      <rPr>
        <i/>
        <sz val="5"/>
        <rFont val="Arial"/>
        <family val="2"/>
        <charset val="204"/>
      </rPr>
      <t xml:space="preserve">
192,22*2/1,18/ИндексСМР</t>
    </r>
  </si>
  <si>
    <r>
      <t>Короб 80х40 2 м серии ТА-GN  01781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</si>
  <si>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Монтаж. Короба пластмассовые: шириной до 120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
НР (18 руб.): 95% от ФОТ (19 руб.)
СП (12 руб.): 65% от ФОТ (19 руб.)</t>
    </r>
  </si>
  <si>
    <r>
      <t>0,015</t>
    </r>
    <r>
      <rPr>
        <i/>
        <sz val="6"/>
        <rFont val="Arial"/>
        <family val="2"/>
        <charset val="204"/>
      </rPr>
      <t xml:space="preserve">
15 / 1000</t>
    </r>
  </si>
  <si>
    <t>Провода силовые для электрических установок на напряжение до 450 В с медной жилой марки ПВ3, сечением 1 мм2</t>
  </si>
  <si>
    <r>
      <t>ТСЦ-502-0512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</si>
  <si>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Провод по установленным стальным конструкциям и панелям, сечение до 16 мм2</t>
    </r>
    <r>
      <rPr>
        <i/>
        <sz val="7"/>
        <rFont val="Arial"/>
        <family val="2"/>
        <charset val="204"/>
      </rPr>
      <t xml:space="preserve">
НР (73 руб.): 95% от ФОТ (77 руб.)
СП (50 руб.): 65% от ФОТ (77 руб.)</t>
    </r>
  </si>
  <si>
    <r>
      <t>0,1</t>
    </r>
    <r>
      <rPr>
        <i/>
        <sz val="6"/>
        <rFont val="Arial"/>
        <family val="2"/>
        <charset val="204"/>
      </rPr>
      <t xml:space="preserve">
(1*2*5) / 100</t>
    </r>
  </si>
  <si>
    <r>
      <t>Присоединение к зажимам жил проводов или кабелей сечением до 70 мм2</t>
    </r>
    <r>
      <rPr>
        <i/>
        <sz val="7"/>
        <rFont val="Arial"/>
        <family val="2"/>
        <charset val="204"/>
      </rPr>
      <t xml:space="preserve">
НР (25 руб.): 95% от ФОТ (26 руб.)
СП (17 руб.): 65% от ФОТ (26 руб.)</t>
    </r>
  </si>
  <si>
    <r>
      <t>ТЕРм08-02-144-05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</si>
  <si>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Присоединение к зажимам жил проводов или кабелей сечением до 35 мм2</t>
    </r>
    <r>
      <rPr>
        <i/>
        <sz val="7"/>
        <rFont val="Arial"/>
        <family val="2"/>
        <charset val="204"/>
      </rPr>
      <t xml:space="preserve">
НР (22 руб.): 95% от ФОТ (23 руб.)
СП (15 руб.): 65% от ФОТ (23 руб.)</t>
    </r>
  </si>
  <si>
    <r>
      <t>ТЕРм08-02-144-04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</si>
  <si>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2,38</t>
    </r>
    <r>
      <rPr>
        <i/>
        <sz val="6"/>
        <rFont val="Arial"/>
        <family val="2"/>
        <charset val="204"/>
      </rPr>
      <t xml:space="preserve">
(5*2*3+11*2*3+4*2*4+2*2*3+1*2*4+1*2*7+1*2*10+2*2*14) / 100</t>
    </r>
  </si>
  <si>
    <r>
      <t>Присоединение к зажимам жил проводов или кабелей сечением до 2,5 мм2</t>
    </r>
    <r>
      <rPr>
        <i/>
        <sz val="7"/>
        <rFont val="Arial"/>
        <family val="2"/>
        <charset val="204"/>
      </rPr>
      <t xml:space="preserve">
НР (368 руб.): 95% от ФОТ (387 руб.)
СП (252 руб.): 65% от ФОТ (387 руб.)</t>
    </r>
  </si>
  <si>
    <r>
      <t>ТЕРм08-02-144-01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</si>
  <si>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10</t>
    </r>
    <r>
      <rPr>
        <i/>
        <sz val="6"/>
        <rFont val="Arial"/>
        <family val="2"/>
        <charset val="204"/>
      </rPr>
      <t xml:space="preserve">
1*2+1*2+1*2+2*2</t>
    </r>
  </si>
  <si>
    <r>
      <t>Разделка  контрольного кабеля сечением одной жилы до 2,5 мм2, количество жил до 4</t>
    </r>
    <r>
      <rPr>
        <i/>
        <sz val="7"/>
        <rFont val="Arial"/>
        <family val="2"/>
        <charset val="204"/>
      </rPr>
      <t xml:space="preserve">
НР (35 руб.): 95% от ФОТ (37 руб.)
СП (24 руб.): 65% от ФОТ (37 руб.)</t>
    </r>
  </si>
  <si>
    <r>
      <t>ТЕРм08-02-158-04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</si>
  <si>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Разделка 3-4-жильного кабеля с пластмассовой и резиновой изоляцией напряжением до 1 кВ, сечение одной жилы до 120 мм2</t>
    </r>
    <r>
      <rPr>
        <i/>
        <sz val="7"/>
        <rFont val="Arial"/>
        <family val="2"/>
        <charset val="204"/>
      </rPr>
      <t xml:space="preserve">
НР (35 руб.): 95% от ФОТ (37 руб.)
СП (24 руб.): 65% от ФОТ (37 руб.)</t>
    </r>
  </si>
  <si>
    <r>
      <t>ТЕРм08-02-158-15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</si>
  <si>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46</t>
    </r>
    <r>
      <rPr>
        <i/>
        <sz val="6"/>
        <rFont val="Arial"/>
        <family val="2"/>
        <charset val="204"/>
      </rPr>
      <t xml:space="preserve">
1*2+5*2+11*2+4*2+2*2</t>
    </r>
  </si>
  <si>
    <r>
      <t>Разделка 3-4-жильного кабеля с пластмассовой и резиновой изоляцией напряжением до 1 кВ, сечение одной жилы до 35 мм2</t>
    </r>
    <r>
      <rPr>
        <i/>
        <sz val="7"/>
        <rFont val="Arial"/>
        <family val="2"/>
        <charset val="204"/>
      </rPr>
      <t xml:space="preserve">
НР (689 руб.): 95% от ФОТ (725 руб.)
СП (471 руб.): 65% от ФОТ (725 руб.)</t>
    </r>
  </si>
  <si>
    <r>
      <t>ТЕРм08-02-158-14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</si>
  <si>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0,005</t>
    </r>
    <r>
      <rPr>
        <i/>
        <sz val="6"/>
        <rFont val="Arial"/>
        <family val="2"/>
        <charset val="204"/>
      </rPr>
      <t xml:space="preserve">
5 / 1000</t>
    </r>
  </si>
  <si>
    <r>
      <t>Кабели контрольные КВВГнг, с числом жил - 14 и сечением 1,0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</si>
  <si>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ФССЦ-501-1644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</si>
  <si>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0,01</t>
    </r>
    <r>
      <rPr>
        <i/>
        <sz val="6"/>
        <rFont val="Arial"/>
        <family val="2"/>
        <charset val="204"/>
      </rPr>
      <t xml:space="preserve">
10 / 1000</t>
    </r>
  </si>
  <si>
    <r>
      <t>Кабели контрольные КВВГнг, с числом жил - 10 и сечением 1,0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</si>
  <si>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ФССЦ-501-1643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</si>
  <si>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0,04</t>
    </r>
    <r>
      <rPr>
        <i/>
        <sz val="6"/>
        <rFont val="Arial"/>
        <family val="2"/>
        <charset val="204"/>
      </rPr>
      <t xml:space="preserve">
40 / 1000</t>
    </r>
  </si>
  <si>
    <r>
      <t>Кабели контрольные КВВГнг, с числом жил - 7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</si>
  <si>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ФССЦ-501-1650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</si>
  <si>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0,027</t>
    </r>
    <r>
      <rPr>
        <i/>
        <sz val="6"/>
        <rFont val="Arial"/>
        <family val="2"/>
        <charset val="204"/>
      </rPr>
      <t xml:space="preserve">
27 / 1000</t>
    </r>
  </si>
  <si>
    <t>Кабели КВВГЭ, с числом жил - 4 и сечением 1,5 мм2</t>
  </si>
  <si>
    <r>
      <t>ТСЦ-501-0832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</si>
  <si>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0,05</t>
    </r>
    <r>
      <rPr>
        <i/>
        <sz val="6"/>
        <rFont val="Arial"/>
        <family val="2"/>
        <charset val="204"/>
      </rPr>
      <t xml:space="preserve">
50 / 1000</t>
    </r>
  </si>
  <si>
    <r>
      <t>Кабель ВВГнг-LS, с числом жил - 5 и сечением 70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</si>
  <si>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ФССЦ-501-8515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</si>
  <si>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0,02</t>
    </r>
    <r>
      <rPr>
        <i/>
        <sz val="6"/>
        <rFont val="Arial"/>
        <family val="2"/>
        <charset val="204"/>
      </rPr>
      <t xml:space="preserve">
20 / 1000</t>
    </r>
  </si>
  <si>
    <r>
      <t>Кабель  ВВГнг-LS, с числом жил - 5 и сечением 25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</si>
  <si>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ФССЦ-501-8512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</si>
  <si>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0,077</t>
    </r>
    <r>
      <rPr>
        <i/>
        <sz val="6"/>
        <rFont val="Arial"/>
        <family val="2"/>
        <charset val="204"/>
      </rPr>
      <t xml:space="preserve">
77 / 1000</t>
    </r>
  </si>
  <si>
    <r>
      <t>Кабель  ВВГнг-LS, с числом жил - 5 и сечением 2,5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</si>
  <si>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ФССЦ-501-8507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</si>
  <si>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0,165</t>
    </r>
    <r>
      <rPr>
        <i/>
        <sz val="6"/>
        <rFont val="Arial"/>
        <family val="2"/>
        <charset val="204"/>
      </rPr>
      <t xml:space="preserve">
165 / 1000</t>
    </r>
  </si>
  <si>
    <r>
      <t>Кабель  ВВГнг-LS, с числом жил - 3 и сечением 2,5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</si>
  <si>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ФССЦ-501-8483</t>
    </r>
    <r>
      <rPr>
        <i/>
        <sz val="9"/>
        <rFont val="Arial"/>
        <family val="2"/>
        <charset val="204"/>
      </rPr>
      <t xml:space="preserve">
И7-Пр. Минрегиона от 29.06.12 №260</t>
    </r>
  </si>
  <si>
    <r>
      <t>0,011</t>
    </r>
    <r>
      <rPr>
        <i/>
        <sz val="6"/>
        <rFont val="Arial"/>
        <family val="2"/>
        <charset val="204"/>
      </rPr>
      <t xml:space="preserve">
11 / 1000</t>
    </r>
  </si>
  <si>
    <r>
      <t>Кабель ВВГнг-LS, с числом жил - 4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</si>
  <si>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ФССЦ-501-8491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</si>
  <si>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0,035</t>
    </r>
    <r>
      <rPr>
        <i/>
        <sz val="6"/>
        <rFont val="Arial"/>
        <family val="2"/>
        <charset val="204"/>
      </rPr>
      <t xml:space="preserve">
35 / 1000</t>
    </r>
  </si>
  <si>
    <r>
      <t>Кабель  ВВГнг-LS, с числом жил - 3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</si>
  <si>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ФССЦ-501-8482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</si>
  <si>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0,5</t>
    </r>
    <r>
      <rPr>
        <i/>
        <sz val="6"/>
        <rFont val="Arial"/>
        <family val="2"/>
        <charset val="204"/>
      </rPr>
      <t xml:space="preserve">
50 / 100</t>
    </r>
  </si>
  <si>
    <r>
      <t>Кабель до 35 кВ по установленным конструкциям и лоткам с креплением на поворотах и в конце трассы, масса 1 м кабеля до 6 кг</t>
    </r>
    <r>
      <rPr>
        <i/>
        <sz val="7"/>
        <rFont val="Arial"/>
        <family val="2"/>
        <charset val="204"/>
      </rPr>
      <t xml:space="preserve">
НР (220 руб.): 95% от ФОТ (232 руб.)
СП (151 руб.): 65% от ФОТ (232 руб.)</t>
    </r>
  </si>
  <si>
    <r>
      <t>ТЕРм08-02-147-04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</si>
  <si>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</t>
    </r>
    <r>
      <rPr>
        <i/>
        <sz val="6"/>
        <rFont val="Arial"/>
        <family val="2"/>
        <charset val="204"/>
      </rPr>
      <t xml:space="preserve">
20 / 100</t>
    </r>
  </si>
  <si>
    <r>
      <t>Кабель до 35 кВ по установленным конструкциям и лоткам с креплением на поворотах и в конце трассы, масса 1 м кабеля до 2 кг</t>
    </r>
    <r>
      <rPr>
        <i/>
        <sz val="7"/>
        <rFont val="Arial"/>
        <family val="2"/>
        <charset val="204"/>
      </rPr>
      <t xml:space="preserve">
НР (53 руб.): 95% от ФОТ (56 руб.)
СП (36 руб.): 65% от ФОТ (56 руб.)</t>
    </r>
  </si>
  <si>
    <r>
      <t>ТЕРм08-02-147-02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</si>
  <si>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3,12</t>
    </r>
    <r>
      <rPr>
        <i/>
        <sz val="6"/>
        <rFont val="Arial"/>
        <family val="2"/>
        <charset val="204"/>
      </rPr>
      <t xml:space="preserve">
(77+165+11+35+27+40+10+5-22-36) / 100</t>
    </r>
  </si>
  <si>
    <r>
      <t>Кабель до 35 кВ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НР (615 руб.): 95% от ФОТ (647 руб.)
СП (421 руб.): 65% от ФОТ (647 руб.)</t>
    </r>
  </si>
  <si>
    <r>
      <t>ТЕРм08-02-147-01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</si>
  <si>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0,36</t>
    </r>
    <r>
      <rPr>
        <i/>
        <sz val="6"/>
        <rFont val="Arial"/>
        <family val="2"/>
        <charset val="204"/>
      </rPr>
      <t xml:space="preserve">
36 / 100</t>
    </r>
  </si>
  <si>
    <t>100 м одного провода</t>
  </si>
  <si>
    <r>
      <t>Затягивание проводов в электротехнический плинтус. Провод один сечением до 2х2,5 мм2</t>
    </r>
    <r>
      <rPr>
        <i/>
        <sz val="7"/>
        <rFont val="Arial"/>
        <family val="2"/>
        <charset val="204"/>
      </rPr>
      <t xml:space="preserve">
НР (115 руб.): 95% от ФОТ (121 руб.)
СП (79 руб.): 65% от ФОТ (121 руб.)</t>
    </r>
  </si>
  <si>
    <r>
      <t>ТЕРм08-02-422-01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</si>
  <si>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23,64</t>
    </r>
    <r>
      <rPr>
        <i/>
        <sz val="5"/>
        <rFont val="Arial"/>
        <family val="2"/>
        <charset val="204"/>
      </rPr>
      <t xml:space="preserve">
151,26/1,18/ИндексСМР</t>
    </r>
  </si>
  <si>
    <r>
      <t>Электроустановочные изделия серии " Viva": розетка силовая 16А/250В 45005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</si>
  <si>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Монтаж. Розетка штепсельная утопленного типа при скрытой проводке</t>
    </r>
    <r>
      <rPr>
        <i/>
        <sz val="7"/>
        <rFont val="Arial"/>
        <family val="2"/>
        <charset val="204"/>
      </rPr>
      <t xml:space="preserve">
НР (26 руб.): 95% от ФОТ (27 руб.)
СП (18 руб.): 65% от ФОТ (27 руб.)</t>
    </r>
  </si>
  <si>
    <r>
      <t>ТЕРм08-03-591-09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</si>
  <si>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12,76</t>
    </r>
    <r>
      <rPr>
        <i/>
        <sz val="5"/>
        <rFont val="Arial"/>
        <family val="2"/>
        <charset val="204"/>
      </rPr>
      <t xml:space="preserve">
81,60/1,18/ИндексСМР</t>
    </r>
  </si>
  <si>
    <r>
      <t>Розетка одноместная с крышкой для открытой установки  с заземляющим контактом 16А/250В, IP54  РСб20-3-ФСр  ЕRS12-K03-16-54-Dc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</si>
  <si>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Материалы, IEK</t>
  </si>
  <si>
    <r>
      <t>20,01</t>
    </r>
    <r>
      <rPr>
        <i/>
        <sz val="5"/>
        <rFont val="Arial"/>
        <family val="2"/>
        <charset val="204"/>
      </rPr>
      <t xml:space="preserve">
128,00/1,18/ИндексСМР</t>
    </r>
  </si>
  <si>
    <r>
      <t>Розетка двухместная с крышкой для открытой установки с заземляющим контактом 16А/250В, IP54 РСб22-3-ФСр ЕRS22-K03-16-54-Dc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</si>
  <si>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0,1</t>
    </r>
    <r>
      <rPr>
        <i/>
        <sz val="6"/>
        <rFont val="Arial"/>
        <family val="2"/>
        <charset val="204"/>
      </rPr>
      <t xml:space="preserve">
(6+4) / 100</t>
    </r>
  </si>
  <si>
    <r>
      <t>Монтаж. Розетка штепсельная полугерметическая и герметическая</t>
    </r>
    <r>
      <rPr>
        <i/>
        <sz val="7"/>
        <rFont val="Arial"/>
        <family val="2"/>
        <charset val="204"/>
      </rPr>
      <t xml:space="preserve">
НР (101 руб.): 95% от ФОТ (106 руб.)
СП (69 руб.): 65% от ФОТ (106 руб.)</t>
    </r>
  </si>
  <si>
    <r>
      <t>ТЕРм08-03-591-10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</si>
  <si>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Монтажные работы и материалы</t>
  </si>
  <si>
    <r>
      <t>Приставки контактные ПКЛ-11-04А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</si>
  <si>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ФССЦ-509-4900</t>
    </r>
    <r>
      <rPr>
        <i/>
        <sz val="9"/>
        <rFont val="Arial"/>
        <family val="2"/>
        <charset val="204"/>
      </rPr>
      <t xml:space="preserve">
И7-Пр. Минрегиона от 29.06.12 №260</t>
    </r>
  </si>
  <si>
    <r>
      <t>Монтаж приставки контактной</t>
    </r>
    <r>
      <rPr>
        <i/>
        <sz val="7"/>
        <rFont val="Arial"/>
        <family val="2"/>
        <charset val="204"/>
      </rPr>
      <t xml:space="preserve">
НР (29 руб.): 95% от ФОТ (31 руб.)
СП (20 руб.): 65% от ФОТ (31 руб.)</t>
    </r>
  </si>
  <si>
    <r>
      <t>1877,71</t>
    </r>
    <r>
      <rPr>
        <i/>
        <sz val="5"/>
        <rFont val="Arial"/>
        <family val="2"/>
        <charset val="204"/>
      </rPr>
      <t xml:space="preserve">
8120,00/1,18/ИндексОБ</t>
    </r>
  </si>
  <si>
    <r>
      <t>Ящик управления  380В; Iн=0,6А; IP54 Я5111-18 74УХЛ4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</si>
  <si>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2980,06</t>
    </r>
    <r>
      <rPr>
        <i/>
        <sz val="5"/>
        <rFont val="Arial"/>
        <family val="2"/>
        <charset val="204"/>
      </rPr>
      <t xml:space="preserve">
12887,00/1,18/ИндексОБ</t>
    </r>
  </si>
  <si>
    <r>
      <t>Ящик управления  380В; Iн=0,75А; IP54 Я5411-22 74УХЛ4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</si>
  <si>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</t>
    </r>
    <r>
      <rPr>
        <i/>
        <sz val="6"/>
        <rFont val="Arial"/>
        <family val="2"/>
        <charset val="204"/>
      </rPr>
      <t xml:space="preserve">
2+1</t>
    </r>
  </si>
  <si>
    <r>
      <t>Монтаж ящиков управления</t>
    </r>
    <r>
      <rPr>
        <i/>
        <sz val="7"/>
        <rFont val="Arial"/>
        <family val="2"/>
        <charset val="204"/>
      </rPr>
      <t xml:space="preserve">
НР (107 руб.): 95% от ФОТ (113 руб.)
СП (73 руб.): 65% от ФОТ (113 руб.)</t>
    </r>
  </si>
  <si>
    <r>
      <t>ТЕРм08-03-573-04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</si>
  <si>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742,56</t>
    </r>
    <r>
      <rPr>
        <i/>
        <sz val="5"/>
        <rFont val="Arial"/>
        <family val="2"/>
        <charset val="204"/>
      </rPr>
      <t xml:space="preserve">
3211.11/1,18/ИндексОБ</t>
    </r>
  </si>
  <si>
    <r>
      <t>Автоматический выключатель дифференциального тока АВДТ     1+N,  с расцепителем на ток 16 А DS201LC16APR30-С16 2CSR245440R1164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</si>
  <si>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АВВ</t>
  </si>
  <si>
    <r>
      <t>3965,62</t>
    </r>
    <r>
      <rPr>
        <i/>
        <sz val="5"/>
        <rFont val="Arial"/>
        <family val="2"/>
        <charset val="204"/>
      </rPr>
      <t xml:space="preserve">
17149.00/1,18/ИндексОБ</t>
    </r>
  </si>
  <si>
    <r>
      <t>Автоматический выключатель S200 3Р х-ка К, с расцепителями на ток 80 А S803 С-K 80 2CCS863001R0627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</si>
  <si>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641,48</t>
    </r>
    <r>
      <rPr>
        <i/>
        <sz val="5"/>
        <rFont val="Arial"/>
        <family val="2"/>
        <charset val="204"/>
      </rPr>
      <t xml:space="preserve">
2774.00/1,18/ИндексОБ</t>
    </r>
  </si>
  <si>
    <r>
      <t>Автоматический выключатель S200 3Р х-ка К, с расцепителями на ток 20 А S203 M-K 20 2CDS273001R0487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</si>
  <si>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529,78</t>
    </r>
    <r>
      <rPr>
        <i/>
        <sz val="5"/>
        <rFont val="Arial"/>
        <family val="2"/>
        <charset val="204"/>
      </rPr>
      <t xml:space="preserve">
2291.00/1,18/ИндексОБ</t>
    </r>
  </si>
  <si>
    <r>
      <t>Автоматический выключатель S200 3Р х-ка К, с расцепителями на ток 16 А S203 M-K 16 2CDS273001R0467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</si>
  <si>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192,86</t>
    </r>
    <r>
      <rPr>
        <i/>
        <sz val="5"/>
        <rFont val="Arial"/>
        <family val="2"/>
        <charset val="204"/>
      </rPr>
      <t xml:space="preserve">
834.00/1,18/ИндексОБ</t>
    </r>
  </si>
  <si>
    <r>
      <t>Автоматический выключатель S200 1Р х-ка К, с расцепителями на ток 20 А  S201 M-K 20 2CDS271001R0487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</si>
  <si>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306,86</t>
    </r>
    <r>
      <rPr>
        <i/>
        <sz val="5"/>
        <rFont val="Arial"/>
        <family val="2"/>
        <charset val="204"/>
      </rPr>
      <t xml:space="preserve">
1327.00/1,18/ИндексОБ</t>
    </r>
  </si>
  <si>
    <r>
      <t>Автоматический выключатель S200 1Р х-ка К, с расцепителями на ток 16 А  S201 M-K 16 2CDS271001R0467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</si>
  <si>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1429,78</t>
    </r>
    <r>
      <rPr>
        <i/>
        <sz val="5"/>
        <rFont val="Arial"/>
        <family val="2"/>
        <charset val="204"/>
      </rPr>
      <t xml:space="preserve">
6183.00/1,18/ИндексОБ</t>
    </r>
  </si>
  <si>
    <r>
      <t>Автоматический выключатель S803 С-K 125 2СРХ0 2CCS883001R0647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</si>
  <si>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17</t>
    </r>
    <r>
      <rPr>
        <i/>
        <sz val="6"/>
        <rFont val="Arial"/>
        <family val="2"/>
        <charset val="204"/>
      </rPr>
      <t xml:space="preserve">
1+2+1+3+1+1+8</t>
    </r>
  </si>
  <si>
    <r>
      <t>Монтаж автоматических выключателей</t>
    </r>
    <r>
      <rPr>
        <i/>
        <sz val="7"/>
        <rFont val="Arial"/>
        <family val="2"/>
        <charset val="204"/>
      </rPr>
      <t xml:space="preserve">
НР (253 руб.): 95% от ФОТ (266 руб.)
СП (173 руб.): 65% от ФОТ (266 руб.)</t>
    </r>
  </si>
  <si>
    <r>
      <t>1019,3</t>
    </r>
    <r>
      <rPr>
        <i/>
        <sz val="5"/>
        <rFont val="Arial"/>
        <family val="2"/>
        <charset val="204"/>
      </rPr>
      <t xml:space="preserve">
4407.89/1,18/ИндексОБ</t>
    </r>
  </si>
  <si>
    <r>
      <t>Вводно-распределительное устройство 2СРХ0 30121 R9999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</si>
  <si>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ВРУ</t>
    </r>
    <r>
      <rPr>
        <i/>
        <sz val="7"/>
        <rFont val="Arial"/>
        <family val="2"/>
        <charset val="204"/>
      </rPr>
      <t xml:space="preserve">
НР (51 руб.): 95% от ФОТ (54 руб.)
СП (35 руб.): 65% от ФОТ (54 руб.)</t>
    </r>
  </si>
  <si>
    <r>
      <t>ТЕРм08-03-572-06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</si>
  <si>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_______________________________________________________________________________________________219,26</t>
  </si>
  <si>
    <t>___________________________3,290</t>
  </si>
  <si>
    <t>_______________________________________________________________________________________________23,230</t>
  </si>
  <si>
    <t>_______________________________________________________________________________________________40,428</t>
  </si>
  <si>
    <t>___________________________63,658</t>
  </si>
  <si>
    <t>Основание: 12-027-ЭМ</t>
  </si>
  <si>
    <t>Электрооборудование к проекту: Модернизация системы технологической водоподготовки бассейна профилактория комбината</t>
  </si>
  <si>
    <t>ЛОКАЛЬНЫЙ СМЕТНЫЙ РАСЧЕТ № 12-027-ЭМ.СМ</t>
  </si>
  <si>
    <t>12-027-АР</t>
  </si>
  <si>
    <t>12-027-ТХ</t>
  </si>
  <si>
    <t>12-027-АТХ1</t>
  </si>
  <si>
    <t>12-027-АТХ2</t>
  </si>
  <si>
    <t>12-027-ЭМ</t>
  </si>
  <si>
    <t>Архитектурные решения</t>
  </si>
  <si>
    <t xml:space="preserve">Технологическая часть </t>
  </si>
  <si>
    <t>Электрооборудование</t>
  </si>
  <si>
    <t>Автоматика</t>
  </si>
  <si>
    <t>Всего в ценах 2012 (Ксмр=5,56, Коб.=4,19)</t>
  </si>
  <si>
    <t>Выполнение работ по модернизации системы технологической водоподготовки бассейна профилактория ФГУП "Комбинат "Электрохимприбор"</t>
  </si>
  <si>
    <t>Выполнение работ по модернизации системы технологической водоподготовки бассейна профилактория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</si>
</sst>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sz val="11"/>
      <name val="Arial"/>
      <family val="2"/>
      <charset val="204"/>
    </font>
    <font>
      <i/>
      <sz val="5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16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5" fillId="0" borderId="16" xfId="72" applyNumberFormat="1" applyFont="1" applyFill="1" applyBorder="1" applyAlignment="1">
      <alignment horizontal="left" vertical="center" wrapText="1"/>
    </xf>
    <xf numFmtId="49" fontId="36" fillId="0" borderId="14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49" fontId="3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4" fillId="0" borderId="0" xfId="0" applyFont="1" applyAlignment="1"/>
    <xf numFmtId="0" fontId="41" fillId="0" borderId="0" xfId="0" applyFont="1" applyAlignment="1">
      <alignment horizontal="right" vertical="top"/>
    </xf>
    <xf numFmtId="0" fontId="3" fillId="0" borderId="10" xfId="0" applyFont="1" applyBorder="1" applyAlignment="1">
      <alignment horizontal="left" vertical="top"/>
    </xf>
    <xf numFmtId="0" fontId="4" fillId="0" borderId="0" xfId="0" applyFont="1" applyBorder="1"/>
    <xf numFmtId="49" fontId="2" fillId="0" borderId="0" xfId="0" applyNumberFormat="1" applyFont="1" applyAlignment="1">
      <alignment horizontal="left" vertical="top"/>
    </xf>
    <xf numFmtId="3" fontId="4" fillId="0" borderId="11" xfId="0" applyNumberFormat="1" applyFont="1" applyBorder="1" applyAlignment="1">
      <alignment horizontal="right" vertical="top"/>
    </xf>
    <xf numFmtId="49" fontId="31" fillId="24" borderId="22" xfId="73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2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0"/>
  <sheetViews>
    <sheetView showGridLines="0" zoomScaleNormal="100" zoomScaleSheetLayoutView="75" workbookViewId="0">
      <selection activeCell="C7" sqref="C7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37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38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41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41</v>
      </c>
      <c r="O4" s="5"/>
      <c r="P4" s="5"/>
      <c r="Q4" s="5"/>
      <c r="R4" s="125"/>
    </row>
    <row r="5" spans="1:18" outlineLevel="1" x14ac:dyDescent="0.2">
      <c r="A5" s="9" t="s">
        <v>93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180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179</v>
      </c>
      <c r="I6" s="5"/>
      <c r="J6" s="40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23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178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24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177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25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176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175</v>
      </c>
      <c r="E16" s="4"/>
      <c r="F16" s="5"/>
      <c r="G16" s="5"/>
      <c r="H16" s="5"/>
      <c r="I16" s="17"/>
      <c r="J16" s="131" t="s">
        <v>174</v>
      </c>
      <c r="K16" s="132"/>
      <c r="L16" s="10" t="s">
        <v>61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7" t="s">
        <v>173</v>
      </c>
      <c r="E17" s="4"/>
      <c r="F17" s="5"/>
      <c r="G17" s="5"/>
      <c r="H17" s="5"/>
      <c r="I17" s="17"/>
      <c r="J17" s="131" t="s">
        <v>172</v>
      </c>
      <c r="K17" s="132"/>
      <c r="L17" s="10" t="s">
        <v>61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62</v>
      </c>
      <c r="E18" s="4"/>
      <c r="F18" s="5"/>
      <c r="G18" s="5"/>
      <c r="H18" s="5"/>
      <c r="I18" s="17"/>
      <c r="J18" s="131" t="s">
        <v>171</v>
      </c>
      <c r="K18" s="132"/>
      <c r="L18" s="10" t="s">
        <v>63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22" t="s">
        <v>170</v>
      </c>
      <c r="E19" s="4"/>
      <c r="F19" s="5"/>
      <c r="G19" s="5"/>
      <c r="H19" s="5"/>
      <c r="I19" s="5"/>
      <c r="J19" s="33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33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40" t="s">
        <v>26</v>
      </c>
      <c r="B22" s="143" t="s">
        <v>169</v>
      </c>
      <c r="C22" s="140" t="s">
        <v>27</v>
      </c>
      <c r="D22" s="140" t="s">
        <v>28</v>
      </c>
      <c r="E22" s="140" t="s">
        <v>29</v>
      </c>
      <c r="F22" s="140" t="s">
        <v>39</v>
      </c>
      <c r="G22" s="141"/>
      <c r="H22" s="141"/>
      <c r="I22" s="141"/>
      <c r="J22" s="140" t="s">
        <v>40</v>
      </c>
      <c r="K22" s="141"/>
      <c r="L22" s="141"/>
      <c r="M22" s="141"/>
      <c r="N22" s="140" t="s">
        <v>34</v>
      </c>
      <c r="O22" s="140" t="s">
        <v>35</v>
      </c>
      <c r="P22" s="140" t="s">
        <v>168</v>
      </c>
      <c r="Q22" s="140" t="s">
        <v>167</v>
      </c>
    </row>
    <row r="23" spans="1:17" ht="15.75" customHeight="1" x14ac:dyDescent="0.2">
      <c r="A23" s="141"/>
      <c r="B23" s="144"/>
      <c r="C23" s="142"/>
      <c r="D23" s="140"/>
      <c r="E23" s="141"/>
      <c r="F23" s="140" t="s">
        <v>30</v>
      </c>
      <c r="G23" s="140" t="s">
        <v>32</v>
      </c>
      <c r="H23" s="141"/>
      <c r="I23" s="141"/>
      <c r="J23" s="145" t="s">
        <v>30</v>
      </c>
      <c r="K23" s="140" t="s">
        <v>32</v>
      </c>
      <c r="L23" s="141"/>
      <c r="M23" s="141"/>
      <c r="N23" s="140"/>
      <c r="O23" s="140"/>
      <c r="P23" s="140"/>
      <c r="Q23" s="140"/>
    </row>
    <row r="24" spans="1:17" ht="15.75" customHeight="1" x14ac:dyDescent="0.2">
      <c r="A24" s="141"/>
      <c r="B24" s="144"/>
      <c r="C24" s="142"/>
      <c r="D24" s="140"/>
      <c r="E24" s="141"/>
      <c r="F24" s="141"/>
      <c r="G24" s="116" t="s">
        <v>31</v>
      </c>
      <c r="H24" s="116" t="s">
        <v>36</v>
      </c>
      <c r="I24" s="116" t="s">
        <v>33</v>
      </c>
      <c r="J24" s="146"/>
      <c r="K24" s="116" t="s">
        <v>31</v>
      </c>
      <c r="L24" s="116" t="s">
        <v>36</v>
      </c>
      <c r="M24" s="116" t="s">
        <v>33</v>
      </c>
      <c r="N24" s="140"/>
      <c r="O24" s="140"/>
      <c r="P24" s="140"/>
      <c r="Q24" s="140"/>
    </row>
    <row r="25" spans="1:17" x14ac:dyDescent="0.2">
      <c r="A25" s="21">
        <v>1</v>
      </c>
      <c r="B25" s="120">
        <v>2</v>
      </c>
      <c r="C25" s="116">
        <v>3</v>
      </c>
      <c r="D25" s="116">
        <v>4</v>
      </c>
      <c r="E25" s="21">
        <v>5</v>
      </c>
      <c r="F25" s="117">
        <v>6</v>
      </c>
      <c r="G25" s="117">
        <v>7</v>
      </c>
      <c r="H25" s="117">
        <v>8</v>
      </c>
      <c r="I25" s="117">
        <v>9</v>
      </c>
      <c r="J25" s="118">
        <v>10</v>
      </c>
      <c r="K25" s="117">
        <v>11</v>
      </c>
      <c r="L25" s="117">
        <v>12</v>
      </c>
      <c r="M25" s="117">
        <v>13</v>
      </c>
      <c r="N25" s="117">
        <v>14</v>
      </c>
      <c r="O25" s="117">
        <v>15</v>
      </c>
      <c r="P25" s="117">
        <v>16</v>
      </c>
      <c r="Q25" s="117">
        <v>17</v>
      </c>
    </row>
    <row r="26" spans="1:17" ht="19.149999999999999" customHeight="1" x14ac:dyDescent="0.2">
      <c r="A26" s="139" t="s">
        <v>166</v>
      </c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</row>
    <row r="27" spans="1:17" ht="19.149999999999999" customHeight="1" x14ac:dyDescent="0.2">
      <c r="A27" s="133" t="s">
        <v>165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</row>
    <row r="28" spans="1:17" ht="108" x14ac:dyDescent="0.2">
      <c r="A28" s="21">
        <v>1</v>
      </c>
      <c r="B28" s="26" t="s">
        <v>150</v>
      </c>
      <c r="C28" s="119" t="s">
        <v>164</v>
      </c>
      <c r="D28" s="27" t="s">
        <v>146</v>
      </c>
      <c r="E28" s="31" t="s">
        <v>152</v>
      </c>
      <c r="F28" s="29">
        <v>2039.92</v>
      </c>
      <c r="G28" s="29">
        <v>508.44</v>
      </c>
      <c r="H28" s="29">
        <v>70.33</v>
      </c>
      <c r="I28" s="29">
        <v>24.8</v>
      </c>
      <c r="J28" s="35">
        <v>126</v>
      </c>
      <c r="K28" s="30">
        <v>31</v>
      </c>
      <c r="L28" s="30">
        <v>4</v>
      </c>
      <c r="M28" s="30">
        <v>2</v>
      </c>
      <c r="N28" s="30">
        <v>45.436500000000002</v>
      </c>
      <c r="O28" s="30">
        <v>2.81</v>
      </c>
      <c r="P28" s="30">
        <v>1.5874999999999999</v>
      </c>
      <c r="Q28" s="30">
        <v>0.1</v>
      </c>
    </row>
    <row r="29" spans="1:17" ht="135.75" x14ac:dyDescent="0.2">
      <c r="A29" s="21">
        <v>2</v>
      </c>
      <c r="B29" s="26" t="s">
        <v>148</v>
      </c>
      <c r="C29" s="119" t="s">
        <v>163</v>
      </c>
      <c r="D29" s="27" t="s">
        <v>146</v>
      </c>
      <c r="E29" s="31" t="s">
        <v>152</v>
      </c>
      <c r="F29" s="29">
        <v>1508.8</v>
      </c>
      <c r="G29" s="29">
        <v>23.24</v>
      </c>
      <c r="H29" s="29">
        <v>41.48</v>
      </c>
      <c r="I29" s="29">
        <v>13.94</v>
      </c>
      <c r="J29" s="35">
        <v>93</v>
      </c>
      <c r="K29" s="30">
        <v>1</v>
      </c>
      <c r="L29" s="30">
        <v>3</v>
      </c>
      <c r="M29" s="30">
        <v>1</v>
      </c>
      <c r="N29" s="30">
        <v>2.0750000000000002</v>
      </c>
      <c r="O29" s="30">
        <v>0.13</v>
      </c>
      <c r="P29" s="30">
        <v>0.89249999999999996</v>
      </c>
      <c r="Q29" s="30">
        <v>0.06</v>
      </c>
    </row>
    <row r="30" spans="1:17" ht="108" x14ac:dyDescent="0.2">
      <c r="A30" s="21">
        <v>3</v>
      </c>
      <c r="B30" s="26" t="s">
        <v>162</v>
      </c>
      <c r="C30" s="119" t="s">
        <v>161</v>
      </c>
      <c r="D30" s="27" t="s">
        <v>160</v>
      </c>
      <c r="E30" s="31" t="s">
        <v>152</v>
      </c>
      <c r="F30" s="29">
        <v>2954.78</v>
      </c>
      <c r="G30" s="29">
        <v>843.34</v>
      </c>
      <c r="H30" s="29">
        <v>549.30999999999995</v>
      </c>
      <c r="I30" s="29">
        <v>7.61</v>
      </c>
      <c r="J30" s="35">
        <v>183</v>
      </c>
      <c r="K30" s="30">
        <v>52</v>
      </c>
      <c r="L30" s="30">
        <v>34</v>
      </c>
      <c r="M30" s="30"/>
      <c r="N30" s="30">
        <v>53.106999999999999</v>
      </c>
      <c r="O30" s="30">
        <v>3.28</v>
      </c>
      <c r="P30" s="30">
        <v>0.48749999999999999</v>
      </c>
      <c r="Q30" s="30">
        <v>0.03</v>
      </c>
    </row>
    <row r="31" spans="1:17" ht="99.75" x14ac:dyDescent="0.2">
      <c r="A31" s="21">
        <v>4</v>
      </c>
      <c r="B31" s="26" t="s">
        <v>159</v>
      </c>
      <c r="C31" s="119" t="s">
        <v>158</v>
      </c>
      <c r="D31" s="27" t="s">
        <v>157</v>
      </c>
      <c r="E31" s="31" t="s">
        <v>156</v>
      </c>
      <c r="F31" s="29">
        <v>30.1</v>
      </c>
      <c r="G31" s="30"/>
      <c r="H31" s="30"/>
      <c r="I31" s="30"/>
      <c r="J31" s="35">
        <v>216</v>
      </c>
      <c r="K31" s="30"/>
      <c r="L31" s="30"/>
      <c r="M31" s="30"/>
      <c r="N31" s="30"/>
      <c r="O31" s="30"/>
      <c r="P31" s="30"/>
      <c r="Q31" s="30"/>
    </row>
    <row r="32" spans="1:17" ht="108" x14ac:dyDescent="0.2">
      <c r="A32" s="21">
        <v>5</v>
      </c>
      <c r="B32" s="26" t="s">
        <v>150</v>
      </c>
      <c r="C32" s="119" t="s">
        <v>155</v>
      </c>
      <c r="D32" s="27" t="s">
        <v>146</v>
      </c>
      <c r="E32" s="31" t="s">
        <v>152</v>
      </c>
      <c r="F32" s="29">
        <v>2039.92</v>
      </c>
      <c r="G32" s="29">
        <v>508.44</v>
      </c>
      <c r="H32" s="29">
        <v>70.33</v>
      </c>
      <c r="I32" s="29">
        <v>24.8</v>
      </c>
      <c r="J32" s="35">
        <v>126</v>
      </c>
      <c r="K32" s="30">
        <v>31</v>
      </c>
      <c r="L32" s="30">
        <v>4</v>
      </c>
      <c r="M32" s="30">
        <v>2</v>
      </c>
      <c r="N32" s="30">
        <v>45.436500000000002</v>
      </c>
      <c r="O32" s="30">
        <v>2.81</v>
      </c>
      <c r="P32" s="30">
        <v>1.5874999999999999</v>
      </c>
      <c r="Q32" s="30">
        <v>0.1</v>
      </c>
    </row>
    <row r="33" spans="1:17" ht="116.25" x14ac:dyDescent="0.2">
      <c r="A33" s="21">
        <v>6</v>
      </c>
      <c r="B33" s="26" t="s">
        <v>148</v>
      </c>
      <c r="C33" s="119" t="s">
        <v>147</v>
      </c>
      <c r="D33" s="27" t="s">
        <v>146</v>
      </c>
      <c r="E33" s="31" t="s">
        <v>154</v>
      </c>
      <c r="F33" s="29">
        <v>379.66</v>
      </c>
      <c r="G33" s="29">
        <v>6.44</v>
      </c>
      <c r="H33" s="29">
        <v>12.2</v>
      </c>
      <c r="I33" s="29">
        <v>4.0999999999999996</v>
      </c>
      <c r="J33" s="35">
        <v>-23</v>
      </c>
      <c r="K33" s="30"/>
      <c r="L33" s="30">
        <v>-1</v>
      </c>
      <c r="M33" s="30"/>
      <c r="N33" s="30">
        <v>0.57499999999999996</v>
      </c>
      <c r="O33" s="30">
        <v>-0.04</v>
      </c>
      <c r="P33" s="30">
        <v>0.26250000000000001</v>
      </c>
      <c r="Q33" s="30">
        <v>-0.02</v>
      </c>
    </row>
    <row r="34" spans="1:17" ht="138" x14ac:dyDescent="0.2">
      <c r="A34" s="21">
        <v>7</v>
      </c>
      <c r="B34" s="26" t="s">
        <v>144</v>
      </c>
      <c r="C34" s="119" t="s">
        <v>153</v>
      </c>
      <c r="D34" s="27" t="s">
        <v>142</v>
      </c>
      <c r="E34" s="31" t="s">
        <v>152</v>
      </c>
      <c r="F34" s="29">
        <v>9735.92</v>
      </c>
      <c r="G34" s="29">
        <v>1697.04</v>
      </c>
      <c r="H34" s="29">
        <v>226.74</v>
      </c>
      <c r="I34" s="29">
        <v>78.34</v>
      </c>
      <c r="J34" s="35">
        <v>602</v>
      </c>
      <c r="K34" s="30">
        <v>105</v>
      </c>
      <c r="L34" s="30">
        <v>14</v>
      </c>
      <c r="M34" s="30">
        <v>5</v>
      </c>
      <c r="N34" s="30">
        <v>137.74700000000001</v>
      </c>
      <c r="O34" s="30">
        <v>8.51</v>
      </c>
      <c r="P34" s="30">
        <v>5.2750000000000004</v>
      </c>
      <c r="Q34" s="30">
        <v>0.33</v>
      </c>
    </row>
    <row r="35" spans="1:17" ht="99.75" x14ac:dyDescent="0.2">
      <c r="A35" s="21">
        <v>8</v>
      </c>
      <c r="B35" s="26" t="s">
        <v>140</v>
      </c>
      <c r="C35" s="119" t="s">
        <v>139</v>
      </c>
      <c r="D35" s="27" t="s">
        <v>138</v>
      </c>
      <c r="E35" s="28">
        <v>27.81</v>
      </c>
      <c r="F35" s="29">
        <v>3.14</v>
      </c>
      <c r="G35" s="30"/>
      <c r="H35" s="30"/>
      <c r="I35" s="30"/>
      <c r="J35" s="35">
        <v>87</v>
      </c>
      <c r="K35" s="30"/>
      <c r="L35" s="30"/>
      <c r="M35" s="30"/>
      <c r="N35" s="30"/>
      <c r="O35" s="30"/>
      <c r="P35" s="30"/>
      <c r="Q35" s="30"/>
    </row>
    <row r="36" spans="1:17" ht="19.149999999999999" customHeight="1" x14ac:dyDescent="0.2">
      <c r="A36" s="133" t="s">
        <v>151</v>
      </c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</row>
    <row r="37" spans="1:17" ht="108" x14ac:dyDescent="0.2">
      <c r="A37" s="21">
        <v>9</v>
      </c>
      <c r="B37" s="26" t="s">
        <v>150</v>
      </c>
      <c r="C37" s="119" t="s">
        <v>149</v>
      </c>
      <c r="D37" s="27" t="s">
        <v>146</v>
      </c>
      <c r="E37" s="31" t="s">
        <v>141</v>
      </c>
      <c r="F37" s="29">
        <v>2039.92</v>
      </c>
      <c r="G37" s="29">
        <v>508.44</v>
      </c>
      <c r="H37" s="29">
        <v>70.33</v>
      </c>
      <c r="I37" s="29">
        <v>24.8</v>
      </c>
      <c r="J37" s="35">
        <v>25</v>
      </c>
      <c r="K37" s="30">
        <v>6</v>
      </c>
      <c r="L37" s="30">
        <v>1</v>
      </c>
      <c r="M37" s="30"/>
      <c r="N37" s="30">
        <v>45.436500000000002</v>
      </c>
      <c r="O37" s="30">
        <v>0.56000000000000005</v>
      </c>
      <c r="P37" s="30">
        <v>1.5874999999999999</v>
      </c>
      <c r="Q37" s="30">
        <v>0.02</v>
      </c>
    </row>
    <row r="38" spans="1:17" ht="116.25" x14ac:dyDescent="0.2">
      <c r="A38" s="21">
        <v>10</v>
      </c>
      <c r="B38" s="26" t="s">
        <v>148</v>
      </c>
      <c r="C38" s="119" t="s">
        <v>147</v>
      </c>
      <c r="D38" s="27" t="s">
        <v>146</v>
      </c>
      <c r="E38" s="31" t="s">
        <v>145</v>
      </c>
      <c r="F38" s="29">
        <v>379.66</v>
      </c>
      <c r="G38" s="29">
        <v>6.44</v>
      </c>
      <c r="H38" s="29">
        <v>12.2</v>
      </c>
      <c r="I38" s="29">
        <v>4.0999999999999996</v>
      </c>
      <c r="J38" s="35">
        <v>-5</v>
      </c>
      <c r="K38" s="30"/>
      <c r="L38" s="30"/>
      <c r="M38" s="30"/>
      <c r="N38" s="30">
        <v>0.57499999999999996</v>
      </c>
      <c r="O38" s="30">
        <v>-0.01</v>
      </c>
      <c r="P38" s="30">
        <v>0.26250000000000001</v>
      </c>
      <c r="Q38" s="30"/>
    </row>
    <row r="39" spans="1:17" ht="138" x14ac:dyDescent="0.2">
      <c r="A39" s="21">
        <v>11</v>
      </c>
      <c r="B39" s="26" t="s">
        <v>144</v>
      </c>
      <c r="C39" s="119" t="s">
        <v>143</v>
      </c>
      <c r="D39" s="27" t="s">
        <v>142</v>
      </c>
      <c r="E39" s="31" t="s">
        <v>141</v>
      </c>
      <c r="F39" s="29">
        <v>9735.92</v>
      </c>
      <c r="G39" s="29">
        <v>1697.04</v>
      </c>
      <c r="H39" s="29">
        <v>226.74</v>
      </c>
      <c r="I39" s="29">
        <v>78.34</v>
      </c>
      <c r="J39" s="35">
        <v>120</v>
      </c>
      <c r="K39" s="30">
        <v>21</v>
      </c>
      <c r="L39" s="30">
        <v>3</v>
      </c>
      <c r="M39" s="30">
        <v>1</v>
      </c>
      <c r="N39" s="30">
        <v>137.74700000000001</v>
      </c>
      <c r="O39" s="30">
        <v>1.69</v>
      </c>
      <c r="P39" s="30">
        <v>5.2750000000000004</v>
      </c>
      <c r="Q39" s="30">
        <v>0.06</v>
      </c>
    </row>
    <row r="40" spans="1:17" ht="99.75" x14ac:dyDescent="0.2">
      <c r="A40" s="21">
        <v>12</v>
      </c>
      <c r="B40" s="26" t="s">
        <v>140</v>
      </c>
      <c r="C40" s="119" t="s">
        <v>139</v>
      </c>
      <c r="D40" s="27" t="s">
        <v>138</v>
      </c>
      <c r="E40" s="28">
        <v>5.5350000000000001</v>
      </c>
      <c r="F40" s="29">
        <v>3.14</v>
      </c>
      <c r="G40" s="30"/>
      <c r="H40" s="30"/>
      <c r="I40" s="30"/>
      <c r="J40" s="35">
        <v>17</v>
      </c>
      <c r="K40" s="30"/>
      <c r="L40" s="30"/>
      <c r="M40" s="30"/>
      <c r="N40" s="30"/>
      <c r="O40" s="30"/>
      <c r="P40" s="30"/>
      <c r="Q40" s="30"/>
    </row>
    <row r="41" spans="1:17" x14ac:dyDescent="0.2">
      <c r="A41" s="133" t="s">
        <v>105</v>
      </c>
      <c r="B41" s="134"/>
      <c r="C41" s="134"/>
      <c r="D41" s="134"/>
      <c r="E41" s="134"/>
      <c r="F41" s="134"/>
      <c r="G41" s="134"/>
      <c r="H41" s="134"/>
      <c r="I41" s="134"/>
      <c r="J41" s="36">
        <v>1567</v>
      </c>
      <c r="K41" s="29">
        <v>247</v>
      </c>
      <c r="L41" s="29">
        <v>62</v>
      </c>
      <c r="M41" s="29">
        <v>11</v>
      </c>
      <c r="N41" s="30"/>
      <c r="O41" s="29">
        <v>19.739999999999998</v>
      </c>
      <c r="P41" s="30"/>
      <c r="Q41" s="29">
        <v>0.68</v>
      </c>
    </row>
    <row r="42" spans="1:17" x14ac:dyDescent="0.2">
      <c r="A42" s="133" t="s">
        <v>48</v>
      </c>
      <c r="B42" s="134"/>
      <c r="C42" s="134"/>
      <c r="D42" s="134"/>
      <c r="E42" s="134"/>
      <c r="F42" s="134"/>
      <c r="G42" s="134"/>
      <c r="H42" s="134"/>
      <c r="I42" s="134"/>
      <c r="J42" s="36">
        <v>286</v>
      </c>
      <c r="K42" s="30"/>
      <c r="L42" s="30"/>
      <c r="M42" s="30"/>
      <c r="N42" s="30"/>
      <c r="O42" s="30"/>
      <c r="P42" s="30"/>
      <c r="Q42" s="30"/>
    </row>
    <row r="43" spans="1:17" x14ac:dyDescent="0.2">
      <c r="A43" s="133" t="s">
        <v>49</v>
      </c>
      <c r="B43" s="134"/>
      <c r="C43" s="134"/>
      <c r="D43" s="134"/>
      <c r="E43" s="134"/>
      <c r="F43" s="134"/>
      <c r="G43" s="134"/>
      <c r="H43" s="134"/>
      <c r="I43" s="134"/>
      <c r="J43" s="36">
        <v>164</v>
      </c>
      <c r="K43" s="30"/>
      <c r="L43" s="30"/>
      <c r="M43" s="30"/>
      <c r="N43" s="30"/>
      <c r="O43" s="30"/>
      <c r="P43" s="30"/>
      <c r="Q43" s="30"/>
    </row>
    <row r="44" spans="1:17" x14ac:dyDescent="0.2">
      <c r="A44" s="136" t="s">
        <v>137</v>
      </c>
      <c r="B44" s="134"/>
      <c r="C44" s="134"/>
      <c r="D44" s="134"/>
      <c r="E44" s="134"/>
      <c r="F44" s="134"/>
      <c r="G44" s="134"/>
      <c r="H44" s="134"/>
      <c r="I44" s="134"/>
      <c r="J44" s="37">
        <v>2017</v>
      </c>
      <c r="K44" s="30"/>
      <c r="L44" s="30"/>
      <c r="M44" s="30"/>
      <c r="N44" s="30"/>
      <c r="O44" s="32">
        <v>19.739999999999998</v>
      </c>
      <c r="P44" s="30"/>
      <c r="Q44" s="32">
        <v>0.68</v>
      </c>
    </row>
    <row r="45" spans="1:17" ht="19.149999999999999" customHeight="1" x14ac:dyDescent="0.2">
      <c r="A45" s="139" t="s">
        <v>136</v>
      </c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</row>
    <row r="46" spans="1:17" ht="108" x14ac:dyDescent="0.2">
      <c r="A46" s="21">
        <v>13</v>
      </c>
      <c r="B46" s="26" t="s">
        <v>135</v>
      </c>
      <c r="C46" s="119" t="s">
        <v>134</v>
      </c>
      <c r="D46" s="27" t="s">
        <v>126</v>
      </c>
      <c r="E46" s="31" t="s">
        <v>133</v>
      </c>
      <c r="F46" s="29">
        <v>296.8</v>
      </c>
      <c r="G46" s="29">
        <v>102.84</v>
      </c>
      <c r="H46" s="29">
        <v>193.96</v>
      </c>
      <c r="I46" s="29">
        <v>17.96</v>
      </c>
      <c r="J46" s="35">
        <v>59</v>
      </c>
      <c r="K46" s="30">
        <v>21</v>
      </c>
      <c r="L46" s="30">
        <v>38</v>
      </c>
      <c r="M46" s="30">
        <v>4</v>
      </c>
      <c r="N46" s="30">
        <v>8.24</v>
      </c>
      <c r="O46" s="30">
        <v>1.65</v>
      </c>
      <c r="P46" s="30">
        <v>1.1499999999999999</v>
      </c>
      <c r="Q46" s="30">
        <v>0.23</v>
      </c>
    </row>
    <row r="47" spans="1:17" ht="108" x14ac:dyDescent="0.2">
      <c r="A47" s="21">
        <v>14</v>
      </c>
      <c r="B47" s="26" t="s">
        <v>132</v>
      </c>
      <c r="C47" s="119" t="s">
        <v>131</v>
      </c>
      <c r="D47" s="27" t="s">
        <v>130</v>
      </c>
      <c r="E47" s="31" t="s">
        <v>129</v>
      </c>
      <c r="F47" s="29">
        <v>750.45</v>
      </c>
      <c r="G47" s="29">
        <v>70.16</v>
      </c>
      <c r="H47" s="29">
        <v>127.98</v>
      </c>
      <c r="I47" s="29">
        <v>9.1</v>
      </c>
      <c r="J47" s="35">
        <v>55</v>
      </c>
      <c r="K47" s="30">
        <v>5</v>
      </c>
      <c r="L47" s="30">
        <v>9</v>
      </c>
      <c r="M47" s="30">
        <v>1</v>
      </c>
      <c r="N47" s="30">
        <v>5.9915000000000003</v>
      </c>
      <c r="O47" s="30">
        <v>0.44</v>
      </c>
      <c r="P47" s="30">
        <v>0.5</v>
      </c>
      <c r="Q47" s="30">
        <v>0.04</v>
      </c>
    </row>
    <row r="48" spans="1:17" ht="108" x14ac:dyDescent="0.2">
      <c r="A48" s="21">
        <v>15</v>
      </c>
      <c r="B48" s="26" t="s">
        <v>128</v>
      </c>
      <c r="C48" s="119" t="s">
        <v>127</v>
      </c>
      <c r="D48" s="27" t="s">
        <v>126</v>
      </c>
      <c r="E48" s="31" t="s">
        <v>125</v>
      </c>
      <c r="F48" s="29">
        <v>729.34</v>
      </c>
      <c r="G48" s="29">
        <v>168.39</v>
      </c>
      <c r="H48" s="29">
        <v>2.31</v>
      </c>
      <c r="I48" s="30"/>
      <c r="J48" s="35">
        <v>168</v>
      </c>
      <c r="K48" s="30">
        <v>39</v>
      </c>
      <c r="L48" s="30">
        <v>1</v>
      </c>
      <c r="M48" s="30"/>
      <c r="N48" s="30">
        <v>14.63</v>
      </c>
      <c r="O48" s="30">
        <v>3.36</v>
      </c>
      <c r="P48" s="30"/>
      <c r="Q48" s="30"/>
    </row>
    <row r="49" spans="1:17" ht="108" x14ac:dyDescent="0.2">
      <c r="A49" s="21">
        <v>16</v>
      </c>
      <c r="B49" s="26" t="s">
        <v>124</v>
      </c>
      <c r="C49" s="119" t="s">
        <v>123</v>
      </c>
      <c r="D49" s="27" t="s">
        <v>122</v>
      </c>
      <c r="E49" s="31" t="s">
        <v>121</v>
      </c>
      <c r="F49" s="29">
        <v>162.16999999999999</v>
      </c>
      <c r="G49" s="29">
        <v>147.72</v>
      </c>
      <c r="H49" s="29">
        <v>7.47</v>
      </c>
      <c r="I49" s="29">
        <v>0.78</v>
      </c>
      <c r="J49" s="35">
        <v>6</v>
      </c>
      <c r="K49" s="30">
        <v>6</v>
      </c>
      <c r="L49" s="30"/>
      <c r="M49" s="30"/>
      <c r="N49" s="30">
        <v>12.3</v>
      </c>
      <c r="O49" s="30">
        <v>0.49</v>
      </c>
      <c r="P49" s="30">
        <v>0.05</v>
      </c>
      <c r="Q49" s="30"/>
    </row>
    <row r="50" spans="1:17" x14ac:dyDescent="0.2">
      <c r="A50" s="133" t="s">
        <v>105</v>
      </c>
      <c r="B50" s="134"/>
      <c r="C50" s="134"/>
      <c r="D50" s="134"/>
      <c r="E50" s="134"/>
      <c r="F50" s="134"/>
      <c r="G50" s="134"/>
      <c r="H50" s="134"/>
      <c r="I50" s="134"/>
      <c r="J50" s="36">
        <v>288</v>
      </c>
      <c r="K50" s="29">
        <v>71</v>
      </c>
      <c r="L50" s="29">
        <v>48</v>
      </c>
      <c r="M50" s="29">
        <v>5</v>
      </c>
      <c r="N50" s="30"/>
      <c r="O50" s="29">
        <v>5.94</v>
      </c>
      <c r="P50" s="30"/>
      <c r="Q50" s="29">
        <v>0.27</v>
      </c>
    </row>
    <row r="51" spans="1:17" x14ac:dyDescent="0.2">
      <c r="A51" s="133" t="s">
        <v>48</v>
      </c>
      <c r="B51" s="134"/>
      <c r="C51" s="134"/>
      <c r="D51" s="134"/>
      <c r="E51" s="134"/>
      <c r="F51" s="134"/>
      <c r="G51" s="134"/>
      <c r="H51" s="134"/>
      <c r="I51" s="134"/>
      <c r="J51" s="36">
        <v>75</v>
      </c>
      <c r="K51" s="30"/>
      <c r="L51" s="30"/>
      <c r="M51" s="30"/>
      <c r="N51" s="30"/>
      <c r="O51" s="30"/>
      <c r="P51" s="30"/>
      <c r="Q51" s="30"/>
    </row>
    <row r="52" spans="1:17" x14ac:dyDescent="0.2">
      <c r="A52" s="133" t="s">
        <v>49</v>
      </c>
      <c r="B52" s="134"/>
      <c r="C52" s="134"/>
      <c r="D52" s="134"/>
      <c r="E52" s="134"/>
      <c r="F52" s="134"/>
      <c r="G52" s="134"/>
      <c r="H52" s="134"/>
      <c r="I52" s="134"/>
      <c r="J52" s="36">
        <v>46</v>
      </c>
      <c r="K52" s="30"/>
      <c r="L52" s="30"/>
      <c r="M52" s="30"/>
      <c r="N52" s="30"/>
      <c r="O52" s="30"/>
      <c r="P52" s="30"/>
      <c r="Q52" s="30"/>
    </row>
    <row r="53" spans="1:17" x14ac:dyDescent="0.2">
      <c r="A53" s="136" t="s">
        <v>120</v>
      </c>
      <c r="B53" s="134"/>
      <c r="C53" s="134"/>
      <c r="D53" s="134"/>
      <c r="E53" s="134"/>
      <c r="F53" s="134"/>
      <c r="G53" s="134"/>
      <c r="H53" s="134"/>
      <c r="I53" s="134"/>
      <c r="J53" s="37">
        <v>409</v>
      </c>
      <c r="K53" s="30"/>
      <c r="L53" s="30"/>
      <c r="M53" s="30"/>
      <c r="N53" s="30"/>
      <c r="O53" s="32">
        <v>5.94</v>
      </c>
      <c r="P53" s="30"/>
      <c r="Q53" s="32">
        <v>0.27</v>
      </c>
    </row>
    <row r="54" spans="1:17" ht="19.149999999999999" customHeight="1" x14ac:dyDescent="0.2">
      <c r="A54" s="139" t="s">
        <v>119</v>
      </c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</row>
    <row r="55" spans="1:17" ht="116.25" x14ac:dyDescent="0.2">
      <c r="A55" s="21">
        <v>17</v>
      </c>
      <c r="B55" s="26" t="s">
        <v>118</v>
      </c>
      <c r="C55" s="119" t="s">
        <v>117</v>
      </c>
      <c r="D55" s="27" t="s">
        <v>116</v>
      </c>
      <c r="E55" s="31" t="s">
        <v>112</v>
      </c>
      <c r="F55" s="29">
        <v>3379</v>
      </c>
      <c r="G55" s="29">
        <v>772.18</v>
      </c>
      <c r="H55" s="29">
        <v>52.65</v>
      </c>
      <c r="I55" s="29">
        <v>32.19</v>
      </c>
      <c r="J55" s="35">
        <v>127</v>
      </c>
      <c r="K55" s="30">
        <v>29</v>
      </c>
      <c r="L55" s="30">
        <v>2</v>
      </c>
      <c r="M55" s="30">
        <v>1</v>
      </c>
      <c r="N55" s="30">
        <v>59.673499999999997</v>
      </c>
      <c r="O55" s="30">
        <v>2.2400000000000002</v>
      </c>
      <c r="P55" s="30">
        <v>2.3374999999999999</v>
      </c>
      <c r="Q55" s="30">
        <v>0.09</v>
      </c>
    </row>
    <row r="56" spans="1:17" ht="108" x14ac:dyDescent="0.2">
      <c r="A56" s="21">
        <v>18</v>
      </c>
      <c r="B56" s="26" t="s">
        <v>115</v>
      </c>
      <c r="C56" s="119" t="s">
        <v>114</v>
      </c>
      <c r="D56" s="27" t="s">
        <v>113</v>
      </c>
      <c r="E56" s="31" t="s">
        <v>112</v>
      </c>
      <c r="F56" s="29">
        <v>2488.5100000000002</v>
      </c>
      <c r="G56" s="29">
        <v>749.7</v>
      </c>
      <c r="H56" s="29">
        <v>15.51</v>
      </c>
      <c r="I56" s="29">
        <v>0.2</v>
      </c>
      <c r="J56" s="35">
        <v>94</v>
      </c>
      <c r="K56" s="30">
        <v>28</v>
      </c>
      <c r="L56" s="30">
        <v>1</v>
      </c>
      <c r="M56" s="30"/>
      <c r="N56" s="30">
        <v>58.661499999999997</v>
      </c>
      <c r="O56" s="30">
        <v>2.21</v>
      </c>
      <c r="P56" s="30">
        <v>1.2500000000000001E-2</v>
      </c>
      <c r="Q56" s="30"/>
    </row>
    <row r="57" spans="1:17" ht="108" x14ac:dyDescent="0.2">
      <c r="A57" s="21">
        <v>19</v>
      </c>
      <c r="B57" s="26" t="s">
        <v>109</v>
      </c>
      <c r="C57" s="119" t="s">
        <v>111</v>
      </c>
      <c r="D57" s="27" t="s">
        <v>107</v>
      </c>
      <c r="E57" s="31" t="s">
        <v>110</v>
      </c>
      <c r="F57" s="29">
        <v>12175.61</v>
      </c>
      <c r="G57" s="29">
        <v>2376.0500000000002</v>
      </c>
      <c r="H57" s="29">
        <v>53.01</v>
      </c>
      <c r="I57" s="29">
        <v>28.85</v>
      </c>
      <c r="J57" s="35">
        <v>34</v>
      </c>
      <c r="K57" s="30">
        <v>7</v>
      </c>
      <c r="L57" s="30"/>
      <c r="M57" s="30"/>
      <c r="N57" s="30">
        <v>183.62049999999999</v>
      </c>
      <c r="O57" s="30">
        <v>0.51</v>
      </c>
      <c r="P57" s="30">
        <v>2.0625</v>
      </c>
      <c r="Q57" s="30">
        <v>0.01</v>
      </c>
    </row>
    <row r="58" spans="1:17" ht="108" x14ac:dyDescent="0.2">
      <c r="A58" s="21">
        <v>20</v>
      </c>
      <c r="B58" s="26" t="s">
        <v>109</v>
      </c>
      <c r="C58" s="119" t="s">
        <v>108</v>
      </c>
      <c r="D58" s="27" t="s">
        <v>107</v>
      </c>
      <c r="E58" s="31" t="s">
        <v>106</v>
      </c>
      <c r="F58" s="29">
        <v>12175.61</v>
      </c>
      <c r="G58" s="29">
        <v>2376.0500000000002</v>
      </c>
      <c r="H58" s="29">
        <v>53.01</v>
      </c>
      <c r="I58" s="29">
        <v>28.85</v>
      </c>
      <c r="J58" s="35">
        <v>128</v>
      </c>
      <c r="K58" s="30">
        <v>25</v>
      </c>
      <c r="L58" s="30">
        <v>1</v>
      </c>
      <c r="M58" s="30"/>
      <c r="N58" s="30">
        <v>183.62049999999999</v>
      </c>
      <c r="O58" s="30">
        <v>1.93</v>
      </c>
      <c r="P58" s="30">
        <v>2.0625</v>
      </c>
      <c r="Q58" s="30">
        <v>0.02</v>
      </c>
    </row>
    <row r="59" spans="1:17" x14ac:dyDescent="0.2">
      <c r="A59" s="133" t="s">
        <v>105</v>
      </c>
      <c r="B59" s="134"/>
      <c r="C59" s="134"/>
      <c r="D59" s="134"/>
      <c r="E59" s="134"/>
      <c r="F59" s="134"/>
      <c r="G59" s="134"/>
      <c r="H59" s="134"/>
      <c r="I59" s="134"/>
      <c r="J59" s="36">
        <v>383</v>
      </c>
      <c r="K59" s="29">
        <v>89</v>
      </c>
      <c r="L59" s="29">
        <v>4</v>
      </c>
      <c r="M59" s="29">
        <v>1</v>
      </c>
      <c r="N59" s="30"/>
      <c r="O59" s="29">
        <v>6.89</v>
      </c>
      <c r="P59" s="30"/>
      <c r="Q59" s="29">
        <v>0.12</v>
      </c>
    </row>
    <row r="60" spans="1:17" x14ac:dyDescent="0.2">
      <c r="A60" s="133" t="s">
        <v>48</v>
      </c>
      <c r="B60" s="134"/>
      <c r="C60" s="134"/>
      <c r="D60" s="134"/>
      <c r="E60" s="134"/>
      <c r="F60" s="134"/>
      <c r="G60" s="134"/>
      <c r="H60" s="134"/>
      <c r="I60" s="134"/>
      <c r="J60" s="36">
        <v>85</v>
      </c>
      <c r="K60" s="30"/>
      <c r="L60" s="30"/>
      <c r="M60" s="30"/>
      <c r="N60" s="30"/>
      <c r="O60" s="30"/>
      <c r="P60" s="30"/>
      <c r="Q60" s="30"/>
    </row>
    <row r="61" spans="1:17" x14ac:dyDescent="0.2">
      <c r="A61" s="133" t="s">
        <v>49</v>
      </c>
      <c r="B61" s="134"/>
      <c r="C61" s="134"/>
      <c r="D61" s="134"/>
      <c r="E61" s="134"/>
      <c r="F61" s="134"/>
      <c r="G61" s="134"/>
      <c r="H61" s="134"/>
      <c r="I61" s="134"/>
      <c r="J61" s="36">
        <v>42</v>
      </c>
      <c r="K61" s="30"/>
      <c r="L61" s="30"/>
      <c r="M61" s="30"/>
      <c r="N61" s="30"/>
      <c r="O61" s="30"/>
      <c r="P61" s="30"/>
      <c r="Q61" s="30"/>
    </row>
    <row r="62" spans="1:17" x14ac:dyDescent="0.2">
      <c r="A62" s="136" t="s">
        <v>104</v>
      </c>
      <c r="B62" s="134"/>
      <c r="C62" s="134"/>
      <c r="D62" s="134"/>
      <c r="E62" s="134"/>
      <c r="F62" s="134"/>
      <c r="G62" s="134"/>
      <c r="H62" s="134"/>
      <c r="I62" s="134"/>
      <c r="J62" s="37">
        <v>510</v>
      </c>
      <c r="K62" s="30"/>
      <c r="L62" s="30"/>
      <c r="M62" s="30"/>
      <c r="N62" s="30"/>
      <c r="O62" s="32">
        <v>6.89</v>
      </c>
      <c r="P62" s="30"/>
      <c r="Q62" s="32">
        <v>0.12</v>
      </c>
    </row>
    <row r="63" spans="1:17" x14ac:dyDescent="0.2">
      <c r="A63" s="137" t="s">
        <v>103</v>
      </c>
      <c r="B63" s="138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</row>
    <row r="64" spans="1:17" x14ac:dyDescent="0.2">
      <c r="A64" s="133" t="s">
        <v>47</v>
      </c>
      <c r="B64" s="134"/>
      <c r="C64" s="134"/>
      <c r="D64" s="134"/>
      <c r="E64" s="134"/>
      <c r="F64" s="134"/>
      <c r="G64" s="134"/>
      <c r="H64" s="134"/>
      <c r="I64" s="134"/>
      <c r="J64" s="36">
        <v>2238</v>
      </c>
      <c r="K64" s="29">
        <v>407</v>
      </c>
      <c r="L64" s="29">
        <v>114</v>
      </c>
      <c r="M64" s="29">
        <v>17</v>
      </c>
      <c r="N64" s="30"/>
      <c r="O64" s="29">
        <v>32.57</v>
      </c>
      <c r="P64" s="30"/>
      <c r="Q64" s="29">
        <v>1.07</v>
      </c>
    </row>
    <row r="65" spans="1:17" x14ac:dyDescent="0.2">
      <c r="A65" s="133" t="s">
        <v>48</v>
      </c>
      <c r="B65" s="134"/>
      <c r="C65" s="134"/>
      <c r="D65" s="134"/>
      <c r="E65" s="134"/>
      <c r="F65" s="134"/>
      <c r="G65" s="134"/>
      <c r="H65" s="134"/>
      <c r="I65" s="134"/>
      <c r="J65" s="36">
        <v>446</v>
      </c>
      <c r="K65" s="30"/>
      <c r="L65" s="30"/>
      <c r="M65" s="30"/>
      <c r="N65" s="30"/>
      <c r="O65" s="30"/>
      <c r="P65" s="30"/>
      <c r="Q65" s="30"/>
    </row>
    <row r="66" spans="1:17" x14ac:dyDescent="0.2">
      <c r="A66" s="133" t="s">
        <v>49</v>
      </c>
      <c r="B66" s="134"/>
      <c r="C66" s="134"/>
      <c r="D66" s="134"/>
      <c r="E66" s="134"/>
      <c r="F66" s="134"/>
      <c r="G66" s="134"/>
      <c r="H66" s="134"/>
      <c r="I66" s="134"/>
      <c r="J66" s="36">
        <v>252</v>
      </c>
      <c r="K66" s="30"/>
      <c r="L66" s="30"/>
      <c r="M66" s="30"/>
      <c r="N66" s="30"/>
      <c r="O66" s="30"/>
      <c r="P66" s="30"/>
      <c r="Q66" s="30"/>
    </row>
    <row r="67" spans="1:17" x14ac:dyDescent="0.2">
      <c r="A67" s="136" t="s">
        <v>50</v>
      </c>
      <c r="B67" s="134"/>
      <c r="C67" s="134"/>
      <c r="D67" s="134"/>
      <c r="E67" s="134"/>
      <c r="F67" s="134"/>
      <c r="G67" s="134"/>
      <c r="H67" s="134"/>
      <c r="I67" s="134"/>
      <c r="J67" s="35"/>
      <c r="K67" s="30"/>
      <c r="L67" s="30"/>
      <c r="M67" s="30"/>
      <c r="N67" s="30"/>
      <c r="O67" s="30"/>
      <c r="P67" s="30"/>
      <c r="Q67" s="30"/>
    </row>
    <row r="68" spans="1:17" x14ac:dyDescent="0.2">
      <c r="A68" s="133" t="s">
        <v>102</v>
      </c>
      <c r="B68" s="134"/>
      <c r="C68" s="134"/>
      <c r="D68" s="134"/>
      <c r="E68" s="134"/>
      <c r="F68" s="134"/>
      <c r="G68" s="134"/>
      <c r="H68" s="134"/>
      <c r="I68" s="134"/>
      <c r="J68" s="36">
        <v>1697</v>
      </c>
      <c r="K68" s="30"/>
      <c r="L68" s="30"/>
      <c r="M68" s="30"/>
      <c r="N68" s="30"/>
      <c r="O68" s="29">
        <v>19.739999999999998</v>
      </c>
      <c r="P68" s="30"/>
      <c r="Q68" s="29">
        <v>0.68</v>
      </c>
    </row>
    <row r="69" spans="1:17" x14ac:dyDescent="0.2">
      <c r="A69" s="133" t="s">
        <v>101</v>
      </c>
      <c r="B69" s="134"/>
      <c r="C69" s="134"/>
      <c r="D69" s="134"/>
      <c r="E69" s="134"/>
      <c r="F69" s="134"/>
      <c r="G69" s="134"/>
      <c r="H69" s="134"/>
      <c r="I69" s="134"/>
      <c r="J69" s="36">
        <v>320</v>
      </c>
      <c r="K69" s="30"/>
      <c r="L69" s="30"/>
      <c r="M69" s="30"/>
      <c r="N69" s="30"/>
      <c r="O69" s="30"/>
      <c r="P69" s="30"/>
      <c r="Q69" s="30"/>
    </row>
    <row r="70" spans="1:17" ht="26.1" customHeight="1" x14ac:dyDescent="0.2">
      <c r="A70" s="133" t="s">
        <v>100</v>
      </c>
      <c r="B70" s="134"/>
      <c r="C70" s="134"/>
      <c r="D70" s="134"/>
      <c r="E70" s="134"/>
      <c r="F70" s="134"/>
      <c r="G70" s="134"/>
      <c r="H70" s="134"/>
      <c r="I70" s="134"/>
      <c r="J70" s="36">
        <v>328</v>
      </c>
      <c r="K70" s="30"/>
      <c r="L70" s="30"/>
      <c r="M70" s="30"/>
      <c r="N70" s="30"/>
      <c r="O70" s="29">
        <v>5.01</v>
      </c>
      <c r="P70" s="30"/>
      <c r="Q70" s="29">
        <v>0.23</v>
      </c>
    </row>
    <row r="71" spans="1:17" x14ac:dyDescent="0.2">
      <c r="A71" s="133" t="s">
        <v>99</v>
      </c>
      <c r="B71" s="134"/>
      <c r="C71" s="134"/>
      <c r="D71" s="134"/>
      <c r="E71" s="134"/>
      <c r="F71" s="134"/>
      <c r="G71" s="134"/>
      <c r="H71" s="134"/>
      <c r="I71" s="134"/>
      <c r="J71" s="36">
        <v>66</v>
      </c>
      <c r="K71" s="30"/>
      <c r="L71" s="30"/>
      <c r="M71" s="30"/>
      <c r="N71" s="30"/>
      <c r="O71" s="29">
        <v>0.44</v>
      </c>
      <c r="P71" s="30"/>
      <c r="Q71" s="29">
        <v>0.04</v>
      </c>
    </row>
    <row r="72" spans="1:17" x14ac:dyDescent="0.2">
      <c r="A72" s="133" t="s">
        <v>98</v>
      </c>
      <c r="B72" s="134"/>
      <c r="C72" s="134"/>
      <c r="D72" s="134"/>
      <c r="E72" s="134"/>
      <c r="F72" s="134"/>
      <c r="G72" s="134"/>
      <c r="H72" s="134"/>
      <c r="I72" s="134"/>
      <c r="J72" s="36">
        <v>15</v>
      </c>
      <c r="K72" s="30"/>
      <c r="L72" s="30"/>
      <c r="M72" s="30"/>
      <c r="N72" s="30"/>
      <c r="O72" s="29">
        <v>0.49</v>
      </c>
      <c r="P72" s="30"/>
      <c r="Q72" s="30"/>
    </row>
    <row r="73" spans="1:17" x14ac:dyDescent="0.2">
      <c r="A73" s="133" t="s">
        <v>97</v>
      </c>
      <c r="B73" s="134"/>
      <c r="C73" s="134"/>
      <c r="D73" s="134"/>
      <c r="E73" s="134"/>
      <c r="F73" s="134"/>
      <c r="G73" s="134"/>
      <c r="H73" s="134"/>
      <c r="I73" s="134"/>
      <c r="J73" s="36">
        <v>510</v>
      </c>
      <c r="K73" s="30"/>
      <c r="L73" s="30"/>
      <c r="M73" s="30"/>
      <c r="N73" s="30"/>
      <c r="O73" s="29">
        <v>6.89</v>
      </c>
      <c r="P73" s="30"/>
      <c r="Q73" s="29">
        <v>0.12</v>
      </c>
    </row>
    <row r="74" spans="1:17" x14ac:dyDescent="0.2">
      <c r="A74" s="133" t="s">
        <v>53</v>
      </c>
      <c r="B74" s="134"/>
      <c r="C74" s="134"/>
      <c r="D74" s="134"/>
      <c r="E74" s="134"/>
      <c r="F74" s="134"/>
      <c r="G74" s="134"/>
      <c r="H74" s="134"/>
      <c r="I74" s="134"/>
      <c r="J74" s="36">
        <v>2936</v>
      </c>
      <c r="K74" s="30"/>
      <c r="L74" s="30"/>
      <c r="M74" s="30"/>
      <c r="N74" s="30"/>
      <c r="O74" s="29">
        <v>32.57</v>
      </c>
      <c r="P74" s="30"/>
      <c r="Q74" s="29">
        <v>1.07</v>
      </c>
    </row>
    <row r="75" spans="1:17" x14ac:dyDescent="0.2">
      <c r="A75" s="133" t="s">
        <v>54</v>
      </c>
      <c r="B75" s="134"/>
      <c r="C75" s="134"/>
      <c r="D75" s="134"/>
      <c r="E75" s="134"/>
      <c r="F75" s="134"/>
      <c r="G75" s="134"/>
      <c r="H75" s="134"/>
      <c r="I75" s="134"/>
      <c r="J75" s="35"/>
      <c r="K75" s="30"/>
      <c r="L75" s="30"/>
      <c r="M75" s="30"/>
      <c r="N75" s="30"/>
      <c r="O75" s="30"/>
      <c r="P75" s="30"/>
      <c r="Q75" s="30"/>
    </row>
    <row r="76" spans="1:17" x14ac:dyDescent="0.2">
      <c r="A76" s="133" t="s">
        <v>55</v>
      </c>
      <c r="B76" s="134"/>
      <c r="C76" s="134"/>
      <c r="D76" s="134"/>
      <c r="E76" s="134"/>
      <c r="F76" s="134"/>
      <c r="G76" s="134"/>
      <c r="H76" s="134"/>
      <c r="I76" s="134"/>
      <c r="J76" s="36">
        <v>1717</v>
      </c>
      <c r="K76" s="30"/>
      <c r="L76" s="30"/>
      <c r="M76" s="30"/>
      <c r="N76" s="30"/>
      <c r="O76" s="30"/>
      <c r="P76" s="30"/>
      <c r="Q76" s="30"/>
    </row>
    <row r="77" spans="1:17" x14ac:dyDescent="0.2">
      <c r="A77" s="133" t="s">
        <v>56</v>
      </c>
      <c r="B77" s="134"/>
      <c r="C77" s="134"/>
      <c r="D77" s="134"/>
      <c r="E77" s="134"/>
      <c r="F77" s="134"/>
      <c r="G77" s="134"/>
      <c r="H77" s="134"/>
      <c r="I77" s="134"/>
      <c r="J77" s="36">
        <v>114</v>
      </c>
      <c r="K77" s="30"/>
      <c r="L77" s="30"/>
      <c r="M77" s="30"/>
      <c r="N77" s="30"/>
      <c r="O77" s="30"/>
      <c r="P77" s="30"/>
      <c r="Q77" s="30"/>
    </row>
    <row r="78" spans="1:17" x14ac:dyDescent="0.2">
      <c r="A78" s="133" t="s">
        <v>57</v>
      </c>
      <c r="B78" s="134"/>
      <c r="C78" s="134"/>
      <c r="D78" s="134"/>
      <c r="E78" s="134"/>
      <c r="F78" s="134"/>
      <c r="G78" s="134"/>
      <c r="H78" s="134"/>
      <c r="I78" s="134"/>
      <c r="J78" s="36">
        <v>424</v>
      </c>
      <c r="K78" s="30"/>
      <c r="L78" s="30"/>
      <c r="M78" s="30"/>
      <c r="N78" s="30"/>
      <c r="O78" s="30"/>
      <c r="P78" s="30"/>
      <c r="Q78" s="30"/>
    </row>
    <row r="79" spans="1:17" x14ac:dyDescent="0.2">
      <c r="A79" s="133" t="s">
        <v>58</v>
      </c>
      <c r="B79" s="134"/>
      <c r="C79" s="134"/>
      <c r="D79" s="134"/>
      <c r="E79" s="134"/>
      <c r="F79" s="134"/>
      <c r="G79" s="134"/>
      <c r="H79" s="134"/>
      <c r="I79" s="134"/>
      <c r="J79" s="36">
        <v>446</v>
      </c>
      <c r="K79" s="30"/>
      <c r="L79" s="30"/>
      <c r="M79" s="30"/>
      <c r="N79" s="30"/>
      <c r="O79" s="30"/>
      <c r="P79" s="30"/>
      <c r="Q79" s="30"/>
    </row>
    <row r="80" spans="1:17" x14ac:dyDescent="0.2">
      <c r="A80" s="133" t="s">
        <v>59</v>
      </c>
      <c r="B80" s="134"/>
      <c r="C80" s="134"/>
      <c r="D80" s="134"/>
      <c r="E80" s="134"/>
      <c r="F80" s="134"/>
      <c r="G80" s="134"/>
      <c r="H80" s="134"/>
      <c r="I80" s="134"/>
      <c r="J80" s="36">
        <v>252</v>
      </c>
      <c r="K80" s="30"/>
      <c r="L80" s="30"/>
      <c r="M80" s="30"/>
      <c r="N80" s="30"/>
      <c r="O80" s="30"/>
      <c r="P80" s="30"/>
      <c r="Q80" s="30"/>
    </row>
    <row r="81" spans="1:17" x14ac:dyDescent="0.2">
      <c r="A81" s="136" t="s">
        <v>60</v>
      </c>
      <c r="B81" s="134"/>
      <c r="C81" s="134"/>
      <c r="D81" s="134"/>
      <c r="E81" s="134"/>
      <c r="F81" s="134"/>
      <c r="G81" s="134"/>
      <c r="H81" s="134"/>
      <c r="I81" s="134"/>
      <c r="J81" s="37">
        <v>2936</v>
      </c>
      <c r="K81" s="30"/>
      <c r="L81" s="30"/>
      <c r="M81" s="30"/>
      <c r="N81" s="30"/>
      <c r="O81" s="32">
        <v>32.57</v>
      </c>
      <c r="P81" s="30"/>
      <c r="Q81" s="32">
        <v>1.07</v>
      </c>
    </row>
    <row r="82" spans="1:17" x14ac:dyDescent="0.2">
      <c r="F82" s="24"/>
      <c r="G82" s="24"/>
      <c r="H82" s="24"/>
      <c r="I82" s="24"/>
      <c r="J82" s="38"/>
      <c r="K82" s="24"/>
      <c r="L82" s="24"/>
      <c r="M82" s="24"/>
      <c r="N82" s="24"/>
      <c r="O82" s="24"/>
      <c r="P82" s="24"/>
      <c r="Q82" s="24"/>
    </row>
    <row r="83" spans="1:17" x14ac:dyDescent="0.2">
      <c r="F83" s="24"/>
      <c r="G83" s="24"/>
      <c r="H83" s="24"/>
      <c r="I83" s="24"/>
      <c r="J83" s="38"/>
      <c r="K83" s="24"/>
      <c r="L83" s="24"/>
      <c r="M83" s="24"/>
      <c r="N83" s="24"/>
      <c r="O83" s="24"/>
      <c r="P83" s="24"/>
      <c r="Q83" s="24"/>
    </row>
    <row r="84" spans="1:17" x14ac:dyDescent="0.2">
      <c r="F84" s="24"/>
      <c r="G84" s="24"/>
      <c r="H84" s="24"/>
      <c r="I84" s="24"/>
      <c r="J84" s="38"/>
      <c r="K84" s="24"/>
      <c r="L84" s="24"/>
      <c r="M84" s="24"/>
      <c r="N84" s="24"/>
      <c r="O84" s="24"/>
      <c r="P84" s="24"/>
      <c r="Q84" s="24"/>
    </row>
    <row r="85" spans="1:17" x14ac:dyDescent="0.2">
      <c r="A85" s="135" t="s">
        <v>181</v>
      </c>
      <c r="B85" s="130"/>
      <c r="C85" s="130"/>
      <c r="D85" s="130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/>
    </row>
    <row r="86" spans="1:17" x14ac:dyDescent="0.2">
      <c r="A86" s="129" t="s">
        <v>95</v>
      </c>
      <c r="B86" s="130"/>
      <c r="C86" s="13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</row>
    <row r="87" spans="1:17" x14ac:dyDescent="0.2">
      <c r="F87" s="24"/>
      <c r="G87" s="24"/>
      <c r="H87" s="24"/>
      <c r="I87" s="24"/>
      <c r="J87" s="38"/>
      <c r="K87" s="24"/>
      <c r="L87" s="24"/>
      <c r="M87" s="24"/>
      <c r="N87" s="24"/>
      <c r="O87" s="24"/>
      <c r="P87" s="24"/>
      <c r="Q87" s="24"/>
    </row>
    <row r="88" spans="1:17" x14ac:dyDescent="0.2">
      <c r="A88" s="135" t="s">
        <v>96</v>
      </c>
      <c r="B88" s="130"/>
      <c r="C88" s="130"/>
      <c r="D88" s="130"/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/>
    </row>
    <row r="89" spans="1:17" x14ac:dyDescent="0.2">
      <c r="A89" s="129" t="s">
        <v>95</v>
      </c>
      <c r="B89" s="130"/>
      <c r="C89" s="130"/>
      <c r="D89" s="130"/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30"/>
      <c r="P89" s="130"/>
      <c r="Q89" s="130"/>
    </row>
    <row r="90" spans="1:17" x14ac:dyDescent="0.2">
      <c r="F90" s="24"/>
      <c r="G90" s="24"/>
      <c r="H90" s="24"/>
      <c r="I90" s="24"/>
      <c r="J90" s="38"/>
      <c r="K90" s="24"/>
      <c r="L90" s="24"/>
      <c r="M90" s="24"/>
      <c r="N90" s="24"/>
      <c r="O90" s="24"/>
      <c r="P90" s="24"/>
      <c r="Q90" s="24"/>
    </row>
  </sheetData>
  <mergeCells count="58">
    <mergeCell ref="P22:P24"/>
    <mergeCell ref="F23:F24"/>
    <mergeCell ref="F22:I22"/>
    <mergeCell ref="G23:I23"/>
    <mergeCell ref="A26:Q26"/>
    <mergeCell ref="A27:Q27"/>
    <mergeCell ref="A22:A24"/>
    <mergeCell ref="C22:C24"/>
    <mergeCell ref="D22:D24"/>
    <mergeCell ref="E22:E24"/>
    <mergeCell ref="B22:B24"/>
    <mergeCell ref="O22:O24"/>
    <mergeCell ref="N22:N24"/>
    <mergeCell ref="Q22:Q24"/>
    <mergeCell ref="J23:J24"/>
    <mergeCell ref="K23:M23"/>
    <mergeCell ref="J22:M22"/>
    <mergeCell ref="A50:I50"/>
    <mergeCell ref="A51:I51"/>
    <mergeCell ref="A52:I52"/>
    <mergeCell ref="A53:I53"/>
    <mergeCell ref="A36:Q36"/>
    <mergeCell ref="A41:I41"/>
    <mergeCell ref="A42:I42"/>
    <mergeCell ref="A43:I43"/>
    <mergeCell ref="A44:I44"/>
    <mergeCell ref="J16:K16"/>
    <mergeCell ref="J17:K17"/>
    <mergeCell ref="A85:Q85"/>
    <mergeCell ref="A86:Q86"/>
    <mergeCell ref="A88:Q88"/>
    <mergeCell ref="A68:I68"/>
    <mergeCell ref="A69:I69"/>
    <mergeCell ref="A79:I79"/>
    <mergeCell ref="A80:I80"/>
    <mergeCell ref="A81:I81"/>
    <mergeCell ref="A70:I70"/>
    <mergeCell ref="A71:I71"/>
    <mergeCell ref="A72:I72"/>
    <mergeCell ref="A73:I73"/>
    <mergeCell ref="A74:I74"/>
    <mergeCell ref="A75:I75"/>
    <mergeCell ref="A89:Q89"/>
    <mergeCell ref="J18:K18"/>
    <mergeCell ref="A76:I76"/>
    <mergeCell ref="A77:I77"/>
    <mergeCell ref="A78:I78"/>
    <mergeCell ref="A63:Q63"/>
    <mergeCell ref="A64:I64"/>
    <mergeCell ref="A65:I65"/>
    <mergeCell ref="A66:I66"/>
    <mergeCell ref="A67:I67"/>
    <mergeCell ref="A54:Q54"/>
    <mergeCell ref="A59:I59"/>
    <mergeCell ref="A60:I60"/>
    <mergeCell ref="A61:I61"/>
    <mergeCell ref="A62:I62"/>
    <mergeCell ref="A45:Q45"/>
  </mergeCells>
  <pageMargins left="0.23622047244094491" right="0" top="0.47244094488188981" bottom="0.47244094488188981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441"/>
  <sheetViews>
    <sheetView showGridLines="0" zoomScaleNormal="100" zoomScaleSheetLayoutView="75" workbookViewId="0">
      <selection activeCell="R16" sqref="R16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37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38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41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41</v>
      </c>
      <c r="O4" s="5"/>
      <c r="P4" s="5"/>
      <c r="Q4" s="5"/>
      <c r="R4" s="125"/>
    </row>
    <row r="5" spans="1:18" outlineLevel="1" x14ac:dyDescent="0.2">
      <c r="A5" s="9" t="s">
        <v>93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180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179</v>
      </c>
      <c r="I6" s="5"/>
      <c r="J6" s="4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23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649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24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648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  <c r="R12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25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647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64</v>
      </c>
      <c r="E16" s="4"/>
      <c r="F16" s="5"/>
      <c r="G16" s="5"/>
      <c r="H16" s="5"/>
      <c r="I16" s="17"/>
      <c r="J16" s="131" t="s">
        <v>646</v>
      </c>
      <c r="K16" s="132"/>
      <c r="L16" s="10" t="s">
        <v>61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66</v>
      </c>
      <c r="E17" s="4"/>
      <c r="F17" s="5"/>
      <c r="G17" s="5"/>
      <c r="H17" s="5"/>
      <c r="I17" s="17"/>
      <c r="J17" s="131" t="s">
        <v>645</v>
      </c>
      <c r="K17" s="132"/>
      <c r="L17" s="10" t="s">
        <v>61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65</v>
      </c>
      <c r="E18" s="4"/>
      <c r="F18" s="5"/>
      <c r="G18" s="5"/>
      <c r="H18" s="5"/>
      <c r="I18" s="17"/>
      <c r="J18" s="131" t="s">
        <v>644</v>
      </c>
      <c r="K18" s="132"/>
      <c r="L18" s="10" t="s">
        <v>61</v>
      </c>
      <c r="M18" s="5"/>
      <c r="N18" s="5"/>
      <c r="O18" s="5"/>
      <c r="P18" s="5"/>
      <c r="Q18" s="5"/>
    </row>
    <row r="19" spans="1:17" outlineLevel="1" x14ac:dyDescent="0.2">
      <c r="A19" s="4"/>
      <c r="B19" s="9"/>
      <c r="C19" s="2"/>
      <c r="D19" s="17" t="s">
        <v>21</v>
      </c>
      <c r="E19" s="4"/>
      <c r="F19" s="5"/>
      <c r="G19" s="5"/>
      <c r="H19" s="5"/>
      <c r="I19" s="17"/>
      <c r="J19" s="131" t="s">
        <v>643</v>
      </c>
      <c r="K19" s="132"/>
      <c r="L19" s="10" t="s">
        <v>61</v>
      </c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17" t="s">
        <v>173</v>
      </c>
      <c r="E20" s="4"/>
      <c r="F20" s="5"/>
      <c r="G20" s="5"/>
      <c r="H20" s="5"/>
      <c r="I20" s="17"/>
      <c r="J20" s="131" t="s">
        <v>642</v>
      </c>
      <c r="K20" s="132"/>
      <c r="L20" s="10" t="s">
        <v>61</v>
      </c>
      <c r="M20" s="5"/>
      <c r="N20" s="5"/>
      <c r="O20" s="5"/>
      <c r="P20" s="5"/>
      <c r="Q20" s="5"/>
    </row>
    <row r="21" spans="1:17" outlineLevel="1" x14ac:dyDescent="0.2">
      <c r="A21" s="4"/>
      <c r="B21" s="9"/>
      <c r="C21" s="2"/>
      <c r="D21" s="17" t="s">
        <v>62</v>
      </c>
      <c r="E21" s="4"/>
      <c r="F21" s="5"/>
      <c r="G21" s="5"/>
      <c r="H21" s="5"/>
      <c r="I21" s="17"/>
      <c r="J21" s="131" t="s">
        <v>641</v>
      </c>
      <c r="K21" s="132"/>
      <c r="L21" s="10" t="s">
        <v>63</v>
      </c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122" t="s">
        <v>170</v>
      </c>
      <c r="E22" s="4"/>
      <c r="F22" s="5"/>
      <c r="G22" s="5"/>
      <c r="H22" s="5"/>
      <c r="I22" s="5"/>
      <c r="J22" s="33"/>
      <c r="K22" s="5"/>
      <c r="L22" s="5"/>
      <c r="M22" s="5"/>
      <c r="N22" s="5"/>
      <c r="O22" s="5"/>
      <c r="P22" s="5"/>
      <c r="Q22" s="5"/>
    </row>
    <row r="23" spans="1:17" x14ac:dyDescent="0.2">
      <c r="A23" s="4"/>
      <c r="B23" s="9"/>
      <c r="C23" s="2"/>
      <c r="D23" s="3"/>
      <c r="E23" s="4"/>
      <c r="F23" s="5"/>
      <c r="G23" s="5"/>
      <c r="H23" s="5"/>
      <c r="I23" s="5"/>
      <c r="J23" s="33"/>
      <c r="K23" s="5"/>
      <c r="L23" s="5"/>
      <c r="M23" s="5"/>
      <c r="N23" s="5"/>
      <c r="O23" s="5"/>
      <c r="P23" s="5"/>
      <c r="Q23" s="5"/>
    </row>
    <row r="25" spans="1:17" ht="18" customHeight="1" x14ac:dyDescent="0.2">
      <c r="A25" s="140" t="s">
        <v>26</v>
      </c>
      <c r="B25" s="143" t="s">
        <v>169</v>
      </c>
      <c r="C25" s="140" t="s">
        <v>27</v>
      </c>
      <c r="D25" s="140" t="s">
        <v>28</v>
      </c>
      <c r="E25" s="140" t="s">
        <v>29</v>
      </c>
      <c r="F25" s="140" t="s">
        <v>39</v>
      </c>
      <c r="G25" s="141"/>
      <c r="H25" s="141"/>
      <c r="I25" s="141"/>
      <c r="J25" s="140" t="s">
        <v>40</v>
      </c>
      <c r="K25" s="141"/>
      <c r="L25" s="141"/>
      <c r="M25" s="141"/>
      <c r="N25" s="140" t="s">
        <v>34</v>
      </c>
      <c r="O25" s="140" t="s">
        <v>35</v>
      </c>
      <c r="P25" s="140" t="s">
        <v>168</v>
      </c>
      <c r="Q25" s="140" t="s">
        <v>167</v>
      </c>
    </row>
    <row r="26" spans="1:17" ht="15.75" customHeight="1" x14ac:dyDescent="0.2">
      <c r="A26" s="141"/>
      <c r="B26" s="144"/>
      <c r="C26" s="142"/>
      <c r="D26" s="140"/>
      <c r="E26" s="141"/>
      <c r="F26" s="140" t="s">
        <v>30</v>
      </c>
      <c r="G26" s="140" t="s">
        <v>32</v>
      </c>
      <c r="H26" s="141"/>
      <c r="I26" s="141"/>
      <c r="J26" s="145" t="s">
        <v>30</v>
      </c>
      <c r="K26" s="140" t="s">
        <v>32</v>
      </c>
      <c r="L26" s="141"/>
      <c r="M26" s="141"/>
      <c r="N26" s="140"/>
      <c r="O26" s="140"/>
      <c r="P26" s="140"/>
      <c r="Q26" s="140"/>
    </row>
    <row r="27" spans="1:17" ht="15.75" customHeight="1" x14ac:dyDescent="0.2">
      <c r="A27" s="141"/>
      <c r="B27" s="144"/>
      <c r="C27" s="142"/>
      <c r="D27" s="140"/>
      <c r="E27" s="141"/>
      <c r="F27" s="141"/>
      <c r="G27" s="116" t="s">
        <v>31</v>
      </c>
      <c r="H27" s="116" t="s">
        <v>36</v>
      </c>
      <c r="I27" s="116" t="s">
        <v>33</v>
      </c>
      <c r="J27" s="146"/>
      <c r="K27" s="116" t="s">
        <v>31</v>
      </c>
      <c r="L27" s="116" t="s">
        <v>36</v>
      </c>
      <c r="M27" s="116" t="s">
        <v>33</v>
      </c>
      <c r="N27" s="140"/>
      <c r="O27" s="140"/>
      <c r="P27" s="140"/>
      <c r="Q27" s="140"/>
    </row>
    <row r="28" spans="1:17" x14ac:dyDescent="0.2">
      <c r="A28" s="21">
        <v>1</v>
      </c>
      <c r="B28" s="120">
        <v>2</v>
      </c>
      <c r="C28" s="116">
        <v>3</v>
      </c>
      <c r="D28" s="116">
        <v>4</v>
      </c>
      <c r="E28" s="21">
        <v>5</v>
      </c>
      <c r="F28" s="117">
        <v>6</v>
      </c>
      <c r="G28" s="117">
        <v>7</v>
      </c>
      <c r="H28" s="117">
        <v>8</v>
      </c>
      <c r="I28" s="117">
        <v>9</v>
      </c>
      <c r="J28" s="118">
        <v>10</v>
      </c>
      <c r="K28" s="117">
        <v>11</v>
      </c>
      <c r="L28" s="117">
        <v>12</v>
      </c>
      <c r="M28" s="117">
        <v>13</v>
      </c>
      <c r="N28" s="117">
        <v>14</v>
      </c>
      <c r="O28" s="117">
        <v>15</v>
      </c>
      <c r="P28" s="117">
        <v>16</v>
      </c>
      <c r="Q28" s="117">
        <v>17</v>
      </c>
    </row>
    <row r="29" spans="1:17" ht="19.149999999999999" customHeight="1" x14ac:dyDescent="0.2">
      <c r="A29" s="139" t="s">
        <v>640</v>
      </c>
      <c r="B29" s="134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</row>
    <row r="30" spans="1:17" ht="114" x14ac:dyDescent="0.2">
      <c r="A30" s="21">
        <v>1</v>
      </c>
      <c r="B30" s="26" t="s">
        <v>257</v>
      </c>
      <c r="C30" s="119" t="s">
        <v>594</v>
      </c>
      <c r="D30" s="27" t="s">
        <v>255</v>
      </c>
      <c r="E30" s="28">
        <v>2</v>
      </c>
      <c r="F30" s="29">
        <v>365.53</v>
      </c>
      <c r="G30" s="29">
        <v>213.31</v>
      </c>
      <c r="H30" s="29">
        <v>17.89</v>
      </c>
      <c r="I30" s="29">
        <v>1.1399999999999999</v>
      </c>
      <c r="J30" s="35">
        <v>731</v>
      </c>
      <c r="K30" s="30">
        <v>427</v>
      </c>
      <c r="L30" s="30">
        <v>36</v>
      </c>
      <c r="M30" s="30">
        <v>2</v>
      </c>
      <c r="N30" s="30">
        <v>16.295500000000001</v>
      </c>
      <c r="O30" s="30">
        <v>32.590000000000003</v>
      </c>
      <c r="P30" s="30">
        <v>6.25E-2</v>
      </c>
      <c r="Q30" s="30">
        <v>0.13</v>
      </c>
    </row>
    <row r="31" spans="1:17" ht="65.25" x14ac:dyDescent="0.2">
      <c r="A31" s="21">
        <v>2</v>
      </c>
      <c r="B31" s="26" t="s">
        <v>185</v>
      </c>
      <c r="C31" s="119" t="s">
        <v>639</v>
      </c>
      <c r="D31" s="27" t="s">
        <v>44</v>
      </c>
      <c r="E31" s="28">
        <v>2</v>
      </c>
      <c r="F31" s="29" t="s">
        <v>638</v>
      </c>
      <c r="G31" s="30"/>
      <c r="H31" s="30"/>
      <c r="I31" s="30"/>
      <c r="J31" s="35">
        <v>6614</v>
      </c>
      <c r="K31" s="30"/>
      <c r="L31" s="30"/>
      <c r="M31" s="30"/>
      <c r="N31" s="30"/>
      <c r="O31" s="30"/>
      <c r="P31" s="30"/>
      <c r="Q31" s="30"/>
    </row>
    <row r="32" spans="1:17" ht="108" x14ac:dyDescent="0.2">
      <c r="A32" s="21">
        <v>3</v>
      </c>
      <c r="B32" s="26" t="s">
        <v>637</v>
      </c>
      <c r="C32" s="119" t="s">
        <v>636</v>
      </c>
      <c r="D32" s="27" t="s">
        <v>240</v>
      </c>
      <c r="E32" s="31" t="s">
        <v>631</v>
      </c>
      <c r="F32" s="29">
        <v>436.89</v>
      </c>
      <c r="G32" s="29">
        <v>226.4</v>
      </c>
      <c r="H32" s="29">
        <v>189.34</v>
      </c>
      <c r="I32" s="29">
        <v>5</v>
      </c>
      <c r="J32" s="35">
        <v>87</v>
      </c>
      <c r="K32" s="30">
        <v>45</v>
      </c>
      <c r="L32" s="30">
        <v>38</v>
      </c>
      <c r="M32" s="30">
        <v>1</v>
      </c>
      <c r="N32" s="30">
        <v>17.295999999999999</v>
      </c>
      <c r="O32" s="30">
        <v>3.46</v>
      </c>
      <c r="P32" s="30">
        <v>0.27500000000000002</v>
      </c>
      <c r="Q32" s="30">
        <v>0.06</v>
      </c>
    </row>
    <row r="33" spans="1:17" ht="41.25" x14ac:dyDescent="0.2">
      <c r="A33" s="21">
        <v>4</v>
      </c>
      <c r="B33" s="26" t="s">
        <v>185</v>
      </c>
      <c r="C33" s="119" t="s">
        <v>635</v>
      </c>
      <c r="D33" s="27" t="s">
        <v>44</v>
      </c>
      <c r="E33" s="28">
        <v>2</v>
      </c>
      <c r="F33" s="29" t="s">
        <v>634</v>
      </c>
      <c r="G33" s="30"/>
      <c r="H33" s="30"/>
      <c r="I33" s="30"/>
      <c r="J33" s="35">
        <v>10004</v>
      </c>
      <c r="K33" s="30"/>
      <c r="L33" s="30"/>
      <c r="M33" s="30"/>
      <c r="N33" s="30"/>
      <c r="O33" s="30"/>
      <c r="P33" s="30"/>
      <c r="Q33" s="30"/>
    </row>
    <row r="34" spans="1:17" ht="108" x14ac:dyDescent="0.2">
      <c r="A34" s="21">
        <v>5</v>
      </c>
      <c r="B34" s="26" t="s">
        <v>633</v>
      </c>
      <c r="C34" s="119" t="s">
        <v>632</v>
      </c>
      <c r="D34" s="27" t="s">
        <v>240</v>
      </c>
      <c r="E34" s="31" t="s">
        <v>631</v>
      </c>
      <c r="F34" s="29">
        <v>533.64</v>
      </c>
      <c r="G34" s="29">
        <v>267.5</v>
      </c>
      <c r="H34" s="29">
        <v>234.98</v>
      </c>
      <c r="I34" s="29">
        <v>7.51</v>
      </c>
      <c r="J34" s="35">
        <v>107</v>
      </c>
      <c r="K34" s="30">
        <v>54</v>
      </c>
      <c r="L34" s="30">
        <v>47</v>
      </c>
      <c r="M34" s="30">
        <v>2</v>
      </c>
      <c r="N34" s="30">
        <v>20.435500000000001</v>
      </c>
      <c r="O34" s="30">
        <v>4.09</v>
      </c>
      <c r="P34" s="30">
        <v>0.41249999999999998</v>
      </c>
      <c r="Q34" s="30">
        <v>0.08</v>
      </c>
    </row>
    <row r="35" spans="1:17" ht="53.25" x14ac:dyDescent="0.2">
      <c r="A35" s="21">
        <v>6</v>
      </c>
      <c r="B35" s="26" t="s">
        <v>185</v>
      </c>
      <c r="C35" s="119" t="s">
        <v>630</v>
      </c>
      <c r="D35" s="27" t="s">
        <v>44</v>
      </c>
      <c r="E35" s="28">
        <v>2</v>
      </c>
      <c r="F35" s="29" t="s">
        <v>297</v>
      </c>
      <c r="G35" s="30"/>
      <c r="H35" s="30"/>
      <c r="I35" s="30"/>
      <c r="J35" s="35">
        <v>11254</v>
      </c>
      <c r="K35" s="30"/>
      <c r="L35" s="30"/>
      <c r="M35" s="30"/>
      <c r="N35" s="30"/>
      <c r="O35" s="30"/>
      <c r="P35" s="30"/>
      <c r="Q35" s="30"/>
    </row>
    <row r="36" spans="1:17" ht="114" x14ac:dyDescent="0.2">
      <c r="A36" s="21">
        <v>7</v>
      </c>
      <c r="B36" s="26" t="s">
        <v>257</v>
      </c>
      <c r="C36" s="119" t="s">
        <v>629</v>
      </c>
      <c r="D36" s="27" t="s">
        <v>255</v>
      </c>
      <c r="E36" s="31" t="s">
        <v>628</v>
      </c>
      <c r="F36" s="29">
        <v>365.53</v>
      </c>
      <c r="G36" s="29">
        <v>213.31</v>
      </c>
      <c r="H36" s="29">
        <v>17.89</v>
      </c>
      <c r="I36" s="29">
        <v>1.1399999999999999</v>
      </c>
      <c r="J36" s="35">
        <v>1462</v>
      </c>
      <c r="K36" s="30">
        <v>853</v>
      </c>
      <c r="L36" s="30">
        <v>72</v>
      </c>
      <c r="M36" s="30">
        <v>5</v>
      </c>
      <c r="N36" s="30">
        <v>16.295500000000001</v>
      </c>
      <c r="O36" s="30">
        <v>65.180000000000007</v>
      </c>
      <c r="P36" s="30">
        <v>6.25E-2</v>
      </c>
      <c r="Q36" s="30">
        <v>0.25</v>
      </c>
    </row>
    <row r="37" spans="1:17" ht="77.25" x14ac:dyDescent="0.2">
      <c r="A37" s="21">
        <v>8</v>
      </c>
      <c r="B37" s="26" t="s">
        <v>185</v>
      </c>
      <c r="C37" s="119" t="s">
        <v>627</v>
      </c>
      <c r="D37" s="27" t="s">
        <v>44</v>
      </c>
      <c r="E37" s="28">
        <v>1</v>
      </c>
      <c r="F37" s="29" t="s">
        <v>626</v>
      </c>
      <c r="G37" s="30"/>
      <c r="H37" s="30"/>
      <c r="I37" s="30"/>
      <c r="J37" s="35">
        <v>8779</v>
      </c>
      <c r="K37" s="30"/>
      <c r="L37" s="30"/>
      <c r="M37" s="30"/>
      <c r="N37" s="30"/>
      <c r="O37" s="30"/>
      <c r="P37" s="30"/>
      <c r="Q37" s="30"/>
    </row>
    <row r="38" spans="1:17" ht="77.25" x14ac:dyDescent="0.2">
      <c r="A38" s="21">
        <v>9</v>
      </c>
      <c r="B38" s="26" t="s">
        <v>185</v>
      </c>
      <c r="C38" s="119" t="s">
        <v>625</v>
      </c>
      <c r="D38" s="27" t="s">
        <v>44</v>
      </c>
      <c r="E38" s="28">
        <v>1</v>
      </c>
      <c r="F38" s="29" t="s">
        <v>624</v>
      </c>
      <c r="G38" s="30"/>
      <c r="H38" s="30"/>
      <c r="I38" s="30"/>
      <c r="J38" s="35">
        <v>9376</v>
      </c>
      <c r="K38" s="30"/>
      <c r="L38" s="30"/>
      <c r="M38" s="30"/>
      <c r="N38" s="30"/>
      <c r="O38" s="30"/>
      <c r="P38" s="30"/>
      <c r="Q38" s="30"/>
    </row>
    <row r="39" spans="1:17" ht="77.25" x14ac:dyDescent="0.2">
      <c r="A39" s="21">
        <v>10</v>
      </c>
      <c r="B39" s="26" t="s">
        <v>185</v>
      </c>
      <c r="C39" s="119" t="s">
        <v>623</v>
      </c>
      <c r="D39" s="27" t="s">
        <v>44</v>
      </c>
      <c r="E39" s="28">
        <v>1</v>
      </c>
      <c r="F39" s="29" t="s">
        <v>621</v>
      </c>
      <c r="G39" s="30"/>
      <c r="H39" s="30"/>
      <c r="I39" s="30"/>
      <c r="J39" s="35">
        <v>8408</v>
      </c>
      <c r="K39" s="30"/>
      <c r="L39" s="30"/>
      <c r="M39" s="30"/>
      <c r="N39" s="30"/>
      <c r="O39" s="30"/>
      <c r="P39" s="30"/>
      <c r="Q39" s="30"/>
    </row>
    <row r="40" spans="1:17" ht="65.25" x14ac:dyDescent="0.2">
      <c r="A40" s="21">
        <v>11</v>
      </c>
      <c r="B40" s="26" t="s">
        <v>185</v>
      </c>
      <c r="C40" s="119" t="s">
        <v>622</v>
      </c>
      <c r="D40" s="27" t="s">
        <v>44</v>
      </c>
      <c r="E40" s="28">
        <v>1</v>
      </c>
      <c r="F40" s="29" t="s">
        <v>621</v>
      </c>
      <c r="G40" s="30"/>
      <c r="H40" s="30"/>
      <c r="I40" s="30"/>
      <c r="J40" s="35">
        <v>8408</v>
      </c>
      <c r="K40" s="30"/>
      <c r="L40" s="30"/>
      <c r="M40" s="30"/>
      <c r="N40" s="30"/>
      <c r="O40" s="30"/>
      <c r="P40" s="30"/>
      <c r="Q40" s="30"/>
    </row>
    <row r="41" spans="1:17" ht="114" x14ac:dyDescent="0.2">
      <c r="A41" s="21">
        <v>12</v>
      </c>
      <c r="B41" s="26" t="s">
        <v>262</v>
      </c>
      <c r="C41" s="119" t="s">
        <v>261</v>
      </c>
      <c r="D41" s="27" t="s">
        <v>260</v>
      </c>
      <c r="E41" s="28">
        <v>1</v>
      </c>
      <c r="F41" s="29">
        <v>97.64</v>
      </c>
      <c r="G41" s="29">
        <v>57.83</v>
      </c>
      <c r="H41" s="29">
        <v>34.5</v>
      </c>
      <c r="I41" s="29">
        <v>1.1399999999999999</v>
      </c>
      <c r="J41" s="35">
        <v>98</v>
      </c>
      <c r="K41" s="30">
        <v>58</v>
      </c>
      <c r="L41" s="30">
        <v>35</v>
      </c>
      <c r="M41" s="30">
        <v>1</v>
      </c>
      <c r="N41" s="30">
        <v>4.6345000000000001</v>
      </c>
      <c r="O41" s="30">
        <v>4.63</v>
      </c>
      <c r="P41" s="30">
        <v>6.25E-2</v>
      </c>
      <c r="Q41" s="30">
        <v>0.06</v>
      </c>
    </row>
    <row r="42" spans="1:17" ht="53.25" x14ac:dyDescent="0.2">
      <c r="A42" s="21">
        <v>13</v>
      </c>
      <c r="B42" s="26" t="s">
        <v>185</v>
      </c>
      <c r="C42" s="119" t="s">
        <v>620</v>
      </c>
      <c r="D42" s="27" t="s">
        <v>44</v>
      </c>
      <c r="E42" s="28">
        <v>1</v>
      </c>
      <c r="F42" s="29" t="s">
        <v>299</v>
      </c>
      <c r="G42" s="30"/>
      <c r="H42" s="30"/>
      <c r="I42" s="30"/>
      <c r="J42" s="35">
        <v>485</v>
      </c>
      <c r="K42" s="30"/>
      <c r="L42" s="30"/>
      <c r="M42" s="30"/>
      <c r="N42" s="30"/>
      <c r="O42" s="30"/>
      <c r="P42" s="30"/>
      <c r="Q42" s="30"/>
    </row>
    <row r="43" spans="1:17" ht="108" x14ac:dyDescent="0.2">
      <c r="A43" s="21">
        <v>14</v>
      </c>
      <c r="B43" s="26" t="s">
        <v>611</v>
      </c>
      <c r="C43" s="119" t="s">
        <v>619</v>
      </c>
      <c r="D43" s="27" t="s">
        <v>411</v>
      </c>
      <c r="E43" s="31" t="s">
        <v>618</v>
      </c>
      <c r="F43" s="29">
        <v>10826.62</v>
      </c>
      <c r="G43" s="29">
        <v>5342.04</v>
      </c>
      <c r="H43" s="29">
        <v>2313.21</v>
      </c>
      <c r="I43" s="29">
        <v>175.27</v>
      </c>
      <c r="J43" s="35">
        <v>10222</v>
      </c>
      <c r="K43" s="30">
        <v>5044</v>
      </c>
      <c r="L43" s="30">
        <v>2184</v>
      </c>
      <c r="M43" s="30">
        <v>165</v>
      </c>
      <c r="N43" s="30">
        <v>418</v>
      </c>
      <c r="O43" s="30">
        <v>394.68</v>
      </c>
      <c r="P43" s="30">
        <v>9.6300000000000008</v>
      </c>
      <c r="Q43" s="30">
        <v>9.09</v>
      </c>
    </row>
    <row r="44" spans="1:17" ht="60.75" x14ac:dyDescent="0.2">
      <c r="A44" s="21">
        <v>15</v>
      </c>
      <c r="B44" s="26" t="s">
        <v>245</v>
      </c>
      <c r="C44" s="119" t="s">
        <v>617</v>
      </c>
      <c r="D44" s="27" t="s">
        <v>217</v>
      </c>
      <c r="E44" s="28">
        <v>2</v>
      </c>
      <c r="F44" s="29" t="s">
        <v>616</v>
      </c>
      <c r="G44" s="30"/>
      <c r="H44" s="30"/>
      <c r="I44" s="30"/>
      <c r="J44" s="35">
        <v>28753</v>
      </c>
      <c r="K44" s="30"/>
      <c r="L44" s="30"/>
      <c r="M44" s="30"/>
      <c r="N44" s="30"/>
      <c r="O44" s="30"/>
      <c r="P44" s="30"/>
      <c r="Q44" s="30"/>
    </row>
    <row r="45" spans="1:17" ht="108" x14ac:dyDescent="0.2">
      <c r="A45" s="21">
        <v>16</v>
      </c>
      <c r="B45" s="26" t="s">
        <v>615</v>
      </c>
      <c r="C45" s="119" t="s">
        <v>614</v>
      </c>
      <c r="D45" s="27" t="s">
        <v>240</v>
      </c>
      <c r="E45" s="31" t="s">
        <v>239</v>
      </c>
      <c r="F45" s="29">
        <v>271.22000000000003</v>
      </c>
      <c r="G45" s="29">
        <v>149.33000000000001</v>
      </c>
      <c r="H45" s="29">
        <v>111.88</v>
      </c>
      <c r="I45" s="29">
        <v>0.69</v>
      </c>
      <c r="J45" s="35">
        <v>27</v>
      </c>
      <c r="K45" s="30">
        <v>15</v>
      </c>
      <c r="L45" s="30">
        <v>11</v>
      </c>
      <c r="M45" s="30"/>
      <c r="N45" s="30">
        <v>11.407999999999999</v>
      </c>
      <c r="O45" s="30">
        <v>1.1399999999999999</v>
      </c>
      <c r="P45" s="30">
        <v>3.7499999999999999E-2</v>
      </c>
      <c r="Q45" s="30"/>
    </row>
    <row r="46" spans="1:17" ht="41.25" x14ac:dyDescent="0.2">
      <c r="A46" s="21">
        <v>17</v>
      </c>
      <c r="B46" s="26" t="s">
        <v>185</v>
      </c>
      <c r="C46" s="119" t="s">
        <v>613</v>
      </c>
      <c r="D46" s="27" t="s">
        <v>44</v>
      </c>
      <c r="E46" s="28">
        <v>1</v>
      </c>
      <c r="F46" s="29" t="s">
        <v>612</v>
      </c>
      <c r="G46" s="30"/>
      <c r="H46" s="30"/>
      <c r="I46" s="30"/>
      <c r="J46" s="35">
        <v>313</v>
      </c>
      <c r="K46" s="30"/>
      <c r="L46" s="30"/>
      <c r="M46" s="30"/>
      <c r="N46" s="30"/>
      <c r="O46" s="30"/>
      <c r="P46" s="30"/>
      <c r="Q46" s="30"/>
    </row>
    <row r="47" spans="1:17" ht="108" x14ac:dyDescent="0.2">
      <c r="A47" s="21">
        <v>18</v>
      </c>
      <c r="B47" s="26" t="s">
        <v>611</v>
      </c>
      <c r="C47" s="119" t="s">
        <v>610</v>
      </c>
      <c r="D47" s="27" t="s">
        <v>411</v>
      </c>
      <c r="E47" s="31" t="s">
        <v>609</v>
      </c>
      <c r="F47" s="29">
        <v>10826.62</v>
      </c>
      <c r="G47" s="29">
        <v>5342.04</v>
      </c>
      <c r="H47" s="29">
        <v>2313.21</v>
      </c>
      <c r="I47" s="29">
        <v>175.27</v>
      </c>
      <c r="J47" s="35">
        <v>156</v>
      </c>
      <c r="K47" s="30">
        <v>77</v>
      </c>
      <c r="L47" s="30">
        <v>33</v>
      </c>
      <c r="M47" s="30">
        <v>3</v>
      </c>
      <c r="N47" s="30">
        <v>418</v>
      </c>
      <c r="O47" s="30">
        <v>6.02</v>
      </c>
      <c r="P47" s="30">
        <v>9.6300000000000008</v>
      </c>
      <c r="Q47" s="30">
        <v>0.14000000000000001</v>
      </c>
    </row>
    <row r="48" spans="1:17" ht="60.75" x14ac:dyDescent="0.2">
      <c r="A48" s="21">
        <v>19</v>
      </c>
      <c r="B48" s="26" t="s">
        <v>245</v>
      </c>
      <c r="C48" s="119" t="s">
        <v>608</v>
      </c>
      <c r="D48" s="27" t="s">
        <v>217</v>
      </c>
      <c r="E48" s="28">
        <v>1</v>
      </c>
      <c r="F48" s="29" t="s">
        <v>607</v>
      </c>
      <c r="G48" s="30"/>
      <c r="H48" s="30"/>
      <c r="I48" s="30"/>
      <c r="J48" s="35">
        <v>6390</v>
      </c>
      <c r="K48" s="30"/>
      <c r="L48" s="30"/>
      <c r="M48" s="30"/>
      <c r="N48" s="30"/>
      <c r="O48" s="30"/>
      <c r="P48" s="30"/>
      <c r="Q48" s="30"/>
    </row>
    <row r="49" spans="1:17" ht="108" x14ac:dyDescent="0.2">
      <c r="A49" s="21">
        <v>20</v>
      </c>
      <c r="B49" s="26" t="s">
        <v>606</v>
      </c>
      <c r="C49" s="119" t="s">
        <v>605</v>
      </c>
      <c r="D49" s="27" t="s">
        <v>604</v>
      </c>
      <c r="E49" s="28">
        <v>2</v>
      </c>
      <c r="F49" s="29">
        <v>33.44</v>
      </c>
      <c r="G49" s="29">
        <v>20.69</v>
      </c>
      <c r="H49" s="29">
        <v>12.75</v>
      </c>
      <c r="I49" s="29">
        <v>0.23</v>
      </c>
      <c r="J49" s="35">
        <v>67</v>
      </c>
      <c r="K49" s="30">
        <v>41</v>
      </c>
      <c r="L49" s="30">
        <v>26</v>
      </c>
      <c r="M49" s="30"/>
      <c r="N49" s="30">
        <v>1.679</v>
      </c>
      <c r="O49" s="30">
        <v>3.36</v>
      </c>
      <c r="P49" s="30">
        <v>1.2500000000000001E-2</v>
      </c>
      <c r="Q49" s="30">
        <v>0.03</v>
      </c>
    </row>
    <row r="50" spans="1:17" ht="53.25" x14ac:dyDescent="0.2">
      <c r="A50" s="21">
        <v>21</v>
      </c>
      <c r="B50" s="26" t="s">
        <v>185</v>
      </c>
      <c r="C50" s="119" t="s">
        <v>603</v>
      </c>
      <c r="D50" s="27" t="s">
        <v>44</v>
      </c>
      <c r="E50" s="28">
        <v>2</v>
      </c>
      <c r="F50" s="29" t="s">
        <v>602</v>
      </c>
      <c r="G50" s="30"/>
      <c r="H50" s="30"/>
      <c r="I50" s="30"/>
      <c r="J50" s="35">
        <v>1297</v>
      </c>
      <c r="K50" s="30"/>
      <c r="L50" s="30"/>
      <c r="M50" s="30"/>
      <c r="N50" s="30"/>
      <c r="O50" s="30"/>
      <c r="P50" s="30"/>
      <c r="Q50" s="30"/>
    </row>
    <row r="51" spans="1:17" ht="114" x14ac:dyDescent="0.2">
      <c r="A51" s="21">
        <v>22</v>
      </c>
      <c r="B51" s="26" t="s">
        <v>262</v>
      </c>
      <c r="C51" s="119" t="s">
        <v>601</v>
      </c>
      <c r="D51" s="27" t="s">
        <v>260</v>
      </c>
      <c r="E51" s="28">
        <v>2</v>
      </c>
      <c r="F51" s="29">
        <v>97.64</v>
      </c>
      <c r="G51" s="29">
        <v>57.83</v>
      </c>
      <c r="H51" s="29">
        <v>34.5</v>
      </c>
      <c r="I51" s="29">
        <v>1.1399999999999999</v>
      </c>
      <c r="J51" s="35">
        <v>195</v>
      </c>
      <c r="K51" s="30">
        <v>116</v>
      </c>
      <c r="L51" s="30">
        <v>69</v>
      </c>
      <c r="M51" s="30">
        <v>2</v>
      </c>
      <c r="N51" s="30">
        <v>4.6345000000000001</v>
      </c>
      <c r="O51" s="30">
        <v>9.27</v>
      </c>
      <c r="P51" s="30">
        <v>6.25E-2</v>
      </c>
      <c r="Q51" s="30">
        <v>0.13</v>
      </c>
    </row>
    <row r="52" spans="1:17" ht="53.25" x14ac:dyDescent="0.2">
      <c r="A52" s="21">
        <v>23</v>
      </c>
      <c r="B52" s="26" t="s">
        <v>185</v>
      </c>
      <c r="C52" s="119" t="s">
        <v>600</v>
      </c>
      <c r="D52" s="27" t="s">
        <v>44</v>
      </c>
      <c r="E52" s="28">
        <v>2</v>
      </c>
      <c r="F52" s="29" t="s">
        <v>299</v>
      </c>
      <c r="G52" s="30"/>
      <c r="H52" s="30"/>
      <c r="I52" s="30"/>
      <c r="J52" s="35">
        <v>969</v>
      </c>
      <c r="K52" s="30"/>
      <c r="L52" s="30"/>
      <c r="M52" s="30"/>
      <c r="N52" s="30"/>
      <c r="O52" s="30"/>
      <c r="P52" s="30"/>
      <c r="Q52" s="30"/>
    </row>
    <row r="53" spans="1:17" ht="114" x14ac:dyDescent="0.2">
      <c r="A53" s="21">
        <v>24</v>
      </c>
      <c r="B53" s="26" t="s">
        <v>257</v>
      </c>
      <c r="C53" s="119" t="s">
        <v>594</v>
      </c>
      <c r="D53" s="27" t="s">
        <v>255</v>
      </c>
      <c r="E53" s="28">
        <v>2</v>
      </c>
      <c r="F53" s="29">
        <v>365.53</v>
      </c>
      <c r="G53" s="29">
        <v>213.31</v>
      </c>
      <c r="H53" s="29">
        <v>17.89</v>
      </c>
      <c r="I53" s="29">
        <v>1.1399999999999999</v>
      </c>
      <c r="J53" s="35">
        <v>731</v>
      </c>
      <c r="K53" s="30">
        <v>427</v>
      </c>
      <c r="L53" s="30">
        <v>36</v>
      </c>
      <c r="M53" s="30">
        <v>2</v>
      </c>
      <c r="N53" s="30">
        <v>16.295500000000001</v>
      </c>
      <c r="O53" s="30">
        <v>32.590000000000003</v>
      </c>
      <c r="P53" s="30">
        <v>6.25E-2</v>
      </c>
      <c r="Q53" s="30">
        <v>0.13</v>
      </c>
    </row>
    <row r="54" spans="1:17" ht="65.25" x14ac:dyDescent="0.2">
      <c r="A54" s="21">
        <v>25</v>
      </c>
      <c r="B54" s="26" t="s">
        <v>185</v>
      </c>
      <c r="C54" s="119" t="s">
        <v>599</v>
      </c>
      <c r="D54" s="27" t="s">
        <v>44</v>
      </c>
      <c r="E54" s="28">
        <v>2</v>
      </c>
      <c r="F54" s="29" t="s">
        <v>297</v>
      </c>
      <c r="G54" s="30"/>
      <c r="H54" s="30"/>
      <c r="I54" s="30"/>
      <c r="J54" s="35">
        <v>11254</v>
      </c>
      <c r="K54" s="30"/>
      <c r="L54" s="30"/>
      <c r="M54" s="30"/>
      <c r="N54" s="30"/>
      <c r="O54" s="30"/>
      <c r="P54" s="30"/>
      <c r="Q54" s="30"/>
    </row>
    <row r="55" spans="1:17" ht="108" x14ac:dyDescent="0.2">
      <c r="A55" s="21">
        <v>26</v>
      </c>
      <c r="B55" s="26" t="s">
        <v>296</v>
      </c>
      <c r="C55" s="119" t="s">
        <v>598</v>
      </c>
      <c r="D55" s="27" t="s">
        <v>42</v>
      </c>
      <c r="E55" s="28">
        <v>2</v>
      </c>
      <c r="F55" s="29">
        <v>30.09</v>
      </c>
      <c r="G55" s="29">
        <v>12.37</v>
      </c>
      <c r="H55" s="29">
        <v>17.47</v>
      </c>
      <c r="I55" s="30"/>
      <c r="J55" s="35">
        <v>60</v>
      </c>
      <c r="K55" s="30">
        <v>25</v>
      </c>
      <c r="L55" s="30">
        <v>35</v>
      </c>
      <c r="M55" s="30"/>
      <c r="N55" s="30">
        <v>1.03</v>
      </c>
      <c r="O55" s="30">
        <v>2.06</v>
      </c>
      <c r="P55" s="30"/>
      <c r="Q55" s="30"/>
    </row>
    <row r="56" spans="1:17" ht="53.25" x14ac:dyDescent="0.2">
      <c r="A56" s="21">
        <v>27</v>
      </c>
      <c r="B56" s="26" t="s">
        <v>185</v>
      </c>
      <c r="C56" s="119" t="s">
        <v>294</v>
      </c>
      <c r="D56" s="27" t="s">
        <v>44</v>
      </c>
      <c r="E56" s="28">
        <v>2</v>
      </c>
      <c r="F56" s="29" t="s">
        <v>293</v>
      </c>
      <c r="G56" s="30"/>
      <c r="H56" s="30"/>
      <c r="I56" s="30"/>
      <c r="J56" s="35">
        <v>12880</v>
      </c>
      <c r="K56" s="30"/>
      <c r="L56" s="30"/>
      <c r="M56" s="30"/>
      <c r="N56" s="30"/>
      <c r="O56" s="30"/>
      <c r="P56" s="30"/>
      <c r="Q56" s="30"/>
    </row>
    <row r="57" spans="1:17" ht="108" x14ac:dyDescent="0.2">
      <c r="A57" s="21">
        <v>28</v>
      </c>
      <c r="B57" s="26" t="s">
        <v>547</v>
      </c>
      <c r="C57" s="119" t="s">
        <v>597</v>
      </c>
      <c r="D57" s="27" t="s">
        <v>42</v>
      </c>
      <c r="E57" s="28">
        <v>2</v>
      </c>
      <c r="F57" s="29">
        <v>142.72999999999999</v>
      </c>
      <c r="G57" s="29">
        <v>21.61</v>
      </c>
      <c r="H57" s="29">
        <v>6.65</v>
      </c>
      <c r="I57" s="30"/>
      <c r="J57" s="35">
        <v>285</v>
      </c>
      <c r="K57" s="30">
        <v>43</v>
      </c>
      <c r="L57" s="30">
        <v>13</v>
      </c>
      <c r="M57" s="30"/>
      <c r="N57" s="30">
        <v>1.6904999999999999</v>
      </c>
      <c r="O57" s="30">
        <v>3.38</v>
      </c>
      <c r="P57" s="30"/>
      <c r="Q57" s="30"/>
    </row>
    <row r="58" spans="1:17" ht="53.25" x14ac:dyDescent="0.2">
      <c r="A58" s="21">
        <v>29</v>
      </c>
      <c r="B58" s="26" t="s">
        <v>185</v>
      </c>
      <c r="C58" s="119" t="s">
        <v>596</v>
      </c>
      <c r="D58" s="27" t="s">
        <v>44</v>
      </c>
      <c r="E58" s="28">
        <v>2</v>
      </c>
      <c r="F58" s="29" t="s">
        <v>595</v>
      </c>
      <c r="G58" s="30"/>
      <c r="H58" s="30"/>
      <c r="I58" s="30"/>
      <c r="J58" s="35">
        <v>1094</v>
      </c>
      <c r="K58" s="30"/>
      <c r="L58" s="30"/>
      <c r="M58" s="30"/>
      <c r="N58" s="30"/>
      <c r="O58" s="30"/>
      <c r="P58" s="30"/>
      <c r="Q58" s="30"/>
    </row>
    <row r="59" spans="1:17" ht="114" x14ac:dyDescent="0.2">
      <c r="A59" s="21">
        <v>30</v>
      </c>
      <c r="B59" s="26" t="s">
        <v>257</v>
      </c>
      <c r="C59" s="119" t="s">
        <v>594</v>
      </c>
      <c r="D59" s="27" t="s">
        <v>255</v>
      </c>
      <c r="E59" s="31" t="s">
        <v>593</v>
      </c>
      <c r="F59" s="29">
        <v>365.53</v>
      </c>
      <c r="G59" s="29">
        <v>213.31</v>
      </c>
      <c r="H59" s="29">
        <v>17.89</v>
      </c>
      <c r="I59" s="29">
        <v>1.1399999999999999</v>
      </c>
      <c r="J59" s="35">
        <v>731</v>
      </c>
      <c r="K59" s="30">
        <v>427</v>
      </c>
      <c r="L59" s="30">
        <v>36</v>
      </c>
      <c r="M59" s="30">
        <v>2</v>
      </c>
      <c r="N59" s="30">
        <v>16.295500000000001</v>
      </c>
      <c r="O59" s="30">
        <v>32.590000000000003</v>
      </c>
      <c r="P59" s="30">
        <v>6.25E-2</v>
      </c>
      <c r="Q59" s="30">
        <v>0.13</v>
      </c>
    </row>
    <row r="60" spans="1:17" ht="53.25" x14ac:dyDescent="0.2">
      <c r="A60" s="21">
        <v>31</v>
      </c>
      <c r="B60" s="26" t="s">
        <v>185</v>
      </c>
      <c r="C60" s="119" t="s">
        <v>592</v>
      </c>
      <c r="D60" s="27" t="s">
        <v>44</v>
      </c>
      <c r="E60" s="28">
        <v>1</v>
      </c>
      <c r="F60" s="30"/>
      <c r="G60" s="30"/>
      <c r="H60" s="30"/>
      <c r="I60" s="30"/>
      <c r="J60" s="35"/>
      <c r="K60" s="30"/>
      <c r="L60" s="30"/>
      <c r="M60" s="30"/>
      <c r="N60" s="30"/>
      <c r="O60" s="30"/>
      <c r="P60" s="30"/>
      <c r="Q60" s="30"/>
    </row>
    <row r="61" spans="1:17" ht="53.25" x14ac:dyDescent="0.2">
      <c r="A61" s="21">
        <v>32</v>
      </c>
      <c r="B61" s="26" t="s">
        <v>185</v>
      </c>
      <c r="C61" s="119" t="s">
        <v>591</v>
      </c>
      <c r="D61" s="27" t="s">
        <v>44</v>
      </c>
      <c r="E61" s="28">
        <v>1</v>
      </c>
      <c r="F61" s="30"/>
      <c r="G61" s="30"/>
      <c r="H61" s="30"/>
      <c r="I61" s="30"/>
      <c r="J61" s="35"/>
      <c r="K61" s="30"/>
      <c r="L61" s="30"/>
      <c r="M61" s="30"/>
      <c r="N61" s="30"/>
      <c r="O61" s="30"/>
      <c r="P61" s="30"/>
      <c r="Q61" s="30"/>
    </row>
    <row r="62" spans="1:17" ht="19.149999999999999" customHeight="1" x14ac:dyDescent="0.2">
      <c r="A62" s="133" t="s">
        <v>590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</row>
    <row r="63" spans="1:17" ht="120" x14ac:dyDescent="0.2">
      <c r="A63" s="21">
        <v>33</v>
      </c>
      <c r="B63" s="26" t="s">
        <v>424</v>
      </c>
      <c r="C63" s="119" t="s">
        <v>589</v>
      </c>
      <c r="D63" s="27" t="s">
        <v>42</v>
      </c>
      <c r="E63" s="28">
        <v>6</v>
      </c>
      <c r="F63" s="29">
        <v>29.82</v>
      </c>
      <c r="G63" s="29">
        <v>21.61</v>
      </c>
      <c r="H63" s="29">
        <v>6.65</v>
      </c>
      <c r="I63" s="30"/>
      <c r="J63" s="35">
        <v>179</v>
      </c>
      <c r="K63" s="30">
        <v>130</v>
      </c>
      <c r="L63" s="30">
        <v>40</v>
      </c>
      <c r="M63" s="30"/>
      <c r="N63" s="30">
        <v>1.6904999999999999</v>
      </c>
      <c r="O63" s="30">
        <v>10.14</v>
      </c>
      <c r="P63" s="30"/>
      <c r="Q63" s="30"/>
    </row>
    <row r="64" spans="1:17" ht="41.25" x14ac:dyDescent="0.2">
      <c r="A64" s="21">
        <v>34</v>
      </c>
      <c r="B64" s="26" t="s">
        <v>185</v>
      </c>
      <c r="C64" s="119" t="s">
        <v>422</v>
      </c>
      <c r="D64" s="27" t="s">
        <v>44</v>
      </c>
      <c r="E64" s="28">
        <v>6</v>
      </c>
      <c r="F64" s="29" t="s">
        <v>421</v>
      </c>
      <c r="G64" s="30"/>
      <c r="H64" s="30"/>
      <c r="I64" s="30"/>
      <c r="J64" s="35">
        <v>1439</v>
      </c>
      <c r="K64" s="30"/>
      <c r="L64" s="30"/>
      <c r="M64" s="30"/>
      <c r="N64" s="30"/>
      <c r="O64" s="30"/>
      <c r="P64" s="30"/>
      <c r="Q64" s="30"/>
    </row>
    <row r="65" spans="1:17" ht="41.25" x14ac:dyDescent="0.2">
      <c r="A65" s="21">
        <v>35</v>
      </c>
      <c r="B65" s="26" t="s">
        <v>185</v>
      </c>
      <c r="C65" s="119" t="s">
        <v>588</v>
      </c>
      <c r="D65" s="27" t="s">
        <v>44</v>
      </c>
      <c r="E65" s="28">
        <v>56</v>
      </c>
      <c r="F65" s="29" t="s">
        <v>587</v>
      </c>
      <c r="G65" s="30"/>
      <c r="H65" s="30"/>
      <c r="I65" s="30"/>
      <c r="J65" s="35">
        <v>289</v>
      </c>
      <c r="K65" s="30"/>
      <c r="L65" s="30"/>
      <c r="M65" s="30"/>
      <c r="N65" s="30"/>
      <c r="O65" s="30"/>
      <c r="P65" s="30"/>
      <c r="Q65" s="30"/>
    </row>
    <row r="66" spans="1:17" ht="108" x14ac:dyDescent="0.2">
      <c r="A66" s="21">
        <v>36</v>
      </c>
      <c r="B66" s="26" t="s">
        <v>586</v>
      </c>
      <c r="C66" s="119" t="s">
        <v>585</v>
      </c>
      <c r="D66" s="27" t="s">
        <v>584</v>
      </c>
      <c r="E66" s="28">
        <v>7</v>
      </c>
      <c r="F66" s="29">
        <v>28.17</v>
      </c>
      <c r="G66" s="29">
        <v>21.21</v>
      </c>
      <c r="H66" s="29">
        <v>3.68</v>
      </c>
      <c r="I66" s="30"/>
      <c r="J66" s="35">
        <v>197</v>
      </c>
      <c r="K66" s="30">
        <v>148</v>
      </c>
      <c r="L66" s="30">
        <v>26</v>
      </c>
      <c r="M66" s="30"/>
      <c r="N66" s="30">
        <v>1.679</v>
      </c>
      <c r="O66" s="30">
        <v>11.75</v>
      </c>
      <c r="P66" s="30"/>
      <c r="Q66" s="30"/>
    </row>
    <row r="67" spans="1:17" ht="53.25" x14ac:dyDescent="0.2">
      <c r="A67" s="21">
        <v>37</v>
      </c>
      <c r="B67" s="26" t="s">
        <v>185</v>
      </c>
      <c r="C67" s="119" t="s">
        <v>583</v>
      </c>
      <c r="D67" s="27" t="s">
        <v>44</v>
      </c>
      <c r="E67" s="28">
        <v>7</v>
      </c>
      <c r="F67" s="29" t="s">
        <v>421</v>
      </c>
      <c r="G67" s="30"/>
      <c r="H67" s="30"/>
      <c r="I67" s="30"/>
      <c r="J67" s="35">
        <v>1678</v>
      </c>
      <c r="K67" s="30"/>
      <c r="L67" s="30"/>
      <c r="M67" s="30"/>
      <c r="N67" s="30"/>
      <c r="O67" s="30"/>
      <c r="P67" s="30"/>
      <c r="Q67" s="30"/>
    </row>
    <row r="68" spans="1:17" x14ac:dyDescent="0.2">
      <c r="A68" s="133" t="s">
        <v>105</v>
      </c>
      <c r="B68" s="134"/>
      <c r="C68" s="134"/>
      <c r="D68" s="134"/>
      <c r="E68" s="134"/>
      <c r="F68" s="134"/>
      <c r="G68" s="134"/>
      <c r="H68" s="134"/>
      <c r="I68" s="134"/>
      <c r="J68" s="36">
        <v>145019</v>
      </c>
      <c r="K68" s="29">
        <v>7930</v>
      </c>
      <c r="L68" s="29">
        <v>2737</v>
      </c>
      <c r="M68" s="29">
        <v>185</v>
      </c>
      <c r="N68" s="30"/>
      <c r="O68" s="29">
        <v>616.92999999999995</v>
      </c>
      <c r="P68" s="30"/>
      <c r="Q68" s="29">
        <v>10.23</v>
      </c>
    </row>
    <row r="69" spans="1:17" x14ac:dyDescent="0.2">
      <c r="A69" s="133" t="s">
        <v>48</v>
      </c>
      <c r="B69" s="134"/>
      <c r="C69" s="134"/>
      <c r="D69" s="134"/>
      <c r="E69" s="134"/>
      <c r="F69" s="134"/>
      <c r="G69" s="134"/>
      <c r="H69" s="134"/>
      <c r="I69" s="134"/>
      <c r="J69" s="36">
        <v>7481</v>
      </c>
      <c r="K69" s="30"/>
      <c r="L69" s="30"/>
      <c r="M69" s="30"/>
      <c r="N69" s="30"/>
      <c r="O69" s="30"/>
      <c r="P69" s="30"/>
      <c r="Q69" s="30"/>
    </row>
    <row r="70" spans="1:17" x14ac:dyDescent="0.2">
      <c r="A70" s="133" t="s">
        <v>49</v>
      </c>
      <c r="B70" s="134"/>
      <c r="C70" s="134"/>
      <c r="D70" s="134"/>
      <c r="E70" s="134"/>
      <c r="F70" s="134"/>
      <c r="G70" s="134"/>
      <c r="H70" s="134"/>
      <c r="I70" s="134"/>
      <c r="J70" s="36">
        <v>5165</v>
      </c>
      <c r="K70" s="30"/>
      <c r="L70" s="30"/>
      <c r="M70" s="30"/>
      <c r="N70" s="30"/>
      <c r="O70" s="30"/>
      <c r="P70" s="30"/>
      <c r="Q70" s="30"/>
    </row>
    <row r="71" spans="1:17" x14ac:dyDescent="0.2">
      <c r="A71" s="136" t="s">
        <v>582</v>
      </c>
      <c r="B71" s="134"/>
      <c r="C71" s="134"/>
      <c r="D71" s="134"/>
      <c r="E71" s="134"/>
      <c r="F71" s="134"/>
      <c r="G71" s="134"/>
      <c r="H71" s="134"/>
      <c r="I71" s="134"/>
      <c r="J71" s="37">
        <v>157665</v>
      </c>
      <c r="K71" s="30"/>
      <c r="L71" s="30"/>
      <c r="M71" s="30"/>
      <c r="N71" s="30"/>
      <c r="O71" s="32">
        <v>616.92999999999995</v>
      </c>
      <c r="P71" s="30"/>
      <c r="Q71" s="32">
        <v>10.23</v>
      </c>
    </row>
    <row r="72" spans="1:17" ht="19.149999999999999" customHeight="1" x14ac:dyDescent="0.2">
      <c r="A72" s="139" t="s">
        <v>581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</row>
    <row r="73" spans="1:17" ht="108" x14ac:dyDescent="0.2">
      <c r="A73" s="21">
        <v>38.1</v>
      </c>
      <c r="B73" s="26" t="s">
        <v>359</v>
      </c>
      <c r="C73" s="119" t="s">
        <v>580</v>
      </c>
      <c r="D73" s="27" t="s">
        <v>200</v>
      </c>
      <c r="E73" s="31" t="s">
        <v>342</v>
      </c>
      <c r="F73" s="29">
        <v>7404.6</v>
      </c>
      <c r="G73" s="29">
        <v>962.57</v>
      </c>
      <c r="H73" s="29">
        <v>196.85</v>
      </c>
      <c r="I73" s="29">
        <v>4.33</v>
      </c>
      <c r="J73" s="35">
        <v>111</v>
      </c>
      <c r="K73" s="30">
        <v>14</v>
      </c>
      <c r="L73" s="30">
        <v>3</v>
      </c>
      <c r="M73" s="30"/>
      <c r="N73" s="30">
        <v>69.954499999999996</v>
      </c>
      <c r="O73" s="30">
        <v>1.05</v>
      </c>
      <c r="P73" s="30">
        <v>0.23749999999999999</v>
      </c>
      <c r="Q73" s="30"/>
    </row>
    <row r="74" spans="1:17" ht="116.25" x14ac:dyDescent="0.2">
      <c r="A74" s="21">
        <v>40.1</v>
      </c>
      <c r="B74" s="26" t="s">
        <v>326</v>
      </c>
      <c r="C74" s="119" t="s">
        <v>579</v>
      </c>
      <c r="D74" s="27" t="s">
        <v>200</v>
      </c>
      <c r="E74" s="31" t="s">
        <v>578</v>
      </c>
      <c r="F74" s="29">
        <v>12335.69</v>
      </c>
      <c r="G74" s="29">
        <v>1261.96</v>
      </c>
      <c r="H74" s="29">
        <v>347.5</v>
      </c>
      <c r="I74" s="29">
        <v>8.41</v>
      </c>
      <c r="J74" s="35">
        <v>4564</v>
      </c>
      <c r="K74" s="30">
        <v>467</v>
      </c>
      <c r="L74" s="30">
        <v>129</v>
      </c>
      <c r="M74" s="30">
        <v>3</v>
      </c>
      <c r="N74" s="30">
        <v>91.712500000000006</v>
      </c>
      <c r="O74" s="30">
        <v>33.93</v>
      </c>
      <c r="P74" s="30">
        <v>0.46250000000000002</v>
      </c>
      <c r="Q74" s="30">
        <v>0.17</v>
      </c>
    </row>
    <row r="75" spans="1:17" ht="108" x14ac:dyDescent="0.2">
      <c r="A75" s="21">
        <v>45</v>
      </c>
      <c r="B75" s="26" t="s">
        <v>492</v>
      </c>
      <c r="C75" s="119" t="s">
        <v>491</v>
      </c>
      <c r="D75" s="27" t="s">
        <v>217</v>
      </c>
      <c r="E75" s="28">
        <v>1</v>
      </c>
      <c r="F75" s="29">
        <v>237.74</v>
      </c>
      <c r="G75" s="30"/>
      <c r="H75" s="30"/>
      <c r="I75" s="30"/>
      <c r="J75" s="35">
        <v>238</v>
      </c>
      <c r="K75" s="30"/>
      <c r="L75" s="30"/>
      <c r="M75" s="30"/>
      <c r="N75" s="30"/>
      <c r="O75" s="30"/>
      <c r="P75" s="30"/>
      <c r="Q75" s="30"/>
    </row>
    <row r="76" spans="1:17" ht="108" x14ac:dyDescent="0.2">
      <c r="A76" s="21">
        <v>46</v>
      </c>
      <c r="B76" s="26" t="s">
        <v>512</v>
      </c>
      <c r="C76" s="119" t="s">
        <v>577</v>
      </c>
      <c r="D76" s="27" t="s">
        <v>42</v>
      </c>
      <c r="E76" s="28">
        <v>1</v>
      </c>
      <c r="F76" s="29">
        <v>286.89</v>
      </c>
      <c r="G76" s="29">
        <v>42.77</v>
      </c>
      <c r="H76" s="29">
        <v>14.59</v>
      </c>
      <c r="I76" s="29">
        <v>0.45</v>
      </c>
      <c r="J76" s="35">
        <v>287</v>
      </c>
      <c r="K76" s="30">
        <v>43</v>
      </c>
      <c r="L76" s="30">
        <v>15</v>
      </c>
      <c r="M76" s="30"/>
      <c r="N76" s="30">
        <v>3.3464999999999998</v>
      </c>
      <c r="O76" s="30">
        <v>3.35</v>
      </c>
      <c r="P76" s="30">
        <v>2.5000000000000001E-2</v>
      </c>
      <c r="Q76" s="30">
        <v>0.03</v>
      </c>
    </row>
    <row r="77" spans="1:17" ht="53.25" x14ac:dyDescent="0.2">
      <c r="A77" s="21">
        <v>47</v>
      </c>
      <c r="B77" s="26" t="s">
        <v>185</v>
      </c>
      <c r="C77" s="119" t="s">
        <v>521</v>
      </c>
      <c r="D77" s="27" t="s">
        <v>217</v>
      </c>
      <c r="E77" s="28">
        <v>1</v>
      </c>
      <c r="F77" s="29" t="s">
        <v>520</v>
      </c>
      <c r="G77" s="30"/>
      <c r="H77" s="30"/>
      <c r="I77" s="30"/>
      <c r="J77" s="35">
        <v>1857</v>
      </c>
      <c r="K77" s="30"/>
      <c r="L77" s="30"/>
      <c r="M77" s="30"/>
      <c r="N77" s="30"/>
      <c r="O77" s="30"/>
      <c r="P77" s="30"/>
      <c r="Q77" s="30"/>
    </row>
    <row r="78" spans="1:17" ht="108" x14ac:dyDescent="0.2">
      <c r="A78" s="21">
        <v>49</v>
      </c>
      <c r="B78" s="26" t="s">
        <v>313</v>
      </c>
      <c r="C78" s="119" t="s">
        <v>312</v>
      </c>
      <c r="D78" s="27" t="s">
        <v>311</v>
      </c>
      <c r="E78" s="31" t="s">
        <v>576</v>
      </c>
      <c r="F78" s="29">
        <v>11187</v>
      </c>
      <c r="G78" s="30"/>
      <c r="H78" s="30"/>
      <c r="I78" s="30"/>
      <c r="J78" s="35">
        <v>472</v>
      </c>
      <c r="K78" s="30"/>
      <c r="L78" s="30"/>
      <c r="M78" s="30"/>
      <c r="N78" s="30"/>
      <c r="O78" s="30"/>
      <c r="P78" s="30"/>
      <c r="Q78" s="30"/>
    </row>
    <row r="79" spans="1:17" ht="116.25" x14ac:dyDescent="0.2">
      <c r="A79" s="21">
        <v>50</v>
      </c>
      <c r="B79" s="26" t="s">
        <v>202</v>
      </c>
      <c r="C79" s="119" t="s">
        <v>345</v>
      </c>
      <c r="D79" s="27" t="s">
        <v>200</v>
      </c>
      <c r="E79" s="31" t="s">
        <v>342</v>
      </c>
      <c r="F79" s="29">
        <v>120.55</v>
      </c>
      <c r="G79" s="29">
        <v>94.48</v>
      </c>
      <c r="H79" s="29">
        <v>19.11</v>
      </c>
      <c r="I79" s="30"/>
      <c r="J79" s="35">
        <v>2</v>
      </c>
      <c r="K79" s="30">
        <v>1</v>
      </c>
      <c r="L79" s="30"/>
      <c r="M79" s="30"/>
      <c r="N79" s="30">
        <v>5.7614999999999998</v>
      </c>
      <c r="O79" s="30">
        <v>0.09</v>
      </c>
      <c r="P79" s="30"/>
      <c r="Q79" s="30"/>
    </row>
    <row r="80" spans="1:17" ht="116.25" x14ac:dyDescent="0.2">
      <c r="A80" s="21">
        <v>51</v>
      </c>
      <c r="B80" s="26" t="s">
        <v>309</v>
      </c>
      <c r="C80" s="119" t="s">
        <v>575</v>
      </c>
      <c r="D80" s="27" t="s">
        <v>200</v>
      </c>
      <c r="E80" s="31" t="s">
        <v>574</v>
      </c>
      <c r="F80" s="29">
        <v>134.21</v>
      </c>
      <c r="G80" s="29">
        <v>94.48</v>
      </c>
      <c r="H80" s="29">
        <v>19.11</v>
      </c>
      <c r="I80" s="30"/>
      <c r="J80" s="35">
        <v>52</v>
      </c>
      <c r="K80" s="30">
        <v>36</v>
      </c>
      <c r="L80" s="30">
        <v>7</v>
      </c>
      <c r="M80" s="30"/>
      <c r="N80" s="30">
        <v>5.7614999999999998</v>
      </c>
      <c r="O80" s="30">
        <v>2.2200000000000002</v>
      </c>
      <c r="P80" s="30"/>
      <c r="Q80" s="30"/>
    </row>
    <row r="81" spans="1:17" ht="111.75" x14ac:dyDescent="0.2">
      <c r="A81" s="21">
        <v>52</v>
      </c>
      <c r="B81" s="26" t="s">
        <v>198</v>
      </c>
      <c r="C81" s="119" t="s">
        <v>573</v>
      </c>
      <c r="D81" s="27" t="s">
        <v>113</v>
      </c>
      <c r="E81" s="31" t="s">
        <v>572</v>
      </c>
      <c r="F81" s="29">
        <v>1270.83</v>
      </c>
      <c r="G81" s="29">
        <v>105.24</v>
      </c>
      <c r="H81" s="29">
        <v>15.03</v>
      </c>
      <c r="I81" s="29">
        <v>0.36</v>
      </c>
      <c r="J81" s="35">
        <v>188</v>
      </c>
      <c r="K81" s="30">
        <v>16</v>
      </c>
      <c r="L81" s="30">
        <v>2</v>
      </c>
      <c r="M81" s="30"/>
      <c r="N81" s="30">
        <v>8.2345000000000006</v>
      </c>
      <c r="O81" s="30">
        <v>1.22</v>
      </c>
      <c r="P81" s="30">
        <v>2.2499999999999999E-2</v>
      </c>
      <c r="Q81" s="30"/>
    </row>
    <row r="82" spans="1:17" x14ac:dyDescent="0.2">
      <c r="A82" s="133" t="s">
        <v>105</v>
      </c>
      <c r="B82" s="134"/>
      <c r="C82" s="134"/>
      <c r="D82" s="134"/>
      <c r="E82" s="134"/>
      <c r="F82" s="134"/>
      <c r="G82" s="134"/>
      <c r="H82" s="134"/>
      <c r="I82" s="134"/>
      <c r="J82" s="36">
        <v>7771</v>
      </c>
      <c r="K82" s="29">
        <v>577</v>
      </c>
      <c r="L82" s="29">
        <v>156</v>
      </c>
      <c r="M82" s="29">
        <v>3</v>
      </c>
      <c r="N82" s="30"/>
      <c r="O82" s="29">
        <v>41.86</v>
      </c>
      <c r="P82" s="30"/>
      <c r="Q82" s="29">
        <v>0.2</v>
      </c>
    </row>
    <row r="83" spans="1:17" x14ac:dyDescent="0.2">
      <c r="A83" s="133" t="s">
        <v>48</v>
      </c>
      <c r="B83" s="134"/>
      <c r="C83" s="134"/>
      <c r="D83" s="134"/>
      <c r="E83" s="134"/>
      <c r="F83" s="134"/>
      <c r="G83" s="134"/>
      <c r="H83" s="134"/>
      <c r="I83" s="134"/>
      <c r="J83" s="36">
        <v>663</v>
      </c>
      <c r="K83" s="30"/>
      <c r="L83" s="30"/>
      <c r="M83" s="30"/>
      <c r="N83" s="30"/>
      <c r="O83" s="30"/>
      <c r="P83" s="30"/>
      <c r="Q83" s="30"/>
    </row>
    <row r="84" spans="1:17" x14ac:dyDescent="0.2">
      <c r="A84" s="133" t="s">
        <v>49</v>
      </c>
      <c r="B84" s="134"/>
      <c r="C84" s="134"/>
      <c r="D84" s="134"/>
      <c r="E84" s="134"/>
      <c r="F84" s="134"/>
      <c r="G84" s="134"/>
      <c r="H84" s="134"/>
      <c r="I84" s="134"/>
      <c r="J84" s="36">
        <v>408</v>
      </c>
      <c r="K84" s="30"/>
      <c r="L84" s="30"/>
      <c r="M84" s="30"/>
      <c r="N84" s="30"/>
      <c r="O84" s="30"/>
      <c r="P84" s="30"/>
      <c r="Q84" s="30"/>
    </row>
    <row r="85" spans="1:17" x14ac:dyDescent="0.2">
      <c r="A85" s="136" t="s">
        <v>571</v>
      </c>
      <c r="B85" s="134"/>
      <c r="C85" s="134"/>
      <c r="D85" s="134"/>
      <c r="E85" s="134"/>
      <c r="F85" s="134"/>
      <c r="G85" s="134"/>
      <c r="H85" s="134"/>
      <c r="I85" s="134"/>
      <c r="J85" s="37">
        <v>8842</v>
      </c>
      <c r="K85" s="30"/>
      <c r="L85" s="30"/>
      <c r="M85" s="30"/>
      <c r="N85" s="30"/>
      <c r="O85" s="32">
        <v>41.86</v>
      </c>
      <c r="P85" s="30"/>
      <c r="Q85" s="32">
        <v>0.2</v>
      </c>
    </row>
    <row r="86" spans="1:17" ht="19.149999999999999" customHeight="1" x14ac:dyDescent="0.2">
      <c r="A86" s="139" t="s">
        <v>570</v>
      </c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</row>
    <row r="87" spans="1:17" ht="116.25" x14ac:dyDescent="0.2">
      <c r="A87" s="21">
        <v>53.1</v>
      </c>
      <c r="B87" s="26" t="s">
        <v>232</v>
      </c>
      <c r="C87" s="119" t="s">
        <v>433</v>
      </c>
      <c r="D87" s="27" t="s">
        <v>200</v>
      </c>
      <c r="E87" s="31" t="s">
        <v>432</v>
      </c>
      <c r="F87" s="29">
        <v>5115.41</v>
      </c>
      <c r="G87" s="29">
        <v>577.65</v>
      </c>
      <c r="H87" s="29">
        <v>98.95</v>
      </c>
      <c r="I87" s="29">
        <v>3.41</v>
      </c>
      <c r="J87" s="35">
        <v>10</v>
      </c>
      <c r="K87" s="30">
        <v>1</v>
      </c>
      <c r="L87" s="30"/>
      <c r="M87" s="30"/>
      <c r="N87" s="30">
        <v>42.630499999999998</v>
      </c>
      <c r="O87" s="30">
        <v>0.09</v>
      </c>
      <c r="P87" s="30">
        <v>0.1875</v>
      </c>
      <c r="Q87" s="30"/>
    </row>
    <row r="88" spans="1:17" ht="108" x14ac:dyDescent="0.2">
      <c r="A88" s="21">
        <v>55.1</v>
      </c>
      <c r="B88" s="26" t="s">
        <v>569</v>
      </c>
      <c r="C88" s="119" t="s">
        <v>568</v>
      </c>
      <c r="D88" s="27" t="s">
        <v>200</v>
      </c>
      <c r="E88" s="31" t="s">
        <v>567</v>
      </c>
      <c r="F88" s="29">
        <v>9421.52</v>
      </c>
      <c r="G88" s="29">
        <v>1141.8599999999999</v>
      </c>
      <c r="H88" s="29">
        <v>237.23</v>
      </c>
      <c r="I88" s="29">
        <v>5.24</v>
      </c>
      <c r="J88" s="35">
        <v>94</v>
      </c>
      <c r="K88" s="30">
        <v>11</v>
      </c>
      <c r="L88" s="30">
        <v>2</v>
      </c>
      <c r="M88" s="30"/>
      <c r="N88" s="30">
        <v>82.983999999999995</v>
      </c>
      <c r="O88" s="30">
        <v>0.83</v>
      </c>
      <c r="P88" s="30">
        <v>0.28749999999999998</v>
      </c>
      <c r="Q88" s="30"/>
    </row>
    <row r="89" spans="1:17" ht="108" x14ac:dyDescent="0.2">
      <c r="A89" s="21">
        <v>57.1</v>
      </c>
      <c r="B89" s="26" t="s">
        <v>329</v>
      </c>
      <c r="C89" s="119" t="s">
        <v>566</v>
      </c>
      <c r="D89" s="27" t="s">
        <v>200</v>
      </c>
      <c r="E89" s="28">
        <v>0.18</v>
      </c>
      <c r="F89" s="29">
        <v>10990.33</v>
      </c>
      <c r="G89" s="29">
        <v>1261.96</v>
      </c>
      <c r="H89" s="29">
        <v>347.5</v>
      </c>
      <c r="I89" s="29">
        <v>8.41</v>
      </c>
      <c r="J89" s="35">
        <v>1978</v>
      </c>
      <c r="K89" s="30">
        <v>227</v>
      </c>
      <c r="L89" s="30">
        <v>63</v>
      </c>
      <c r="M89" s="30">
        <v>2</v>
      </c>
      <c r="N89" s="30">
        <v>91.712500000000006</v>
      </c>
      <c r="O89" s="30">
        <v>16.510000000000002</v>
      </c>
      <c r="P89" s="30">
        <v>0.46250000000000002</v>
      </c>
      <c r="Q89" s="30">
        <v>0.08</v>
      </c>
    </row>
    <row r="90" spans="1:17" ht="108" x14ac:dyDescent="0.2">
      <c r="A90" s="21">
        <v>63</v>
      </c>
      <c r="B90" s="26" t="s">
        <v>550</v>
      </c>
      <c r="C90" s="119" t="s">
        <v>549</v>
      </c>
      <c r="D90" s="27" t="s">
        <v>548</v>
      </c>
      <c r="E90" s="28">
        <v>1</v>
      </c>
      <c r="F90" s="29">
        <v>244.77</v>
      </c>
      <c r="G90" s="29">
        <v>3.53</v>
      </c>
      <c r="H90" s="30"/>
      <c r="I90" s="30"/>
      <c r="J90" s="35">
        <v>245</v>
      </c>
      <c r="K90" s="30">
        <v>4</v>
      </c>
      <c r="L90" s="30"/>
      <c r="M90" s="30"/>
      <c r="N90" s="30">
        <v>0.253</v>
      </c>
      <c r="O90" s="30">
        <v>0.25</v>
      </c>
      <c r="P90" s="30"/>
      <c r="Q90" s="30"/>
    </row>
    <row r="91" spans="1:17" ht="108" x14ac:dyDescent="0.2">
      <c r="A91" s="21">
        <v>64</v>
      </c>
      <c r="B91" s="26" t="s">
        <v>512</v>
      </c>
      <c r="C91" s="119" t="s">
        <v>565</v>
      </c>
      <c r="D91" s="27" t="s">
        <v>42</v>
      </c>
      <c r="E91" s="28">
        <v>8</v>
      </c>
      <c r="F91" s="29">
        <v>286.89</v>
      </c>
      <c r="G91" s="29">
        <v>42.77</v>
      </c>
      <c r="H91" s="29">
        <v>14.59</v>
      </c>
      <c r="I91" s="29">
        <v>0.45</v>
      </c>
      <c r="J91" s="35">
        <v>2295</v>
      </c>
      <c r="K91" s="30">
        <v>342</v>
      </c>
      <c r="L91" s="30">
        <v>117</v>
      </c>
      <c r="M91" s="30">
        <v>4</v>
      </c>
      <c r="N91" s="30">
        <v>3.3464999999999998</v>
      </c>
      <c r="O91" s="30">
        <v>26.77</v>
      </c>
      <c r="P91" s="30">
        <v>2.5000000000000001E-2</v>
      </c>
      <c r="Q91" s="30">
        <v>0.2</v>
      </c>
    </row>
    <row r="92" spans="1:17" ht="53.25" x14ac:dyDescent="0.2">
      <c r="A92" s="21">
        <v>65</v>
      </c>
      <c r="B92" s="26" t="s">
        <v>185</v>
      </c>
      <c r="C92" s="119" t="s">
        <v>510</v>
      </c>
      <c r="D92" s="27" t="s">
        <v>217</v>
      </c>
      <c r="E92" s="28">
        <v>8</v>
      </c>
      <c r="F92" s="29" t="s">
        <v>509</v>
      </c>
      <c r="G92" s="30"/>
      <c r="H92" s="30"/>
      <c r="I92" s="30"/>
      <c r="J92" s="35">
        <v>12876</v>
      </c>
      <c r="K92" s="30"/>
      <c r="L92" s="30"/>
      <c r="M92" s="30"/>
      <c r="N92" s="30"/>
      <c r="O92" s="30"/>
      <c r="P92" s="30"/>
      <c r="Q92" s="30"/>
    </row>
    <row r="93" spans="1:17" ht="108" x14ac:dyDescent="0.2">
      <c r="A93" s="21">
        <v>66</v>
      </c>
      <c r="B93" s="26" t="s">
        <v>512</v>
      </c>
      <c r="C93" s="119" t="s">
        <v>564</v>
      </c>
      <c r="D93" s="27" t="s">
        <v>42</v>
      </c>
      <c r="E93" s="28">
        <v>2</v>
      </c>
      <c r="F93" s="29">
        <v>286.89</v>
      </c>
      <c r="G93" s="29">
        <v>42.77</v>
      </c>
      <c r="H93" s="29">
        <v>14.59</v>
      </c>
      <c r="I93" s="29">
        <v>0.45</v>
      </c>
      <c r="J93" s="35">
        <v>574</v>
      </c>
      <c r="K93" s="30">
        <v>86</v>
      </c>
      <c r="L93" s="30">
        <v>29</v>
      </c>
      <c r="M93" s="30">
        <v>1</v>
      </c>
      <c r="N93" s="30">
        <v>3.3464999999999998</v>
      </c>
      <c r="O93" s="30">
        <v>6.69</v>
      </c>
      <c r="P93" s="30">
        <v>2.5000000000000001E-2</v>
      </c>
      <c r="Q93" s="30">
        <v>0.05</v>
      </c>
    </row>
    <row r="94" spans="1:17" ht="108" x14ac:dyDescent="0.2">
      <c r="A94" s="21">
        <v>67</v>
      </c>
      <c r="B94" s="26" t="s">
        <v>563</v>
      </c>
      <c r="C94" s="119" t="s">
        <v>562</v>
      </c>
      <c r="D94" s="27" t="s">
        <v>217</v>
      </c>
      <c r="E94" s="28">
        <v>2</v>
      </c>
      <c r="F94" s="29">
        <v>106.54</v>
      </c>
      <c r="G94" s="30"/>
      <c r="H94" s="30"/>
      <c r="I94" s="30"/>
      <c r="J94" s="35">
        <v>213</v>
      </c>
      <c r="K94" s="30"/>
      <c r="L94" s="30"/>
      <c r="M94" s="30"/>
      <c r="N94" s="30"/>
      <c r="O94" s="30"/>
      <c r="P94" s="30"/>
      <c r="Q94" s="30"/>
    </row>
    <row r="95" spans="1:17" ht="108" x14ac:dyDescent="0.2">
      <c r="A95" s="21">
        <v>70</v>
      </c>
      <c r="B95" s="26" t="s">
        <v>313</v>
      </c>
      <c r="C95" s="119" t="s">
        <v>312</v>
      </c>
      <c r="D95" s="27" t="s">
        <v>311</v>
      </c>
      <c r="E95" s="31" t="s">
        <v>561</v>
      </c>
      <c r="F95" s="29">
        <v>11187</v>
      </c>
      <c r="G95" s="30"/>
      <c r="H95" s="30"/>
      <c r="I95" s="30"/>
      <c r="J95" s="35">
        <v>464</v>
      </c>
      <c r="K95" s="30"/>
      <c r="L95" s="30"/>
      <c r="M95" s="30"/>
      <c r="N95" s="30"/>
      <c r="O95" s="30"/>
      <c r="P95" s="30"/>
      <c r="Q95" s="30"/>
    </row>
    <row r="96" spans="1:17" ht="116.25" x14ac:dyDescent="0.2">
      <c r="A96" s="21">
        <v>71</v>
      </c>
      <c r="B96" s="26" t="s">
        <v>202</v>
      </c>
      <c r="C96" s="119" t="s">
        <v>542</v>
      </c>
      <c r="D96" s="27" t="s">
        <v>200</v>
      </c>
      <c r="E96" s="31" t="s">
        <v>432</v>
      </c>
      <c r="F96" s="29">
        <v>120.55</v>
      </c>
      <c r="G96" s="29">
        <v>94.48</v>
      </c>
      <c r="H96" s="29">
        <v>19.11</v>
      </c>
      <c r="I96" s="30"/>
      <c r="J96" s="35"/>
      <c r="K96" s="30"/>
      <c r="L96" s="30"/>
      <c r="M96" s="30"/>
      <c r="N96" s="30">
        <v>5.7614999999999998</v>
      </c>
      <c r="O96" s="30">
        <v>0.01</v>
      </c>
      <c r="P96" s="30"/>
      <c r="Q96" s="30"/>
    </row>
    <row r="97" spans="1:17" ht="116.25" x14ac:dyDescent="0.2">
      <c r="A97" s="21">
        <v>72</v>
      </c>
      <c r="B97" s="26" t="s">
        <v>309</v>
      </c>
      <c r="C97" s="119" t="s">
        <v>560</v>
      </c>
      <c r="D97" s="27" t="s">
        <v>200</v>
      </c>
      <c r="E97" s="31" t="s">
        <v>559</v>
      </c>
      <c r="F97" s="29">
        <v>134.21</v>
      </c>
      <c r="G97" s="29">
        <v>94.48</v>
      </c>
      <c r="H97" s="29">
        <v>19.11</v>
      </c>
      <c r="I97" s="30"/>
      <c r="J97" s="35">
        <v>28</v>
      </c>
      <c r="K97" s="30">
        <v>20</v>
      </c>
      <c r="L97" s="30">
        <v>4</v>
      </c>
      <c r="M97" s="30"/>
      <c r="N97" s="30">
        <v>5.7614999999999998</v>
      </c>
      <c r="O97" s="30">
        <v>1.19</v>
      </c>
      <c r="P97" s="30"/>
      <c r="Q97" s="30"/>
    </row>
    <row r="98" spans="1:17" ht="111.75" x14ac:dyDescent="0.2">
      <c r="A98" s="21">
        <v>73</v>
      </c>
      <c r="B98" s="26" t="s">
        <v>198</v>
      </c>
      <c r="C98" s="119" t="s">
        <v>558</v>
      </c>
      <c r="D98" s="27" t="s">
        <v>113</v>
      </c>
      <c r="E98" s="31" t="s">
        <v>557</v>
      </c>
      <c r="F98" s="29">
        <v>1270.83</v>
      </c>
      <c r="G98" s="29">
        <v>105.24</v>
      </c>
      <c r="H98" s="29">
        <v>15.03</v>
      </c>
      <c r="I98" s="29">
        <v>0.36</v>
      </c>
      <c r="J98" s="35">
        <v>91</v>
      </c>
      <c r="K98" s="30">
        <v>8</v>
      </c>
      <c r="L98" s="30">
        <v>1</v>
      </c>
      <c r="M98" s="30"/>
      <c r="N98" s="30">
        <v>8.2345000000000006</v>
      </c>
      <c r="O98" s="30">
        <v>0.59</v>
      </c>
      <c r="P98" s="30">
        <v>2.2499999999999999E-2</v>
      </c>
      <c r="Q98" s="30"/>
    </row>
    <row r="99" spans="1:17" x14ac:dyDescent="0.2">
      <c r="A99" s="133" t="s">
        <v>105</v>
      </c>
      <c r="B99" s="134"/>
      <c r="C99" s="134"/>
      <c r="D99" s="134"/>
      <c r="E99" s="134"/>
      <c r="F99" s="134"/>
      <c r="G99" s="134"/>
      <c r="H99" s="134"/>
      <c r="I99" s="134"/>
      <c r="J99" s="36">
        <v>18868</v>
      </c>
      <c r="K99" s="29">
        <v>699</v>
      </c>
      <c r="L99" s="29">
        <v>216</v>
      </c>
      <c r="M99" s="29">
        <v>7</v>
      </c>
      <c r="N99" s="30"/>
      <c r="O99" s="29">
        <v>52.93</v>
      </c>
      <c r="P99" s="30"/>
      <c r="Q99" s="29">
        <v>0.33</v>
      </c>
    </row>
    <row r="100" spans="1:17" x14ac:dyDescent="0.2">
      <c r="A100" s="133" t="s">
        <v>48</v>
      </c>
      <c r="B100" s="134"/>
      <c r="C100" s="134"/>
      <c r="D100" s="134"/>
      <c r="E100" s="134"/>
      <c r="F100" s="134"/>
      <c r="G100" s="134"/>
      <c r="H100" s="134"/>
      <c r="I100" s="134"/>
      <c r="J100" s="36">
        <v>810</v>
      </c>
      <c r="K100" s="30"/>
      <c r="L100" s="30"/>
      <c r="M100" s="30"/>
      <c r="N100" s="30"/>
      <c r="O100" s="30"/>
      <c r="P100" s="30"/>
      <c r="Q100" s="30"/>
    </row>
    <row r="101" spans="1:17" x14ac:dyDescent="0.2">
      <c r="A101" s="133" t="s">
        <v>49</v>
      </c>
      <c r="B101" s="134"/>
      <c r="C101" s="134"/>
      <c r="D101" s="134"/>
      <c r="E101" s="134"/>
      <c r="F101" s="134"/>
      <c r="G101" s="134"/>
      <c r="H101" s="134"/>
      <c r="I101" s="134"/>
      <c r="J101" s="36">
        <v>497</v>
      </c>
      <c r="K101" s="30"/>
      <c r="L101" s="30"/>
      <c r="M101" s="30"/>
      <c r="N101" s="30"/>
      <c r="O101" s="30"/>
      <c r="P101" s="30"/>
      <c r="Q101" s="30"/>
    </row>
    <row r="102" spans="1:17" x14ac:dyDescent="0.2">
      <c r="A102" s="136" t="s">
        <v>556</v>
      </c>
      <c r="B102" s="134"/>
      <c r="C102" s="134"/>
      <c r="D102" s="134"/>
      <c r="E102" s="134"/>
      <c r="F102" s="134"/>
      <c r="G102" s="134"/>
      <c r="H102" s="134"/>
      <c r="I102" s="134"/>
      <c r="J102" s="37">
        <v>20175</v>
      </c>
      <c r="K102" s="30"/>
      <c r="L102" s="30"/>
      <c r="M102" s="30"/>
      <c r="N102" s="30"/>
      <c r="O102" s="32">
        <v>52.93</v>
      </c>
      <c r="P102" s="30"/>
      <c r="Q102" s="32">
        <v>0.33</v>
      </c>
    </row>
    <row r="103" spans="1:17" ht="19.149999999999999" customHeight="1" x14ac:dyDescent="0.2">
      <c r="A103" s="139" t="s">
        <v>555</v>
      </c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</row>
    <row r="104" spans="1:17" ht="116.25" x14ac:dyDescent="0.2">
      <c r="A104" s="21">
        <v>74.099999999999994</v>
      </c>
      <c r="B104" s="26" t="s">
        <v>232</v>
      </c>
      <c r="C104" s="119" t="s">
        <v>433</v>
      </c>
      <c r="D104" s="27" t="s">
        <v>200</v>
      </c>
      <c r="E104" s="31" t="s">
        <v>432</v>
      </c>
      <c r="F104" s="29">
        <v>5115.41</v>
      </c>
      <c r="G104" s="29">
        <v>577.65</v>
      </c>
      <c r="H104" s="29">
        <v>98.95</v>
      </c>
      <c r="I104" s="29">
        <v>3.41</v>
      </c>
      <c r="J104" s="35">
        <v>10</v>
      </c>
      <c r="K104" s="30">
        <v>1</v>
      </c>
      <c r="L104" s="30"/>
      <c r="M104" s="30"/>
      <c r="N104" s="30">
        <v>42.630499999999998</v>
      </c>
      <c r="O104" s="30">
        <v>0.09</v>
      </c>
      <c r="P104" s="30">
        <v>0.1875</v>
      </c>
      <c r="Q104" s="30"/>
    </row>
    <row r="105" spans="1:17" ht="116.25" x14ac:dyDescent="0.2">
      <c r="A105" s="21">
        <v>76.099999999999994</v>
      </c>
      <c r="B105" s="26" t="s">
        <v>229</v>
      </c>
      <c r="C105" s="119" t="s">
        <v>554</v>
      </c>
      <c r="D105" s="27" t="s">
        <v>200</v>
      </c>
      <c r="E105" s="31" t="s">
        <v>432</v>
      </c>
      <c r="F105" s="29">
        <v>6303.56</v>
      </c>
      <c r="G105" s="29">
        <v>577.65</v>
      </c>
      <c r="H105" s="29">
        <v>98.95</v>
      </c>
      <c r="I105" s="29">
        <v>3.41</v>
      </c>
      <c r="J105" s="35">
        <v>13</v>
      </c>
      <c r="K105" s="30">
        <v>1</v>
      </c>
      <c r="L105" s="30"/>
      <c r="M105" s="30"/>
      <c r="N105" s="30">
        <v>42.630499999999998</v>
      </c>
      <c r="O105" s="30">
        <v>0.09</v>
      </c>
      <c r="P105" s="30">
        <v>0.1875</v>
      </c>
      <c r="Q105" s="30"/>
    </row>
    <row r="106" spans="1:17" ht="108" x14ac:dyDescent="0.2">
      <c r="A106" s="21">
        <v>78.099999999999994</v>
      </c>
      <c r="B106" s="26" t="s">
        <v>359</v>
      </c>
      <c r="C106" s="119" t="s">
        <v>553</v>
      </c>
      <c r="D106" s="27" t="s">
        <v>200</v>
      </c>
      <c r="E106" s="31" t="s">
        <v>551</v>
      </c>
      <c r="F106" s="29">
        <v>7404.6</v>
      </c>
      <c r="G106" s="29">
        <v>962.57</v>
      </c>
      <c r="H106" s="29">
        <v>196.85</v>
      </c>
      <c r="I106" s="29">
        <v>4.33</v>
      </c>
      <c r="J106" s="35">
        <v>15</v>
      </c>
      <c r="K106" s="30">
        <v>2</v>
      </c>
      <c r="L106" s="30"/>
      <c r="M106" s="30"/>
      <c r="N106" s="30">
        <v>69.954499999999996</v>
      </c>
      <c r="O106" s="30">
        <v>0.14000000000000001</v>
      </c>
      <c r="P106" s="30">
        <v>0.23749999999999999</v>
      </c>
      <c r="Q106" s="30"/>
    </row>
    <row r="107" spans="1:17" ht="108" x14ac:dyDescent="0.2">
      <c r="A107" s="21">
        <v>80.099999999999994</v>
      </c>
      <c r="B107" s="26" t="s">
        <v>329</v>
      </c>
      <c r="C107" s="119" t="s">
        <v>552</v>
      </c>
      <c r="D107" s="27" t="s">
        <v>200</v>
      </c>
      <c r="E107" s="31" t="s">
        <v>551</v>
      </c>
      <c r="F107" s="29">
        <v>10990.33</v>
      </c>
      <c r="G107" s="29">
        <v>1261.96</v>
      </c>
      <c r="H107" s="29">
        <v>347.5</v>
      </c>
      <c r="I107" s="29">
        <v>8.41</v>
      </c>
      <c r="J107" s="35">
        <v>22</v>
      </c>
      <c r="K107" s="30">
        <v>3</v>
      </c>
      <c r="L107" s="30">
        <v>1</v>
      </c>
      <c r="M107" s="30"/>
      <c r="N107" s="30">
        <v>91.712500000000006</v>
      </c>
      <c r="O107" s="30">
        <v>0.18</v>
      </c>
      <c r="P107" s="30">
        <v>0.46250000000000002</v>
      </c>
      <c r="Q107" s="30"/>
    </row>
    <row r="108" spans="1:17" ht="108" x14ac:dyDescent="0.2">
      <c r="A108" s="21">
        <v>85</v>
      </c>
      <c r="B108" s="26" t="s">
        <v>550</v>
      </c>
      <c r="C108" s="119" t="s">
        <v>549</v>
      </c>
      <c r="D108" s="27" t="s">
        <v>548</v>
      </c>
      <c r="E108" s="28">
        <v>1</v>
      </c>
      <c r="F108" s="29">
        <v>244.77</v>
      </c>
      <c r="G108" s="29">
        <v>3.53</v>
      </c>
      <c r="H108" s="30"/>
      <c r="I108" s="30"/>
      <c r="J108" s="35">
        <v>245</v>
      </c>
      <c r="K108" s="30">
        <v>4</v>
      </c>
      <c r="L108" s="30"/>
      <c r="M108" s="30"/>
      <c r="N108" s="30">
        <v>0.253</v>
      </c>
      <c r="O108" s="30">
        <v>0.25</v>
      </c>
      <c r="P108" s="30"/>
      <c r="Q108" s="30"/>
    </row>
    <row r="109" spans="1:17" ht="108" x14ac:dyDescent="0.2">
      <c r="A109" s="21">
        <v>86</v>
      </c>
      <c r="B109" s="26" t="s">
        <v>547</v>
      </c>
      <c r="C109" s="119" t="s">
        <v>546</v>
      </c>
      <c r="D109" s="27" t="s">
        <v>42</v>
      </c>
      <c r="E109" s="28">
        <v>1</v>
      </c>
      <c r="F109" s="29">
        <v>142.72999999999999</v>
      </c>
      <c r="G109" s="29">
        <v>21.61</v>
      </c>
      <c r="H109" s="29">
        <v>6.65</v>
      </c>
      <c r="I109" s="30"/>
      <c r="J109" s="35">
        <v>143</v>
      </c>
      <c r="K109" s="30">
        <v>22</v>
      </c>
      <c r="L109" s="30">
        <v>7</v>
      </c>
      <c r="M109" s="30"/>
      <c r="N109" s="30">
        <v>1.6904999999999999</v>
      </c>
      <c r="O109" s="30">
        <v>1.69</v>
      </c>
      <c r="P109" s="30"/>
      <c r="Q109" s="30"/>
    </row>
    <row r="110" spans="1:17" ht="53.25" x14ac:dyDescent="0.2">
      <c r="A110" s="21">
        <v>87</v>
      </c>
      <c r="B110" s="26" t="s">
        <v>185</v>
      </c>
      <c r="C110" s="119" t="s">
        <v>545</v>
      </c>
      <c r="D110" s="27" t="s">
        <v>217</v>
      </c>
      <c r="E110" s="28">
        <v>1</v>
      </c>
      <c r="F110" s="29" t="s">
        <v>544</v>
      </c>
      <c r="G110" s="30"/>
      <c r="H110" s="30"/>
      <c r="I110" s="30"/>
      <c r="J110" s="35">
        <v>1294</v>
      </c>
      <c r="K110" s="30"/>
      <c r="L110" s="30"/>
      <c r="M110" s="30"/>
      <c r="N110" s="30"/>
      <c r="O110" s="30"/>
      <c r="P110" s="30"/>
      <c r="Q110" s="30"/>
    </row>
    <row r="111" spans="1:17" ht="108" x14ac:dyDescent="0.2">
      <c r="A111" s="21">
        <v>88</v>
      </c>
      <c r="B111" s="26" t="s">
        <v>313</v>
      </c>
      <c r="C111" s="119" t="s">
        <v>312</v>
      </c>
      <c r="D111" s="27" t="s">
        <v>311</v>
      </c>
      <c r="E111" s="31" t="s">
        <v>543</v>
      </c>
      <c r="F111" s="29">
        <v>11187</v>
      </c>
      <c r="G111" s="30"/>
      <c r="H111" s="30"/>
      <c r="I111" s="30"/>
      <c r="J111" s="35">
        <v>232</v>
      </c>
      <c r="K111" s="30"/>
      <c r="L111" s="30"/>
      <c r="M111" s="30"/>
      <c r="N111" s="30"/>
      <c r="O111" s="30"/>
      <c r="P111" s="30"/>
      <c r="Q111" s="30"/>
    </row>
    <row r="112" spans="1:17" ht="116.25" x14ac:dyDescent="0.2">
      <c r="A112" s="21">
        <v>89</v>
      </c>
      <c r="B112" s="26" t="s">
        <v>202</v>
      </c>
      <c r="C112" s="119" t="s">
        <v>542</v>
      </c>
      <c r="D112" s="27" t="s">
        <v>200</v>
      </c>
      <c r="E112" s="31" t="s">
        <v>541</v>
      </c>
      <c r="F112" s="29">
        <v>120.55</v>
      </c>
      <c r="G112" s="29">
        <v>94.48</v>
      </c>
      <c r="H112" s="29">
        <v>19.11</v>
      </c>
      <c r="I112" s="30"/>
      <c r="J112" s="35"/>
      <c r="K112" s="30"/>
      <c r="L112" s="30"/>
      <c r="M112" s="30"/>
      <c r="N112" s="30">
        <v>5.7614999999999998</v>
      </c>
      <c r="O112" s="30">
        <v>0.02</v>
      </c>
      <c r="P112" s="30"/>
      <c r="Q112" s="30"/>
    </row>
    <row r="113" spans="1:17" ht="116.25" x14ac:dyDescent="0.2">
      <c r="A113" s="21">
        <v>90</v>
      </c>
      <c r="B113" s="26" t="s">
        <v>309</v>
      </c>
      <c r="C113" s="119" t="s">
        <v>308</v>
      </c>
      <c r="D113" s="27" t="s">
        <v>200</v>
      </c>
      <c r="E113" s="31" t="s">
        <v>540</v>
      </c>
      <c r="F113" s="29">
        <v>134.21</v>
      </c>
      <c r="G113" s="29">
        <v>94.48</v>
      </c>
      <c r="H113" s="29">
        <v>19.11</v>
      </c>
      <c r="I113" s="30"/>
      <c r="J113" s="35">
        <v>3</v>
      </c>
      <c r="K113" s="30">
        <v>2</v>
      </c>
      <c r="L113" s="30"/>
      <c r="M113" s="30"/>
      <c r="N113" s="30">
        <v>5.7614999999999998</v>
      </c>
      <c r="O113" s="30">
        <v>0.15</v>
      </c>
      <c r="P113" s="30"/>
      <c r="Q113" s="30"/>
    </row>
    <row r="114" spans="1:17" ht="111.75" x14ac:dyDescent="0.2">
      <c r="A114" s="21">
        <v>91</v>
      </c>
      <c r="B114" s="26" t="s">
        <v>198</v>
      </c>
      <c r="C114" s="119" t="s">
        <v>197</v>
      </c>
      <c r="D114" s="27" t="s">
        <v>113</v>
      </c>
      <c r="E114" s="31" t="s">
        <v>342</v>
      </c>
      <c r="F114" s="29">
        <v>1270.83</v>
      </c>
      <c r="G114" s="29">
        <v>105.24</v>
      </c>
      <c r="H114" s="29">
        <v>15.03</v>
      </c>
      <c r="I114" s="29">
        <v>0.36</v>
      </c>
      <c r="J114" s="35">
        <v>19</v>
      </c>
      <c r="K114" s="30">
        <v>2</v>
      </c>
      <c r="L114" s="30"/>
      <c r="M114" s="30"/>
      <c r="N114" s="30">
        <v>8.2345000000000006</v>
      </c>
      <c r="O114" s="30">
        <v>0.12</v>
      </c>
      <c r="P114" s="30">
        <v>2.2499999999999999E-2</v>
      </c>
      <c r="Q114" s="30"/>
    </row>
    <row r="115" spans="1:17" x14ac:dyDescent="0.2">
      <c r="A115" s="133" t="s">
        <v>105</v>
      </c>
      <c r="B115" s="134"/>
      <c r="C115" s="134"/>
      <c r="D115" s="134"/>
      <c r="E115" s="134"/>
      <c r="F115" s="134"/>
      <c r="G115" s="134"/>
      <c r="H115" s="134"/>
      <c r="I115" s="134"/>
      <c r="J115" s="36">
        <v>1996</v>
      </c>
      <c r="K115" s="29">
        <v>37</v>
      </c>
      <c r="L115" s="29">
        <v>8</v>
      </c>
      <c r="M115" s="30"/>
      <c r="N115" s="30"/>
      <c r="O115" s="29">
        <v>2.73</v>
      </c>
      <c r="P115" s="30"/>
      <c r="Q115" s="30"/>
    </row>
    <row r="116" spans="1:17" x14ac:dyDescent="0.2">
      <c r="A116" s="133" t="s">
        <v>48</v>
      </c>
      <c r="B116" s="134"/>
      <c r="C116" s="134"/>
      <c r="D116" s="134"/>
      <c r="E116" s="134"/>
      <c r="F116" s="134"/>
      <c r="G116" s="134"/>
      <c r="H116" s="134"/>
      <c r="I116" s="134"/>
      <c r="J116" s="36">
        <v>42</v>
      </c>
      <c r="K116" s="30"/>
      <c r="L116" s="30"/>
      <c r="M116" s="30"/>
      <c r="N116" s="30"/>
      <c r="O116" s="30"/>
      <c r="P116" s="30"/>
      <c r="Q116" s="30"/>
    </row>
    <row r="117" spans="1:17" x14ac:dyDescent="0.2">
      <c r="A117" s="133" t="s">
        <v>49</v>
      </c>
      <c r="B117" s="134"/>
      <c r="C117" s="134"/>
      <c r="D117" s="134"/>
      <c r="E117" s="134"/>
      <c r="F117" s="134"/>
      <c r="G117" s="134"/>
      <c r="H117" s="134"/>
      <c r="I117" s="134"/>
      <c r="J117" s="36">
        <v>26</v>
      </c>
      <c r="K117" s="30"/>
      <c r="L117" s="30"/>
      <c r="M117" s="30"/>
      <c r="N117" s="30"/>
      <c r="O117" s="30"/>
      <c r="P117" s="30"/>
      <c r="Q117" s="30"/>
    </row>
    <row r="118" spans="1:17" x14ac:dyDescent="0.2">
      <c r="A118" s="136" t="s">
        <v>539</v>
      </c>
      <c r="B118" s="134"/>
      <c r="C118" s="134"/>
      <c r="D118" s="134"/>
      <c r="E118" s="134"/>
      <c r="F118" s="134"/>
      <c r="G118" s="134"/>
      <c r="H118" s="134"/>
      <c r="I118" s="134"/>
      <c r="J118" s="37">
        <v>2064</v>
      </c>
      <c r="K118" s="30"/>
      <c r="L118" s="30"/>
      <c r="M118" s="30"/>
      <c r="N118" s="30"/>
      <c r="O118" s="32">
        <v>2.73</v>
      </c>
      <c r="P118" s="30"/>
      <c r="Q118" s="30"/>
    </row>
    <row r="119" spans="1:17" ht="19.149999999999999" customHeight="1" x14ac:dyDescent="0.2">
      <c r="A119" s="139" t="s">
        <v>538</v>
      </c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</row>
    <row r="120" spans="1:17" ht="108" x14ac:dyDescent="0.2">
      <c r="A120" s="21">
        <v>92.1</v>
      </c>
      <c r="B120" s="26" t="s">
        <v>329</v>
      </c>
      <c r="C120" s="119" t="s">
        <v>531</v>
      </c>
      <c r="D120" s="27" t="s">
        <v>200</v>
      </c>
      <c r="E120" s="31" t="s">
        <v>537</v>
      </c>
      <c r="F120" s="29">
        <v>10990.33</v>
      </c>
      <c r="G120" s="29">
        <v>1261.96</v>
      </c>
      <c r="H120" s="29">
        <v>347.5</v>
      </c>
      <c r="I120" s="29">
        <v>8.41</v>
      </c>
      <c r="J120" s="35">
        <v>495</v>
      </c>
      <c r="K120" s="30">
        <v>57</v>
      </c>
      <c r="L120" s="30">
        <v>16</v>
      </c>
      <c r="M120" s="30"/>
      <c r="N120" s="30">
        <v>91.712500000000006</v>
      </c>
      <c r="O120" s="30">
        <v>4.13</v>
      </c>
      <c r="P120" s="30">
        <v>0.46250000000000002</v>
      </c>
      <c r="Q120" s="30">
        <v>0.02</v>
      </c>
    </row>
    <row r="121" spans="1:17" ht="108" x14ac:dyDescent="0.2">
      <c r="A121" s="21">
        <v>96</v>
      </c>
      <c r="B121" s="26" t="s">
        <v>512</v>
      </c>
      <c r="C121" s="119" t="s">
        <v>529</v>
      </c>
      <c r="D121" s="27" t="s">
        <v>42</v>
      </c>
      <c r="E121" s="28">
        <v>3</v>
      </c>
      <c r="F121" s="29">
        <v>286.89</v>
      </c>
      <c r="G121" s="29">
        <v>42.77</v>
      </c>
      <c r="H121" s="29">
        <v>14.59</v>
      </c>
      <c r="I121" s="29">
        <v>0.45</v>
      </c>
      <c r="J121" s="35">
        <v>861</v>
      </c>
      <c r="K121" s="30">
        <v>128</v>
      </c>
      <c r="L121" s="30">
        <v>44</v>
      </c>
      <c r="M121" s="30">
        <v>1</v>
      </c>
      <c r="N121" s="30">
        <v>3.3464999999999998</v>
      </c>
      <c r="O121" s="30">
        <v>10.039999999999999</v>
      </c>
      <c r="P121" s="30">
        <v>2.5000000000000001E-2</v>
      </c>
      <c r="Q121" s="30">
        <v>0.08</v>
      </c>
    </row>
    <row r="122" spans="1:17" ht="53.25" x14ac:dyDescent="0.2">
      <c r="A122" s="21">
        <v>97</v>
      </c>
      <c r="B122" s="26" t="s">
        <v>185</v>
      </c>
      <c r="C122" s="119" t="s">
        <v>510</v>
      </c>
      <c r="D122" s="27" t="s">
        <v>217</v>
      </c>
      <c r="E122" s="28">
        <v>3</v>
      </c>
      <c r="F122" s="29" t="s">
        <v>509</v>
      </c>
      <c r="G122" s="30"/>
      <c r="H122" s="30"/>
      <c r="I122" s="30"/>
      <c r="J122" s="35">
        <v>4829</v>
      </c>
      <c r="K122" s="30"/>
      <c r="L122" s="30"/>
      <c r="M122" s="30"/>
      <c r="N122" s="30"/>
      <c r="O122" s="30"/>
      <c r="P122" s="30"/>
      <c r="Q122" s="30"/>
    </row>
    <row r="123" spans="1:17" ht="116.25" x14ac:dyDescent="0.2">
      <c r="A123" s="21">
        <v>98</v>
      </c>
      <c r="B123" s="26" t="s">
        <v>316</v>
      </c>
      <c r="C123" s="119" t="s">
        <v>536</v>
      </c>
      <c r="D123" s="27" t="s">
        <v>214</v>
      </c>
      <c r="E123" s="31" t="s">
        <v>213</v>
      </c>
      <c r="F123" s="29">
        <v>174.88</v>
      </c>
      <c r="G123" s="29">
        <v>23.46</v>
      </c>
      <c r="H123" s="29">
        <v>9.7799999999999994</v>
      </c>
      <c r="I123" s="30"/>
      <c r="J123" s="35">
        <v>175</v>
      </c>
      <c r="K123" s="30">
        <v>23</v>
      </c>
      <c r="L123" s="30">
        <v>10</v>
      </c>
      <c r="M123" s="30"/>
      <c r="N123" s="30">
        <v>1.679</v>
      </c>
      <c r="O123" s="30">
        <v>1.68</v>
      </c>
      <c r="P123" s="30"/>
      <c r="Q123" s="30"/>
    </row>
    <row r="124" spans="1:17" ht="108" x14ac:dyDescent="0.2">
      <c r="A124" s="21">
        <v>99</v>
      </c>
      <c r="B124" s="26" t="s">
        <v>313</v>
      </c>
      <c r="C124" s="119" t="s">
        <v>312</v>
      </c>
      <c r="D124" s="27" t="s">
        <v>311</v>
      </c>
      <c r="E124" s="31" t="s">
        <v>535</v>
      </c>
      <c r="F124" s="29">
        <v>11187</v>
      </c>
      <c r="G124" s="30"/>
      <c r="H124" s="30"/>
      <c r="I124" s="30"/>
      <c r="J124" s="35">
        <v>36</v>
      </c>
      <c r="K124" s="30"/>
      <c r="L124" s="30"/>
      <c r="M124" s="30"/>
      <c r="N124" s="30"/>
      <c r="O124" s="30"/>
      <c r="P124" s="30"/>
      <c r="Q124" s="30"/>
    </row>
    <row r="125" spans="1:17" ht="116.25" x14ac:dyDescent="0.2">
      <c r="A125" s="21">
        <v>100</v>
      </c>
      <c r="B125" s="26" t="s">
        <v>309</v>
      </c>
      <c r="C125" s="119" t="s">
        <v>527</v>
      </c>
      <c r="D125" s="27" t="s">
        <v>200</v>
      </c>
      <c r="E125" s="31" t="s">
        <v>526</v>
      </c>
      <c r="F125" s="29">
        <v>134.21</v>
      </c>
      <c r="G125" s="29">
        <v>94.48</v>
      </c>
      <c r="H125" s="29">
        <v>19.11</v>
      </c>
      <c r="I125" s="30"/>
      <c r="J125" s="35">
        <v>7</v>
      </c>
      <c r="K125" s="30">
        <v>5</v>
      </c>
      <c r="L125" s="30">
        <v>1</v>
      </c>
      <c r="M125" s="30"/>
      <c r="N125" s="30">
        <v>5.7614999999999998</v>
      </c>
      <c r="O125" s="30">
        <v>0.28000000000000003</v>
      </c>
      <c r="P125" s="30"/>
      <c r="Q125" s="30"/>
    </row>
    <row r="126" spans="1:17" ht="111.75" x14ac:dyDescent="0.2">
      <c r="A126" s="21">
        <v>101</v>
      </c>
      <c r="B126" s="26" t="s">
        <v>198</v>
      </c>
      <c r="C126" s="119" t="s">
        <v>265</v>
      </c>
      <c r="D126" s="27" t="s">
        <v>113</v>
      </c>
      <c r="E126" s="31" t="s">
        <v>534</v>
      </c>
      <c r="F126" s="29">
        <v>1270.83</v>
      </c>
      <c r="G126" s="29">
        <v>105.24</v>
      </c>
      <c r="H126" s="29">
        <v>15.03</v>
      </c>
      <c r="I126" s="29">
        <v>0.36</v>
      </c>
      <c r="J126" s="35">
        <v>18</v>
      </c>
      <c r="K126" s="30">
        <v>1</v>
      </c>
      <c r="L126" s="30"/>
      <c r="M126" s="30"/>
      <c r="N126" s="30">
        <v>8.2345000000000006</v>
      </c>
      <c r="O126" s="30">
        <v>0.12</v>
      </c>
      <c r="P126" s="30">
        <v>2.2499999999999999E-2</v>
      </c>
      <c r="Q126" s="30"/>
    </row>
    <row r="127" spans="1:17" x14ac:dyDescent="0.2">
      <c r="A127" s="133" t="s">
        <v>105</v>
      </c>
      <c r="B127" s="134"/>
      <c r="C127" s="134"/>
      <c r="D127" s="134"/>
      <c r="E127" s="134"/>
      <c r="F127" s="134"/>
      <c r="G127" s="134"/>
      <c r="H127" s="134"/>
      <c r="I127" s="134"/>
      <c r="J127" s="36">
        <v>6421</v>
      </c>
      <c r="K127" s="29">
        <v>214</v>
      </c>
      <c r="L127" s="29">
        <v>71</v>
      </c>
      <c r="M127" s="29">
        <v>1</v>
      </c>
      <c r="N127" s="30"/>
      <c r="O127" s="29">
        <v>16.25</v>
      </c>
      <c r="P127" s="30"/>
      <c r="Q127" s="29">
        <v>0.1</v>
      </c>
    </row>
    <row r="128" spans="1:17" x14ac:dyDescent="0.2">
      <c r="A128" s="133" t="s">
        <v>48</v>
      </c>
      <c r="B128" s="134"/>
      <c r="C128" s="134"/>
      <c r="D128" s="134"/>
      <c r="E128" s="134"/>
      <c r="F128" s="134"/>
      <c r="G128" s="134"/>
      <c r="H128" s="134"/>
      <c r="I128" s="134"/>
      <c r="J128" s="36">
        <v>248</v>
      </c>
      <c r="K128" s="30"/>
      <c r="L128" s="30"/>
      <c r="M128" s="30"/>
      <c r="N128" s="30"/>
      <c r="O128" s="30"/>
      <c r="P128" s="30"/>
      <c r="Q128" s="30"/>
    </row>
    <row r="129" spans="1:17" x14ac:dyDescent="0.2">
      <c r="A129" s="133" t="s">
        <v>49</v>
      </c>
      <c r="B129" s="134"/>
      <c r="C129" s="134"/>
      <c r="D129" s="134"/>
      <c r="E129" s="134"/>
      <c r="F129" s="134"/>
      <c r="G129" s="134"/>
      <c r="H129" s="134"/>
      <c r="I129" s="134"/>
      <c r="J129" s="36">
        <v>152</v>
      </c>
      <c r="K129" s="30"/>
      <c r="L129" s="30"/>
      <c r="M129" s="30"/>
      <c r="N129" s="30"/>
      <c r="O129" s="30"/>
      <c r="P129" s="30"/>
      <c r="Q129" s="30"/>
    </row>
    <row r="130" spans="1:17" x14ac:dyDescent="0.2">
      <c r="A130" s="136" t="s">
        <v>533</v>
      </c>
      <c r="B130" s="134"/>
      <c r="C130" s="134"/>
      <c r="D130" s="134"/>
      <c r="E130" s="134"/>
      <c r="F130" s="134"/>
      <c r="G130" s="134"/>
      <c r="H130" s="134"/>
      <c r="I130" s="134"/>
      <c r="J130" s="37">
        <v>6821</v>
      </c>
      <c r="K130" s="30"/>
      <c r="L130" s="30"/>
      <c r="M130" s="30"/>
      <c r="N130" s="30"/>
      <c r="O130" s="32">
        <v>16.25</v>
      </c>
      <c r="P130" s="30"/>
      <c r="Q130" s="32">
        <v>0.1</v>
      </c>
    </row>
    <row r="131" spans="1:17" ht="19.149999999999999" customHeight="1" x14ac:dyDescent="0.2">
      <c r="A131" s="139" t="s">
        <v>532</v>
      </c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</row>
    <row r="132" spans="1:17" ht="108" x14ac:dyDescent="0.2">
      <c r="A132" s="21">
        <v>102.1</v>
      </c>
      <c r="B132" s="26" t="s">
        <v>329</v>
      </c>
      <c r="C132" s="119" t="s">
        <v>531</v>
      </c>
      <c r="D132" s="27" t="s">
        <v>200</v>
      </c>
      <c r="E132" s="31" t="s">
        <v>530</v>
      </c>
      <c r="F132" s="29">
        <v>10990.33</v>
      </c>
      <c r="G132" s="29">
        <v>1261.96</v>
      </c>
      <c r="H132" s="29">
        <v>347.5</v>
      </c>
      <c r="I132" s="29">
        <v>8.41</v>
      </c>
      <c r="J132" s="35">
        <v>495</v>
      </c>
      <c r="K132" s="30">
        <v>57</v>
      </c>
      <c r="L132" s="30">
        <v>16</v>
      </c>
      <c r="M132" s="30"/>
      <c r="N132" s="30">
        <v>91.712500000000006</v>
      </c>
      <c r="O132" s="30">
        <v>4.13</v>
      </c>
      <c r="P132" s="30">
        <v>0.46250000000000002</v>
      </c>
      <c r="Q132" s="30">
        <v>0.02</v>
      </c>
    </row>
    <row r="133" spans="1:17" ht="108" x14ac:dyDescent="0.2">
      <c r="A133" s="21">
        <v>106</v>
      </c>
      <c r="B133" s="26" t="s">
        <v>512</v>
      </c>
      <c r="C133" s="119" t="s">
        <v>529</v>
      </c>
      <c r="D133" s="27" t="s">
        <v>42</v>
      </c>
      <c r="E133" s="28">
        <v>3</v>
      </c>
      <c r="F133" s="29">
        <v>286.89</v>
      </c>
      <c r="G133" s="29">
        <v>42.77</v>
      </c>
      <c r="H133" s="29">
        <v>14.59</v>
      </c>
      <c r="I133" s="29">
        <v>0.45</v>
      </c>
      <c r="J133" s="35">
        <v>861</v>
      </c>
      <c r="K133" s="30">
        <v>128</v>
      </c>
      <c r="L133" s="30">
        <v>44</v>
      </c>
      <c r="M133" s="30">
        <v>1</v>
      </c>
      <c r="N133" s="30">
        <v>3.3464999999999998</v>
      </c>
      <c r="O133" s="30">
        <v>10.039999999999999</v>
      </c>
      <c r="P133" s="30">
        <v>2.5000000000000001E-2</v>
      </c>
      <c r="Q133" s="30">
        <v>0.08</v>
      </c>
    </row>
    <row r="134" spans="1:17" ht="53.25" x14ac:dyDescent="0.2">
      <c r="A134" s="21">
        <v>107</v>
      </c>
      <c r="B134" s="26" t="s">
        <v>185</v>
      </c>
      <c r="C134" s="119" t="s">
        <v>510</v>
      </c>
      <c r="D134" s="27" t="s">
        <v>217</v>
      </c>
      <c r="E134" s="28">
        <v>3</v>
      </c>
      <c r="F134" s="29" t="s">
        <v>509</v>
      </c>
      <c r="G134" s="30"/>
      <c r="H134" s="30"/>
      <c r="I134" s="30"/>
      <c r="J134" s="35">
        <v>4829</v>
      </c>
      <c r="K134" s="30"/>
      <c r="L134" s="30"/>
      <c r="M134" s="30"/>
      <c r="N134" s="30"/>
      <c r="O134" s="30"/>
      <c r="P134" s="30"/>
      <c r="Q134" s="30"/>
    </row>
    <row r="135" spans="1:17" ht="108" x14ac:dyDescent="0.2">
      <c r="A135" s="21">
        <v>109</v>
      </c>
      <c r="B135" s="26" t="s">
        <v>313</v>
      </c>
      <c r="C135" s="119" t="s">
        <v>312</v>
      </c>
      <c r="D135" s="27" t="s">
        <v>311</v>
      </c>
      <c r="E135" s="31" t="s">
        <v>528</v>
      </c>
      <c r="F135" s="29">
        <v>11187</v>
      </c>
      <c r="G135" s="30"/>
      <c r="H135" s="30"/>
      <c r="I135" s="30"/>
      <c r="J135" s="35">
        <v>500</v>
      </c>
      <c r="K135" s="30"/>
      <c r="L135" s="30"/>
      <c r="M135" s="30"/>
      <c r="N135" s="30"/>
      <c r="O135" s="30"/>
      <c r="P135" s="30"/>
      <c r="Q135" s="30"/>
    </row>
    <row r="136" spans="1:17" ht="116.25" x14ac:dyDescent="0.2">
      <c r="A136" s="21">
        <v>110</v>
      </c>
      <c r="B136" s="26" t="s">
        <v>309</v>
      </c>
      <c r="C136" s="119" t="s">
        <v>527</v>
      </c>
      <c r="D136" s="27" t="s">
        <v>200</v>
      </c>
      <c r="E136" s="31" t="s">
        <v>526</v>
      </c>
      <c r="F136" s="29">
        <v>134.21</v>
      </c>
      <c r="G136" s="29">
        <v>94.48</v>
      </c>
      <c r="H136" s="29">
        <v>19.11</v>
      </c>
      <c r="I136" s="30"/>
      <c r="J136" s="35">
        <v>7</v>
      </c>
      <c r="K136" s="30">
        <v>5</v>
      </c>
      <c r="L136" s="30">
        <v>1</v>
      </c>
      <c r="M136" s="30"/>
      <c r="N136" s="30">
        <v>5.7614999999999998</v>
      </c>
      <c r="O136" s="30">
        <v>0.28000000000000003</v>
      </c>
      <c r="P136" s="30"/>
      <c r="Q136" s="30"/>
    </row>
    <row r="137" spans="1:17" ht="111.75" x14ac:dyDescent="0.2">
      <c r="A137" s="21">
        <v>111</v>
      </c>
      <c r="B137" s="26" t="s">
        <v>198</v>
      </c>
      <c r="C137" s="119" t="s">
        <v>197</v>
      </c>
      <c r="D137" s="27" t="s">
        <v>113</v>
      </c>
      <c r="E137" s="31" t="s">
        <v>525</v>
      </c>
      <c r="F137" s="29">
        <v>1270.83</v>
      </c>
      <c r="G137" s="29">
        <v>105.24</v>
      </c>
      <c r="H137" s="29">
        <v>15.03</v>
      </c>
      <c r="I137" s="29">
        <v>0.36</v>
      </c>
      <c r="J137" s="35">
        <v>28</v>
      </c>
      <c r="K137" s="30">
        <v>2</v>
      </c>
      <c r="L137" s="30"/>
      <c r="M137" s="30"/>
      <c r="N137" s="30">
        <v>8.2345000000000006</v>
      </c>
      <c r="O137" s="30">
        <v>0.18</v>
      </c>
      <c r="P137" s="30">
        <v>2.2499999999999999E-2</v>
      </c>
      <c r="Q137" s="30"/>
    </row>
    <row r="138" spans="1:17" x14ac:dyDescent="0.2">
      <c r="A138" s="133" t="s">
        <v>105</v>
      </c>
      <c r="B138" s="134"/>
      <c r="C138" s="134"/>
      <c r="D138" s="134"/>
      <c r="E138" s="134"/>
      <c r="F138" s="134"/>
      <c r="G138" s="134"/>
      <c r="H138" s="134"/>
      <c r="I138" s="134"/>
      <c r="J138" s="36">
        <v>6720</v>
      </c>
      <c r="K138" s="29">
        <v>192</v>
      </c>
      <c r="L138" s="29">
        <v>61</v>
      </c>
      <c r="M138" s="29">
        <v>1</v>
      </c>
      <c r="N138" s="30"/>
      <c r="O138" s="29">
        <v>14.63</v>
      </c>
      <c r="P138" s="30"/>
      <c r="Q138" s="29">
        <v>0.1</v>
      </c>
    </row>
    <row r="139" spans="1:17" x14ac:dyDescent="0.2">
      <c r="A139" s="133" t="s">
        <v>48</v>
      </c>
      <c r="B139" s="134"/>
      <c r="C139" s="134"/>
      <c r="D139" s="134"/>
      <c r="E139" s="134"/>
      <c r="F139" s="134"/>
      <c r="G139" s="134"/>
      <c r="H139" s="134"/>
      <c r="I139" s="134"/>
      <c r="J139" s="36">
        <v>222</v>
      </c>
      <c r="K139" s="30"/>
      <c r="L139" s="30"/>
      <c r="M139" s="30"/>
      <c r="N139" s="30"/>
      <c r="O139" s="30"/>
      <c r="P139" s="30"/>
      <c r="Q139" s="30"/>
    </row>
    <row r="140" spans="1:17" x14ac:dyDescent="0.2">
      <c r="A140" s="133" t="s">
        <v>49</v>
      </c>
      <c r="B140" s="134"/>
      <c r="C140" s="134"/>
      <c r="D140" s="134"/>
      <c r="E140" s="134"/>
      <c r="F140" s="134"/>
      <c r="G140" s="134"/>
      <c r="H140" s="134"/>
      <c r="I140" s="134"/>
      <c r="J140" s="36">
        <v>136</v>
      </c>
      <c r="K140" s="30"/>
      <c r="L140" s="30"/>
      <c r="M140" s="30"/>
      <c r="N140" s="30"/>
      <c r="O140" s="30"/>
      <c r="P140" s="30"/>
      <c r="Q140" s="30"/>
    </row>
    <row r="141" spans="1:17" x14ac:dyDescent="0.2">
      <c r="A141" s="136" t="s">
        <v>524</v>
      </c>
      <c r="B141" s="134"/>
      <c r="C141" s="134"/>
      <c r="D141" s="134"/>
      <c r="E141" s="134"/>
      <c r="F141" s="134"/>
      <c r="G141" s="134"/>
      <c r="H141" s="134"/>
      <c r="I141" s="134"/>
      <c r="J141" s="37">
        <v>7078</v>
      </c>
      <c r="K141" s="30"/>
      <c r="L141" s="30"/>
      <c r="M141" s="30"/>
      <c r="N141" s="30"/>
      <c r="O141" s="32">
        <v>14.63</v>
      </c>
      <c r="P141" s="30"/>
      <c r="Q141" s="32">
        <v>0.1</v>
      </c>
    </row>
    <row r="142" spans="1:17" ht="19.149999999999999" customHeight="1" x14ac:dyDescent="0.2">
      <c r="A142" s="139" t="s">
        <v>523</v>
      </c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</row>
    <row r="143" spans="1:17" ht="116.25" x14ac:dyDescent="0.2">
      <c r="A143" s="21">
        <v>112.1</v>
      </c>
      <c r="B143" s="26" t="s">
        <v>326</v>
      </c>
      <c r="C143" s="119" t="s">
        <v>499</v>
      </c>
      <c r="D143" s="27" t="s">
        <v>200</v>
      </c>
      <c r="E143" s="31" t="s">
        <v>230</v>
      </c>
      <c r="F143" s="29">
        <v>12335.69</v>
      </c>
      <c r="G143" s="29">
        <v>1261.96</v>
      </c>
      <c r="H143" s="29">
        <v>347.5</v>
      </c>
      <c r="I143" s="29">
        <v>8.41</v>
      </c>
      <c r="J143" s="35">
        <v>62</v>
      </c>
      <c r="K143" s="30">
        <v>6</v>
      </c>
      <c r="L143" s="30">
        <v>2</v>
      </c>
      <c r="M143" s="30"/>
      <c r="N143" s="30">
        <v>91.712500000000006</v>
      </c>
      <c r="O143" s="30">
        <v>0.46</v>
      </c>
      <c r="P143" s="30">
        <v>0.46250000000000002</v>
      </c>
      <c r="Q143" s="30"/>
    </row>
    <row r="144" spans="1:17" ht="108" x14ac:dyDescent="0.2">
      <c r="A144" s="21">
        <v>114</v>
      </c>
      <c r="B144" s="26" t="s">
        <v>512</v>
      </c>
      <c r="C144" s="119" t="s">
        <v>522</v>
      </c>
      <c r="D144" s="27" t="s">
        <v>42</v>
      </c>
      <c r="E144" s="28">
        <v>1</v>
      </c>
      <c r="F144" s="29">
        <v>286.89</v>
      </c>
      <c r="G144" s="29">
        <v>42.77</v>
      </c>
      <c r="H144" s="29">
        <v>14.59</v>
      </c>
      <c r="I144" s="29">
        <v>0.45</v>
      </c>
      <c r="J144" s="35">
        <v>287</v>
      </c>
      <c r="K144" s="30">
        <v>43</v>
      </c>
      <c r="L144" s="30">
        <v>15</v>
      </c>
      <c r="M144" s="30"/>
      <c r="N144" s="30">
        <v>3.3464999999999998</v>
      </c>
      <c r="O144" s="30">
        <v>3.35</v>
      </c>
      <c r="P144" s="30">
        <v>2.5000000000000001E-2</v>
      </c>
      <c r="Q144" s="30">
        <v>0.03</v>
      </c>
    </row>
    <row r="145" spans="1:17" ht="53.25" x14ac:dyDescent="0.2">
      <c r="A145" s="21">
        <v>115</v>
      </c>
      <c r="B145" s="26" t="s">
        <v>185</v>
      </c>
      <c r="C145" s="119" t="s">
        <v>521</v>
      </c>
      <c r="D145" s="27" t="s">
        <v>217</v>
      </c>
      <c r="E145" s="28">
        <v>1</v>
      </c>
      <c r="F145" s="29" t="s">
        <v>520</v>
      </c>
      <c r="G145" s="30"/>
      <c r="H145" s="30"/>
      <c r="I145" s="30"/>
      <c r="J145" s="35">
        <v>1857</v>
      </c>
      <c r="K145" s="30"/>
      <c r="L145" s="30"/>
      <c r="M145" s="30"/>
      <c r="N145" s="30"/>
      <c r="O145" s="30"/>
      <c r="P145" s="30"/>
      <c r="Q145" s="30"/>
    </row>
    <row r="146" spans="1:17" ht="108" x14ac:dyDescent="0.2">
      <c r="A146" s="21">
        <v>116</v>
      </c>
      <c r="B146" s="26" t="s">
        <v>519</v>
      </c>
      <c r="C146" s="119" t="s">
        <v>518</v>
      </c>
      <c r="D146" s="27" t="s">
        <v>217</v>
      </c>
      <c r="E146" s="28">
        <v>-1</v>
      </c>
      <c r="F146" s="29">
        <v>89.26</v>
      </c>
      <c r="G146" s="30"/>
      <c r="H146" s="30"/>
      <c r="I146" s="30"/>
      <c r="J146" s="35">
        <v>-89</v>
      </c>
      <c r="K146" s="30"/>
      <c r="L146" s="30"/>
      <c r="M146" s="30"/>
      <c r="N146" s="30"/>
      <c r="O146" s="30"/>
      <c r="P146" s="30"/>
      <c r="Q146" s="30"/>
    </row>
    <row r="147" spans="1:17" ht="108" x14ac:dyDescent="0.2">
      <c r="A147" s="21">
        <v>117</v>
      </c>
      <c r="B147" s="26" t="s">
        <v>313</v>
      </c>
      <c r="C147" s="119" t="s">
        <v>312</v>
      </c>
      <c r="D147" s="27" t="s">
        <v>311</v>
      </c>
      <c r="E147" s="31" t="s">
        <v>517</v>
      </c>
      <c r="F147" s="29">
        <v>11187</v>
      </c>
      <c r="G147" s="30"/>
      <c r="H147" s="30"/>
      <c r="I147" s="30"/>
      <c r="J147" s="35">
        <v>29</v>
      </c>
      <c r="K147" s="30"/>
      <c r="L147" s="30"/>
      <c r="M147" s="30"/>
      <c r="N147" s="30"/>
      <c r="O147" s="30"/>
      <c r="P147" s="30"/>
      <c r="Q147" s="30"/>
    </row>
    <row r="148" spans="1:17" ht="116.25" x14ac:dyDescent="0.2">
      <c r="A148" s="21">
        <v>118</v>
      </c>
      <c r="B148" s="26" t="s">
        <v>309</v>
      </c>
      <c r="C148" s="119" t="s">
        <v>487</v>
      </c>
      <c r="D148" s="27" t="s">
        <v>200</v>
      </c>
      <c r="E148" s="31" t="s">
        <v>230</v>
      </c>
      <c r="F148" s="29">
        <v>134.21</v>
      </c>
      <c r="G148" s="29">
        <v>94.48</v>
      </c>
      <c r="H148" s="29">
        <v>19.11</v>
      </c>
      <c r="I148" s="30"/>
      <c r="J148" s="35">
        <v>1</v>
      </c>
      <c r="K148" s="30">
        <v>1</v>
      </c>
      <c r="L148" s="30"/>
      <c r="M148" s="30"/>
      <c r="N148" s="30">
        <v>5.7614999999999998</v>
      </c>
      <c r="O148" s="30">
        <v>0.03</v>
      </c>
      <c r="P148" s="30"/>
      <c r="Q148" s="30"/>
    </row>
    <row r="149" spans="1:17" ht="111.75" x14ac:dyDescent="0.2">
      <c r="A149" s="21">
        <v>119</v>
      </c>
      <c r="B149" s="26" t="s">
        <v>198</v>
      </c>
      <c r="C149" s="119" t="s">
        <v>306</v>
      </c>
      <c r="D149" s="27" t="s">
        <v>113</v>
      </c>
      <c r="E149" s="31" t="s">
        <v>516</v>
      </c>
      <c r="F149" s="29">
        <v>1270.83</v>
      </c>
      <c r="G149" s="29">
        <v>105.24</v>
      </c>
      <c r="H149" s="29">
        <v>15.03</v>
      </c>
      <c r="I149" s="29">
        <v>0.36</v>
      </c>
      <c r="J149" s="35">
        <v>4</v>
      </c>
      <c r="K149" s="30"/>
      <c r="L149" s="30"/>
      <c r="M149" s="30"/>
      <c r="N149" s="30">
        <v>8.2345000000000006</v>
      </c>
      <c r="O149" s="30">
        <v>0.02</v>
      </c>
      <c r="P149" s="30">
        <v>2.2499999999999999E-2</v>
      </c>
      <c r="Q149" s="30"/>
    </row>
    <row r="150" spans="1:17" x14ac:dyDescent="0.2">
      <c r="A150" s="133" t="s">
        <v>105</v>
      </c>
      <c r="B150" s="134"/>
      <c r="C150" s="134"/>
      <c r="D150" s="134"/>
      <c r="E150" s="134"/>
      <c r="F150" s="134"/>
      <c r="G150" s="134"/>
      <c r="H150" s="134"/>
      <c r="I150" s="134"/>
      <c r="J150" s="36">
        <v>2151</v>
      </c>
      <c r="K150" s="29">
        <v>50</v>
      </c>
      <c r="L150" s="29">
        <v>17</v>
      </c>
      <c r="M150" s="30"/>
      <c r="N150" s="30"/>
      <c r="O150" s="29">
        <v>3.86</v>
      </c>
      <c r="P150" s="30"/>
      <c r="Q150" s="29">
        <v>0.03</v>
      </c>
    </row>
    <row r="151" spans="1:17" x14ac:dyDescent="0.2">
      <c r="A151" s="133" t="s">
        <v>48</v>
      </c>
      <c r="B151" s="134"/>
      <c r="C151" s="134"/>
      <c r="D151" s="134"/>
      <c r="E151" s="134"/>
      <c r="F151" s="134"/>
      <c r="G151" s="134"/>
      <c r="H151" s="134"/>
      <c r="I151" s="134"/>
      <c r="J151" s="36">
        <v>58</v>
      </c>
      <c r="K151" s="30"/>
      <c r="L151" s="30"/>
      <c r="M151" s="30"/>
      <c r="N151" s="30"/>
      <c r="O151" s="30"/>
      <c r="P151" s="30"/>
      <c r="Q151" s="30"/>
    </row>
    <row r="152" spans="1:17" x14ac:dyDescent="0.2">
      <c r="A152" s="133" t="s">
        <v>49</v>
      </c>
      <c r="B152" s="134"/>
      <c r="C152" s="134"/>
      <c r="D152" s="134"/>
      <c r="E152" s="134"/>
      <c r="F152" s="134"/>
      <c r="G152" s="134"/>
      <c r="H152" s="134"/>
      <c r="I152" s="134"/>
      <c r="J152" s="36">
        <v>35</v>
      </c>
      <c r="K152" s="30"/>
      <c r="L152" s="30"/>
      <c r="M152" s="30"/>
      <c r="N152" s="30"/>
      <c r="O152" s="30"/>
      <c r="P152" s="30"/>
      <c r="Q152" s="30"/>
    </row>
    <row r="153" spans="1:17" x14ac:dyDescent="0.2">
      <c r="A153" s="136" t="s">
        <v>515</v>
      </c>
      <c r="B153" s="134"/>
      <c r="C153" s="134"/>
      <c r="D153" s="134"/>
      <c r="E153" s="134"/>
      <c r="F153" s="134"/>
      <c r="G153" s="134"/>
      <c r="H153" s="134"/>
      <c r="I153" s="134"/>
      <c r="J153" s="37">
        <v>2244</v>
      </c>
      <c r="K153" s="30"/>
      <c r="L153" s="30"/>
      <c r="M153" s="30"/>
      <c r="N153" s="30"/>
      <c r="O153" s="32">
        <v>3.86</v>
      </c>
      <c r="P153" s="30"/>
      <c r="Q153" s="32">
        <v>0.03</v>
      </c>
    </row>
    <row r="154" spans="1:17" ht="19.149999999999999" customHeight="1" x14ac:dyDescent="0.2">
      <c r="A154" s="139" t="s">
        <v>514</v>
      </c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</row>
    <row r="155" spans="1:17" ht="108" x14ac:dyDescent="0.2">
      <c r="A155" s="21">
        <v>120.1</v>
      </c>
      <c r="B155" s="26" t="s">
        <v>329</v>
      </c>
      <c r="C155" s="119" t="s">
        <v>513</v>
      </c>
      <c r="D155" s="27" t="s">
        <v>200</v>
      </c>
      <c r="E155" s="31" t="s">
        <v>266</v>
      </c>
      <c r="F155" s="29">
        <v>10990.33</v>
      </c>
      <c r="G155" s="29">
        <v>1261.96</v>
      </c>
      <c r="H155" s="29">
        <v>347.5</v>
      </c>
      <c r="I155" s="29">
        <v>8.41</v>
      </c>
      <c r="J155" s="35">
        <v>659</v>
      </c>
      <c r="K155" s="30">
        <v>76</v>
      </c>
      <c r="L155" s="30">
        <v>21</v>
      </c>
      <c r="M155" s="30">
        <v>1</v>
      </c>
      <c r="N155" s="30">
        <v>91.712500000000006</v>
      </c>
      <c r="O155" s="30">
        <v>5.5</v>
      </c>
      <c r="P155" s="30">
        <v>0.46250000000000002</v>
      </c>
      <c r="Q155" s="30">
        <v>0.03</v>
      </c>
    </row>
    <row r="156" spans="1:17" ht="108" x14ac:dyDescent="0.2">
      <c r="A156" s="21">
        <v>125</v>
      </c>
      <c r="B156" s="26" t="s">
        <v>512</v>
      </c>
      <c r="C156" s="119" t="s">
        <v>511</v>
      </c>
      <c r="D156" s="27" t="s">
        <v>42</v>
      </c>
      <c r="E156" s="28">
        <v>4</v>
      </c>
      <c r="F156" s="29">
        <v>286.89</v>
      </c>
      <c r="G156" s="29">
        <v>42.77</v>
      </c>
      <c r="H156" s="29">
        <v>14.59</v>
      </c>
      <c r="I156" s="29">
        <v>0.45</v>
      </c>
      <c r="J156" s="35">
        <v>1148</v>
      </c>
      <c r="K156" s="30">
        <v>171</v>
      </c>
      <c r="L156" s="30">
        <v>58</v>
      </c>
      <c r="M156" s="30">
        <v>2</v>
      </c>
      <c r="N156" s="30">
        <v>3.3464999999999998</v>
      </c>
      <c r="O156" s="30">
        <v>13.39</v>
      </c>
      <c r="P156" s="30">
        <v>2.5000000000000001E-2</v>
      </c>
      <c r="Q156" s="30">
        <v>0.1</v>
      </c>
    </row>
    <row r="157" spans="1:17" ht="53.25" x14ac:dyDescent="0.2">
      <c r="A157" s="21">
        <v>126</v>
      </c>
      <c r="B157" s="26" t="s">
        <v>185</v>
      </c>
      <c r="C157" s="119" t="s">
        <v>510</v>
      </c>
      <c r="D157" s="27" t="s">
        <v>217</v>
      </c>
      <c r="E157" s="28">
        <v>4</v>
      </c>
      <c r="F157" s="29" t="s">
        <v>509</v>
      </c>
      <c r="G157" s="30"/>
      <c r="H157" s="30"/>
      <c r="I157" s="30"/>
      <c r="J157" s="35">
        <v>6438</v>
      </c>
      <c r="K157" s="30"/>
      <c r="L157" s="30"/>
      <c r="M157" s="30"/>
      <c r="N157" s="30"/>
      <c r="O157" s="30"/>
      <c r="P157" s="30"/>
      <c r="Q157" s="30"/>
    </row>
    <row r="158" spans="1:17" ht="108" x14ac:dyDescent="0.2">
      <c r="A158" s="21">
        <v>128</v>
      </c>
      <c r="B158" s="26" t="s">
        <v>313</v>
      </c>
      <c r="C158" s="119" t="s">
        <v>312</v>
      </c>
      <c r="D158" s="27" t="s">
        <v>311</v>
      </c>
      <c r="E158" s="31" t="s">
        <v>508</v>
      </c>
      <c r="F158" s="29">
        <v>11187</v>
      </c>
      <c r="G158" s="30"/>
      <c r="H158" s="30"/>
      <c r="I158" s="30"/>
      <c r="J158" s="35">
        <v>216</v>
      </c>
      <c r="K158" s="30"/>
      <c r="L158" s="30"/>
      <c r="M158" s="30"/>
      <c r="N158" s="30"/>
      <c r="O158" s="30"/>
      <c r="P158" s="30"/>
      <c r="Q158" s="30"/>
    </row>
    <row r="159" spans="1:17" ht="116.25" x14ac:dyDescent="0.2">
      <c r="A159" s="21">
        <v>129</v>
      </c>
      <c r="B159" s="26" t="s">
        <v>309</v>
      </c>
      <c r="C159" s="119" t="s">
        <v>507</v>
      </c>
      <c r="D159" s="27" t="s">
        <v>200</v>
      </c>
      <c r="E159" s="31" t="s">
        <v>506</v>
      </c>
      <c r="F159" s="29">
        <v>134.21</v>
      </c>
      <c r="G159" s="29">
        <v>94.48</v>
      </c>
      <c r="H159" s="29">
        <v>19.11</v>
      </c>
      <c r="I159" s="30"/>
      <c r="J159" s="35">
        <v>9</v>
      </c>
      <c r="K159" s="30">
        <v>7</v>
      </c>
      <c r="L159" s="30">
        <v>1</v>
      </c>
      <c r="M159" s="30"/>
      <c r="N159" s="30">
        <v>5.7614999999999998</v>
      </c>
      <c r="O159" s="30">
        <v>0.4</v>
      </c>
      <c r="P159" s="30"/>
      <c r="Q159" s="30"/>
    </row>
    <row r="160" spans="1:17" ht="111.75" x14ac:dyDescent="0.2">
      <c r="A160" s="21">
        <v>130</v>
      </c>
      <c r="B160" s="26" t="s">
        <v>198</v>
      </c>
      <c r="C160" s="119" t="s">
        <v>505</v>
      </c>
      <c r="D160" s="27" t="s">
        <v>113</v>
      </c>
      <c r="E160" s="31" t="s">
        <v>504</v>
      </c>
      <c r="F160" s="29">
        <v>1270.83</v>
      </c>
      <c r="G160" s="29">
        <v>105.24</v>
      </c>
      <c r="H160" s="29">
        <v>15.03</v>
      </c>
      <c r="I160" s="29">
        <v>0.36</v>
      </c>
      <c r="J160" s="35">
        <v>33</v>
      </c>
      <c r="K160" s="30">
        <v>3</v>
      </c>
      <c r="L160" s="30"/>
      <c r="M160" s="30"/>
      <c r="N160" s="30">
        <v>8.2345000000000006</v>
      </c>
      <c r="O160" s="30">
        <v>0.21</v>
      </c>
      <c r="P160" s="30">
        <v>2.2499999999999999E-2</v>
      </c>
      <c r="Q160" s="30"/>
    </row>
    <row r="161" spans="1:17" x14ac:dyDescent="0.2">
      <c r="A161" s="133" t="s">
        <v>105</v>
      </c>
      <c r="B161" s="134"/>
      <c r="C161" s="134"/>
      <c r="D161" s="134"/>
      <c r="E161" s="134"/>
      <c r="F161" s="134"/>
      <c r="G161" s="134"/>
      <c r="H161" s="134"/>
      <c r="I161" s="134"/>
      <c r="J161" s="36">
        <v>8503</v>
      </c>
      <c r="K161" s="29">
        <v>257</v>
      </c>
      <c r="L161" s="29">
        <v>80</v>
      </c>
      <c r="M161" s="29">
        <v>3</v>
      </c>
      <c r="N161" s="30"/>
      <c r="O161" s="29">
        <v>19.5</v>
      </c>
      <c r="P161" s="30"/>
      <c r="Q161" s="29">
        <v>0.13</v>
      </c>
    </row>
    <row r="162" spans="1:17" x14ac:dyDescent="0.2">
      <c r="A162" s="133" t="s">
        <v>48</v>
      </c>
      <c r="B162" s="134"/>
      <c r="C162" s="134"/>
      <c r="D162" s="134"/>
      <c r="E162" s="134"/>
      <c r="F162" s="134"/>
      <c r="G162" s="134"/>
      <c r="H162" s="134"/>
      <c r="I162" s="134"/>
      <c r="J162" s="36">
        <v>298</v>
      </c>
      <c r="K162" s="30"/>
      <c r="L162" s="30"/>
      <c r="M162" s="30"/>
      <c r="N162" s="30"/>
      <c r="O162" s="30"/>
      <c r="P162" s="30"/>
      <c r="Q162" s="30"/>
    </row>
    <row r="163" spans="1:17" x14ac:dyDescent="0.2">
      <c r="A163" s="133" t="s">
        <v>49</v>
      </c>
      <c r="B163" s="134"/>
      <c r="C163" s="134"/>
      <c r="D163" s="134"/>
      <c r="E163" s="134"/>
      <c r="F163" s="134"/>
      <c r="G163" s="134"/>
      <c r="H163" s="134"/>
      <c r="I163" s="134"/>
      <c r="J163" s="36">
        <v>183</v>
      </c>
      <c r="K163" s="30"/>
      <c r="L163" s="30"/>
      <c r="M163" s="30"/>
      <c r="N163" s="30"/>
      <c r="O163" s="30"/>
      <c r="P163" s="30"/>
      <c r="Q163" s="30"/>
    </row>
    <row r="164" spans="1:17" x14ac:dyDescent="0.2">
      <c r="A164" s="136" t="s">
        <v>503</v>
      </c>
      <c r="B164" s="134"/>
      <c r="C164" s="134"/>
      <c r="D164" s="134"/>
      <c r="E164" s="134"/>
      <c r="F164" s="134"/>
      <c r="G164" s="134"/>
      <c r="H164" s="134"/>
      <c r="I164" s="134"/>
      <c r="J164" s="37">
        <v>8984</v>
      </c>
      <c r="K164" s="30"/>
      <c r="L164" s="30"/>
      <c r="M164" s="30"/>
      <c r="N164" s="30"/>
      <c r="O164" s="32">
        <v>19.5</v>
      </c>
      <c r="P164" s="30"/>
      <c r="Q164" s="32">
        <v>0.13</v>
      </c>
    </row>
    <row r="165" spans="1:17" ht="19.149999999999999" customHeight="1" x14ac:dyDescent="0.2">
      <c r="A165" s="139" t="s">
        <v>502</v>
      </c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</row>
    <row r="166" spans="1:17" ht="116.25" x14ac:dyDescent="0.2">
      <c r="A166" s="21">
        <v>131.1</v>
      </c>
      <c r="B166" s="26" t="s">
        <v>431</v>
      </c>
      <c r="C166" s="119" t="s">
        <v>501</v>
      </c>
      <c r="D166" s="27" t="s">
        <v>200</v>
      </c>
      <c r="E166" s="31" t="s">
        <v>230</v>
      </c>
      <c r="F166" s="29">
        <v>6178.76</v>
      </c>
      <c r="G166" s="29">
        <v>962.57</v>
      </c>
      <c r="H166" s="29">
        <v>196.85</v>
      </c>
      <c r="I166" s="29">
        <v>4.33</v>
      </c>
      <c r="J166" s="35">
        <v>31</v>
      </c>
      <c r="K166" s="30">
        <v>5</v>
      </c>
      <c r="L166" s="30">
        <v>1</v>
      </c>
      <c r="M166" s="30"/>
      <c r="N166" s="30">
        <v>69.954499999999996</v>
      </c>
      <c r="O166" s="30">
        <v>0.35</v>
      </c>
      <c r="P166" s="30">
        <v>0.23749999999999999</v>
      </c>
      <c r="Q166" s="30"/>
    </row>
    <row r="167" spans="1:17" ht="108" x14ac:dyDescent="0.2">
      <c r="A167" s="21">
        <v>133.1</v>
      </c>
      <c r="B167" s="26" t="s">
        <v>359</v>
      </c>
      <c r="C167" s="119" t="s">
        <v>500</v>
      </c>
      <c r="D167" s="27" t="s">
        <v>200</v>
      </c>
      <c r="E167" s="31" t="s">
        <v>121</v>
      </c>
      <c r="F167" s="29">
        <v>7404.6</v>
      </c>
      <c r="G167" s="29">
        <v>962.57</v>
      </c>
      <c r="H167" s="29">
        <v>196.85</v>
      </c>
      <c r="I167" s="29">
        <v>4.33</v>
      </c>
      <c r="J167" s="35">
        <v>296</v>
      </c>
      <c r="K167" s="30">
        <v>39</v>
      </c>
      <c r="L167" s="30">
        <v>8</v>
      </c>
      <c r="M167" s="30"/>
      <c r="N167" s="30">
        <v>69.954499999999996</v>
      </c>
      <c r="O167" s="30">
        <v>2.8</v>
      </c>
      <c r="P167" s="30">
        <v>0.23749999999999999</v>
      </c>
      <c r="Q167" s="30">
        <v>0.01</v>
      </c>
    </row>
    <row r="168" spans="1:17" ht="116.25" x14ac:dyDescent="0.2">
      <c r="A168" s="21">
        <v>138.1</v>
      </c>
      <c r="B168" s="26" t="s">
        <v>326</v>
      </c>
      <c r="C168" s="119" t="s">
        <v>499</v>
      </c>
      <c r="D168" s="27" t="s">
        <v>200</v>
      </c>
      <c r="E168" s="31" t="s">
        <v>230</v>
      </c>
      <c r="F168" s="29">
        <v>12335.69</v>
      </c>
      <c r="G168" s="29">
        <v>1261.96</v>
      </c>
      <c r="H168" s="29">
        <v>347.5</v>
      </c>
      <c r="I168" s="29">
        <v>8.41</v>
      </c>
      <c r="J168" s="35">
        <v>62</v>
      </c>
      <c r="K168" s="30">
        <v>6</v>
      </c>
      <c r="L168" s="30">
        <v>2</v>
      </c>
      <c r="M168" s="30"/>
      <c r="N168" s="30">
        <v>91.712500000000006</v>
      </c>
      <c r="O168" s="30">
        <v>0.46</v>
      </c>
      <c r="P168" s="30">
        <v>0.46250000000000002</v>
      </c>
      <c r="Q168" s="30"/>
    </row>
    <row r="169" spans="1:17" ht="132" x14ac:dyDescent="0.2">
      <c r="A169" s="21">
        <v>142</v>
      </c>
      <c r="B169" s="26" t="s">
        <v>498</v>
      </c>
      <c r="C169" s="119" t="s">
        <v>497</v>
      </c>
      <c r="D169" s="27" t="s">
        <v>42</v>
      </c>
      <c r="E169" s="28">
        <v>1</v>
      </c>
      <c r="F169" s="29">
        <v>71.41</v>
      </c>
      <c r="G169" s="29">
        <v>60.98</v>
      </c>
      <c r="H169" s="29">
        <v>4.37</v>
      </c>
      <c r="I169" s="30"/>
      <c r="J169" s="35">
        <v>71</v>
      </c>
      <c r="K169" s="30">
        <v>61</v>
      </c>
      <c r="L169" s="30">
        <v>4</v>
      </c>
      <c r="M169" s="30"/>
      <c r="N169" s="30">
        <v>4.5</v>
      </c>
      <c r="O169" s="30">
        <v>4.5</v>
      </c>
      <c r="P169" s="30"/>
      <c r="Q169" s="30"/>
    </row>
    <row r="170" spans="1:17" ht="84.75" x14ac:dyDescent="0.2">
      <c r="A170" s="21">
        <v>143</v>
      </c>
      <c r="B170" s="26" t="s">
        <v>245</v>
      </c>
      <c r="C170" s="119" t="s">
        <v>496</v>
      </c>
      <c r="D170" s="27" t="s">
        <v>217</v>
      </c>
      <c r="E170" s="28">
        <v>1</v>
      </c>
      <c r="F170" s="29" t="s">
        <v>495</v>
      </c>
      <c r="G170" s="30"/>
      <c r="H170" s="30"/>
      <c r="I170" s="30"/>
      <c r="J170" s="35">
        <v>30146</v>
      </c>
      <c r="K170" s="30"/>
      <c r="L170" s="30"/>
      <c r="M170" s="30"/>
      <c r="N170" s="30"/>
      <c r="O170" s="30"/>
      <c r="P170" s="30"/>
      <c r="Q170" s="30"/>
    </row>
    <row r="171" spans="1:17" ht="108" x14ac:dyDescent="0.2">
      <c r="A171" s="21">
        <v>144</v>
      </c>
      <c r="B171" s="26" t="s">
        <v>494</v>
      </c>
      <c r="C171" s="119" t="s">
        <v>493</v>
      </c>
      <c r="D171" s="27" t="s">
        <v>217</v>
      </c>
      <c r="E171" s="28">
        <v>2</v>
      </c>
      <c r="F171" s="29">
        <v>44.03</v>
      </c>
      <c r="G171" s="30"/>
      <c r="H171" s="30"/>
      <c r="I171" s="30"/>
      <c r="J171" s="35">
        <v>88</v>
      </c>
      <c r="K171" s="30"/>
      <c r="L171" s="30"/>
      <c r="M171" s="30"/>
      <c r="N171" s="30"/>
      <c r="O171" s="30"/>
      <c r="P171" s="30"/>
      <c r="Q171" s="30"/>
    </row>
    <row r="172" spans="1:17" ht="108" x14ac:dyDescent="0.2">
      <c r="A172" s="21">
        <v>145</v>
      </c>
      <c r="B172" s="26" t="s">
        <v>492</v>
      </c>
      <c r="C172" s="119" t="s">
        <v>491</v>
      </c>
      <c r="D172" s="27" t="s">
        <v>217</v>
      </c>
      <c r="E172" s="28">
        <v>3</v>
      </c>
      <c r="F172" s="29">
        <v>237.74</v>
      </c>
      <c r="G172" s="30"/>
      <c r="H172" s="30"/>
      <c r="I172" s="30"/>
      <c r="J172" s="35">
        <v>713</v>
      </c>
      <c r="K172" s="30"/>
      <c r="L172" s="30"/>
      <c r="M172" s="30"/>
      <c r="N172" s="30"/>
      <c r="O172" s="30"/>
      <c r="P172" s="30"/>
      <c r="Q172" s="30"/>
    </row>
    <row r="173" spans="1:17" ht="116.25" x14ac:dyDescent="0.2">
      <c r="A173" s="21">
        <v>146</v>
      </c>
      <c r="B173" s="26" t="s">
        <v>216</v>
      </c>
      <c r="C173" s="119" t="s">
        <v>490</v>
      </c>
      <c r="D173" s="27" t="s">
        <v>214</v>
      </c>
      <c r="E173" s="31" t="s">
        <v>314</v>
      </c>
      <c r="F173" s="29">
        <v>252.39</v>
      </c>
      <c r="G173" s="29">
        <v>23.46</v>
      </c>
      <c r="H173" s="29">
        <v>9.7799999999999994</v>
      </c>
      <c r="I173" s="30"/>
      <c r="J173" s="35">
        <v>126</v>
      </c>
      <c r="K173" s="30">
        <v>12</v>
      </c>
      <c r="L173" s="30">
        <v>5</v>
      </c>
      <c r="M173" s="30"/>
      <c r="N173" s="30">
        <v>1.679</v>
      </c>
      <c r="O173" s="30">
        <v>0.84</v>
      </c>
      <c r="P173" s="30"/>
      <c r="Q173" s="30"/>
    </row>
    <row r="174" spans="1:17" ht="116.25" x14ac:dyDescent="0.2">
      <c r="A174" s="21">
        <v>147</v>
      </c>
      <c r="B174" s="26" t="s">
        <v>202</v>
      </c>
      <c r="C174" s="119" t="s">
        <v>489</v>
      </c>
      <c r="D174" s="27" t="s">
        <v>200</v>
      </c>
      <c r="E174" s="31" t="s">
        <v>488</v>
      </c>
      <c r="F174" s="29">
        <v>120.55</v>
      </c>
      <c r="G174" s="29">
        <v>94.48</v>
      </c>
      <c r="H174" s="29">
        <v>19.11</v>
      </c>
      <c r="I174" s="30"/>
      <c r="J174" s="35">
        <v>6</v>
      </c>
      <c r="K174" s="30">
        <v>5</v>
      </c>
      <c r="L174" s="30">
        <v>1</v>
      </c>
      <c r="M174" s="30"/>
      <c r="N174" s="30">
        <v>5.7614999999999998</v>
      </c>
      <c r="O174" s="30">
        <v>0.28999999999999998</v>
      </c>
      <c r="P174" s="30"/>
      <c r="Q174" s="30"/>
    </row>
    <row r="175" spans="1:17" ht="116.25" x14ac:dyDescent="0.2">
      <c r="A175" s="21">
        <v>148</v>
      </c>
      <c r="B175" s="26" t="s">
        <v>309</v>
      </c>
      <c r="C175" s="119" t="s">
        <v>487</v>
      </c>
      <c r="D175" s="27" t="s">
        <v>200</v>
      </c>
      <c r="E175" s="31" t="s">
        <v>486</v>
      </c>
      <c r="F175" s="29">
        <v>134.21</v>
      </c>
      <c r="G175" s="29">
        <v>94.48</v>
      </c>
      <c r="H175" s="29">
        <v>19.11</v>
      </c>
      <c r="I175" s="30"/>
      <c r="J175" s="35">
        <v>1</v>
      </c>
      <c r="K175" s="30">
        <v>1</v>
      </c>
      <c r="L175" s="30"/>
      <c r="M175" s="30"/>
      <c r="N175" s="30">
        <v>5.7614999999999998</v>
      </c>
      <c r="O175" s="30">
        <v>0.04</v>
      </c>
      <c r="P175" s="30"/>
      <c r="Q175" s="30"/>
    </row>
    <row r="176" spans="1:17" ht="111.75" x14ac:dyDescent="0.2">
      <c r="A176" s="21">
        <v>149</v>
      </c>
      <c r="B176" s="26" t="s">
        <v>198</v>
      </c>
      <c r="C176" s="119" t="s">
        <v>265</v>
      </c>
      <c r="D176" s="27" t="s">
        <v>113</v>
      </c>
      <c r="E176" s="31" t="s">
        <v>485</v>
      </c>
      <c r="F176" s="29">
        <v>1270.83</v>
      </c>
      <c r="G176" s="29">
        <v>105.24</v>
      </c>
      <c r="H176" s="29">
        <v>15.03</v>
      </c>
      <c r="I176" s="29">
        <v>0.36</v>
      </c>
      <c r="J176" s="35">
        <v>14</v>
      </c>
      <c r="K176" s="30">
        <v>1</v>
      </c>
      <c r="L176" s="30"/>
      <c r="M176" s="30"/>
      <c r="N176" s="30">
        <v>8.2345000000000006</v>
      </c>
      <c r="O176" s="30">
        <v>0.09</v>
      </c>
      <c r="P176" s="30">
        <v>2.2499999999999999E-2</v>
      </c>
      <c r="Q176" s="30"/>
    </row>
    <row r="177" spans="1:17" ht="128.25" x14ac:dyDescent="0.2">
      <c r="A177" s="21">
        <v>150</v>
      </c>
      <c r="B177" s="26" t="s">
        <v>484</v>
      </c>
      <c r="C177" s="119" t="s">
        <v>483</v>
      </c>
      <c r="D177" s="27" t="s">
        <v>200</v>
      </c>
      <c r="E177" s="31" t="s">
        <v>482</v>
      </c>
      <c r="F177" s="29">
        <v>3457.35</v>
      </c>
      <c r="G177" s="29">
        <v>1956.78</v>
      </c>
      <c r="H177" s="29">
        <v>677.26</v>
      </c>
      <c r="I177" s="29">
        <v>102.9</v>
      </c>
      <c r="J177" s="35">
        <v>14</v>
      </c>
      <c r="K177" s="30">
        <v>8</v>
      </c>
      <c r="L177" s="30">
        <v>3</v>
      </c>
      <c r="M177" s="30"/>
      <c r="N177" s="30">
        <v>140.07</v>
      </c>
      <c r="O177" s="30">
        <v>0.56000000000000005</v>
      </c>
      <c r="P177" s="30">
        <v>5.9</v>
      </c>
      <c r="Q177" s="30">
        <v>0.02</v>
      </c>
    </row>
    <row r="178" spans="1:17" ht="41.25" x14ac:dyDescent="0.2">
      <c r="A178" s="21">
        <v>151</v>
      </c>
      <c r="B178" s="26" t="s">
        <v>185</v>
      </c>
      <c r="C178" s="119" t="s">
        <v>481</v>
      </c>
      <c r="D178" s="27" t="s">
        <v>44</v>
      </c>
      <c r="E178" s="28">
        <v>1</v>
      </c>
      <c r="F178" s="29" t="s">
        <v>480</v>
      </c>
      <c r="G178" s="30"/>
      <c r="H178" s="30"/>
      <c r="I178" s="30"/>
      <c r="J178" s="35">
        <v>108</v>
      </c>
      <c r="K178" s="30"/>
      <c r="L178" s="30"/>
      <c r="M178" s="30"/>
      <c r="N178" s="30"/>
      <c r="O178" s="30"/>
      <c r="P178" s="30"/>
      <c r="Q178" s="30"/>
    </row>
    <row r="179" spans="1:17" ht="41.25" x14ac:dyDescent="0.2">
      <c r="A179" s="21">
        <v>152</v>
      </c>
      <c r="B179" s="26" t="s">
        <v>185</v>
      </c>
      <c r="C179" s="119" t="s">
        <v>479</v>
      </c>
      <c r="D179" s="27" t="s">
        <v>44</v>
      </c>
      <c r="E179" s="28">
        <v>2</v>
      </c>
      <c r="F179" s="29" t="s">
        <v>478</v>
      </c>
      <c r="G179" s="30"/>
      <c r="H179" s="30"/>
      <c r="I179" s="30"/>
      <c r="J179" s="35">
        <v>38</v>
      </c>
      <c r="K179" s="30"/>
      <c r="L179" s="30"/>
      <c r="M179" s="30"/>
      <c r="N179" s="30"/>
      <c r="O179" s="30"/>
      <c r="P179" s="30"/>
      <c r="Q179" s="30"/>
    </row>
    <row r="180" spans="1:17" ht="41.25" x14ac:dyDescent="0.2">
      <c r="A180" s="21">
        <v>153</v>
      </c>
      <c r="B180" s="26" t="s">
        <v>185</v>
      </c>
      <c r="C180" s="119" t="s">
        <v>477</v>
      </c>
      <c r="D180" s="27" t="s">
        <v>44</v>
      </c>
      <c r="E180" s="28">
        <v>2</v>
      </c>
      <c r="F180" s="29" t="s">
        <v>442</v>
      </c>
      <c r="G180" s="30"/>
      <c r="H180" s="30"/>
      <c r="I180" s="30"/>
      <c r="J180" s="35">
        <v>12</v>
      </c>
      <c r="K180" s="30"/>
      <c r="L180" s="30"/>
      <c r="M180" s="30"/>
      <c r="N180" s="30"/>
      <c r="O180" s="30"/>
      <c r="P180" s="30"/>
      <c r="Q180" s="30"/>
    </row>
    <row r="181" spans="1:17" ht="41.25" x14ac:dyDescent="0.2">
      <c r="A181" s="21">
        <v>154</v>
      </c>
      <c r="B181" s="26" t="s">
        <v>185</v>
      </c>
      <c r="C181" s="119" t="s">
        <v>476</v>
      </c>
      <c r="D181" s="27" t="s">
        <v>44</v>
      </c>
      <c r="E181" s="28">
        <v>2</v>
      </c>
      <c r="F181" s="29" t="s">
        <v>475</v>
      </c>
      <c r="G181" s="30"/>
      <c r="H181" s="30"/>
      <c r="I181" s="30"/>
      <c r="J181" s="35">
        <v>17</v>
      </c>
      <c r="K181" s="30"/>
      <c r="L181" s="30"/>
      <c r="M181" s="30"/>
      <c r="N181" s="30"/>
      <c r="O181" s="30"/>
      <c r="P181" s="30"/>
      <c r="Q181" s="30"/>
    </row>
    <row r="182" spans="1:17" ht="53.25" x14ac:dyDescent="0.2">
      <c r="A182" s="21">
        <v>155</v>
      </c>
      <c r="B182" s="26" t="s">
        <v>185</v>
      </c>
      <c r="C182" s="119" t="s">
        <v>474</v>
      </c>
      <c r="D182" s="27" t="s">
        <v>44</v>
      </c>
      <c r="E182" s="28">
        <v>8</v>
      </c>
      <c r="F182" s="29" t="s">
        <v>473</v>
      </c>
      <c r="G182" s="30"/>
      <c r="H182" s="30"/>
      <c r="I182" s="30"/>
      <c r="J182" s="35">
        <v>523</v>
      </c>
      <c r="K182" s="30"/>
      <c r="L182" s="30"/>
      <c r="M182" s="30"/>
      <c r="N182" s="30"/>
      <c r="O182" s="30"/>
      <c r="P182" s="30"/>
      <c r="Q182" s="30"/>
    </row>
    <row r="183" spans="1:17" ht="128.25" x14ac:dyDescent="0.2">
      <c r="A183" s="21">
        <v>156</v>
      </c>
      <c r="B183" s="26" t="s">
        <v>472</v>
      </c>
      <c r="C183" s="119" t="s">
        <v>471</v>
      </c>
      <c r="D183" s="27" t="s">
        <v>200</v>
      </c>
      <c r="E183" s="31" t="s">
        <v>427</v>
      </c>
      <c r="F183" s="29">
        <v>4664.07</v>
      </c>
      <c r="G183" s="29">
        <v>2609.04</v>
      </c>
      <c r="H183" s="29">
        <v>850.95</v>
      </c>
      <c r="I183" s="29">
        <v>128.63</v>
      </c>
      <c r="J183" s="35">
        <v>233</v>
      </c>
      <c r="K183" s="30">
        <v>130</v>
      </c>
      <c r="L183" s="30">
        <v>43</v>
      </c>
      <c r="M183" s="30">
        <v>6</v>
      </c>
      <c r="N183" s="30">
        <v>186.76</v>
      </c>
      <c r="O183" s="30">
        <v>9.34</v>
      </c>
      <c r="P183" s="30">
        <v>7.375</v>
      </c>
      <c r="Q183" s="30">
        <v>0.37</v>
      </c>
    </row>
    <row r="184" spans="1:17" ht="41.25" x14ac:dyDescent="0.2">
      <c r="A184" s="21">
        <v>157</v>
      </c>
      <c r="B184" s="26" t="s">
        <v>185</v>
      </c>
      <c r="C184" s="119" t="s">
        <v>470</v>
      </c>
      <c r="D184" s="27" t="s">
        <v>44</v>
      </c>
      <c r="E184" s="28">
        <v>12</v>
      </c>
      <c r="F184" s="29" t="s">
        <v>469</v>
      </c>
      <c r="G184" s="30"/>
      <c r="H184" s="30"/>
      <c r="I184" s="30"/>
      <c r="J184" s="35">
        <v>94</v>
      </c>
      <c r="K184" s="30"/>
      <c r="L184" s="30"/>
      <c r="M184" s="30"/>
      <c r="N184" s="30"/>
      <c r="O184" s="30"/>
      <c r="P184" s="30"/>
      <c r="Q184" s="30"/>
    </row>
    <row r="185" spans="1:17" ht="41.25" x14ac:dyDescent="0.2">
      <c r="A185" s="21">
        <v>158</v>
      </c>
      <c r="B185" s="26" t="s">
        <v>185</v>
      </c>
      <c r="C185" s="119" t="s">
        <v>468</v>
      </c>
      <c r="D185" s="27" t="s">
        <v>44</v>
      </c>
      <c r="E185" s="28">
        <v>1</v>
      </c>
      <c r="F185" s="29" t="s">
        <v>466</v>
      </c>
      <c r="G185" s="30"/>
      <c r="H185" s="30"/>
      <c r="I185" s="30"/>
      <c r="J185" s="35">
        <v>33</v>
      </c>
      <c r="K185" s="30"/>
      <c r="L185" s="30"/>
      <c r="M185" s="30"/>
      <c r="N185" s="30"/>
      <c r="O185" s="30"/>
      <c r="P185" s="30"/>
      <c r="Q185" s="30"/>
    </row>
    <row r="186" spans="1:17" ht="41.25" x14ac:dyDescent="0.2">
      <c r="A186" s="21">
        <v>159</v>
      </c>
      <c r="B186" s="26" t="s">
        <v>185</v>
      </c>
      <c r="C186" s="119" t="s">
        <v>467</v>
      </c>
      <c r="D186" s="27" t="s">
        <v>44</v>
      </c>
      <c r="E186" s="28">
        <v>2</v>
      </c>
      <c r="F186" s="29" t="s">
        <v>466</v>
      </c>
      <c r="G186" s="30"/>
      <c r="H186" s="30"/>
      <c r="I186" s="30"/>
      <c r="J186" s="35">
        <v>66</v>
      </c>
      <c r="K186" s="30"/>
      <c r="L186" s="30"/>
      <c r="M186" s="30"/>
      <c r="N186" s="30"/>
      <c r="O186" s="30"/>
      <c r="P186" s="30"/>
      <c r="Q186" s="30"/>
    </row>
    <row r="187" spans="1:17" ht="128.25" x14ac:dyDescent="0.2">
      <c r="A187" s="21">
        <v>160</v>
      </c>
      <c r="B187" s="26" t="s">
        <v>465</v>
      </c>
      <c r="C187" s="119" t="s">
        <v>464</v>
      </c>
      <c r="D187" s="27" t="s">
        <v>200</v>
      </c>
      <c r="E187" s="31" t="s">
        <v>381</v>
      </c>
      <c r="F187" s="29">
        <v>6642.78</v>
      </c>
      <c r="G187" s="29">
        <v>2180.83</v>
      </c>
      <c r="H187" s="29">
        <v>1877.83</v>
      </c>
      <c r="I187" s="29">
        <v>293.43</v>
      </c>
      <c r="J187" s="35">
        <v>465</v>
      </c>
      <c r="K187" s="30">
        <v>153</v>
      </c>
      <c r="L187" s="30">
        <v>131</v>
      </c>
      <c r="M187" s="30">
        <v>21</v>
      </c>
      <c r="N187" s="30">
        <v>162.74799999999999</v>
      </c>
      <c r="O187" s="30">
        <v>11.39</v>
      </c>
      <c r="P187" s="30">
        <v>16.824999999999999</v>
      </c>
      <c r="Q187" s="30">
        <v>1.18</v>
      </c>
    </row>
    <row r="188" spans="1:17" ht="41.25" x14ac:dyDescent="0.2">
      <c r="A188" s="21">
        <v>161</v>
      </c>
      <c r="B188" s="26" t="s">
        <v>185</v>
      </c>
      <c r="C188" s="119" t="s">
        <v>463</v>
      </c>
      <c r="D188" s="27" t="s">
        <v>44</v>
      </c>
      <c r="E188" s="28">
        <v>7</v>
      </c>
      <c r="F188" s="29" t="s">
        <v>462</v>
      </c>
      <c r="G188" s="30"/>
      <c r="H188" s="30"/>
      <c r="I188" s="30"/>
      <c r="J188" s="35">
        <v>142</v>
      </c>
      <c r="K188" s="30"/>
      <c r="L188" s="30"/>
      <c r="M188" s="30"/>
      <c r="N188" s="30"/>
      <c r="O188" s="30"/>
      <c r="P188" s="30"/>
      <c r="Q188" s="30"/>
    </row>
    <row r="189" spans="1:17" ht="41.25" x14ac:dyDescent="0.2">
      <c r="A189" s="21">
        <v>162</v>
      </c>
      <c r="B189" s="26" t="s">
        <v>185</v>
      </c>
      <c r="C189" s="119" t="s">
        <v>461</v>
      </c>
      <c r="D189" s="27" t="s">
        <v>44</v>
      </c>
      <c r="E189" s="28">
        <v>2</v>
      </c>
      <c r="F189" s="29" t="s">
        <v>458</v>
      </c>
      <c r="G189" s="30"/>
      <c r="H189" s="30"/>
      <c r="I189" s="30"/>
      <c r="J189" s="35">
        <v>45</v>
      </c>
      <c r="K189" s="30"/>
      <c r="L189" s="30"/>
      <c r="M189" s="30"/>
      <c r="N189" s="30"/>
      <c r="O189" s="30"/>
      <c r="P189" s="30"/>
      <c r="Q189" s="30"/>
    </row>
    <row r="190" spans="1:17" ht="41.25" x14ac:dyDescent="0.2">
      <c r="A190" s="21">
        <v>163</v>
      </c>
      <c r="B190" s="26" t="s">
        <v>185</v>
      </c>
      <c r="C190" s="119" t="s">
        <v>460</v>
      </c>
      <c r="D190" s="27" t="s">
        <v>44</v>
      </c>
      <c r="E190" s="28">
        <v>5</v>
      </c>
      <c r="F190" s="29" t="s">
        <v>458</v>
      </c>
      <c r="G190" s="30"/>
      <c r="H190" s="30"/>
      <c r="I190" s="30"/>
      <c r="J190" s="35">
        <v>113</v>
      </c>
      <c r="K190" s="30"/>
      <c r="L190" s="30"/>
      <c r="M190" s="30"/>
      <c r="N190" s="30"/>
      <c r="O190" s="30"/>
      <c r="P190" s="30"/>
      <c r="Q190" s="30"/>
    </row>
    <row r="191" spans="1:17" ht="41.25" x14ac:dyDescent="0.2">
      <c r="A191" s="21">
        <v>164</v>
      </c>
      <c r="B191" s="26" t="s">
        <v>185</v>
      </c>
      <c r="C191" s="119" t="s">
        <v>459</v>
      </c>
      <c r="D191" s="27" t="s">
        <v>44</v>
      </c>
      <c r="E191" s="28">
        <v>5</v>
      </c>
      <c r="F191" s="29" t="s">
        <v>458</v>
      </c>
      <c r="G191" s="30"/>
      <c r="H191" s="30"/>
      <c r="I191" s="30"/>
      <c r="J191" s="35">
        <v>113</v>
      </c>
      <c r="K191" s="30"/>
      <c r="L191" s="30"/>
      <c r="M191" s="30"/>
      <c r="N191" s="30"/>
      <c r="O191" s="30"/>
      <c r="P191" s="30"/>
      <c r="Q191" s="30"/>
    </row>
    <row r="192" spans="1:17" ht="41.25" x14ac:dyDescent="0.2">
      <c r="A192" s="21">
        <v>165</v>
      </c>
      <c r="B192" s="26" t="s">
        <v>185</v>
      </c>
      <c r="C192" s="119" t="s">
        <v>457</v>
      </c>
      <c r="D192" s="27" t="s">
        <v>44</v>
      </c>
      <c r="E192" s="28">
        <v>4</v>
      </c>
      <c r="F192" s="29" t="s">
        <v>456</v>
      </c>
      <c r="G192" s="30"/>
      <c r="H192" s="30"/>
      <c r="I192" s="30"/>
      <c r="J192" s="35">
        <v>37</v>
      </c>
      <c r="K192" s="30"/>
      <c r="L192" s="30"/>
      <c r="M192" s="30"/>
      <c r="N192" s="30"/>
      <c r="O192" s="30"/>
      <c r="P192" s="30"/>
      <c r="Q192" s="30"/>
    </row>
    <row r="193" spans="1:17" ht="41.25" x14ac:dyDescent="0.2">
      <c r="A193" s="21">
        <v>166</v>
      </c>
      <c r="B193" s="26" t="s">
        <v>185</v>
      </c>
      <c r="C193" s="119" t="s">
        <v>455</v>
      </c>
      <c r="D193" s="27" t="s">
        <v>44</v>
      </c>
      <c r="E193" s="28">
        <v>1</v>
      </c>
      <c r="F193" s="29" t="s">
        <v>454</v>
      </c>
      <c r="G193" s="30"/>
      <c r="H193" s="30"/>
      <c r="I193" s="30"/>
      <c r="J193" s="35">
        <v>11</v>
      </c>
      <c r="K193" s="30"/>
      <c r="L193" s="30"/>
      <c r="M193" s="30"/>
      <c r="N193" s="30"/>
      <c r="O193" s="30"/>
      <c r="P193" s="30"/>
      <c r="Q193" s="30"/>
    </row>
    <row r="194" spans="1:17" ht="53.25" x14ac:dyDescent="0.2">
      <c r="A194" s="21">
        <v>167</v>
      </c>
      <c r="B194" s="26" t="s">
        <v>185</v>
      </c>
      <c r="C194" s="119" t="s">
        <v>453</v>
      </c>
      <c r="D194" s="27" t="s">
        <v>44</v>
      </c>
      <c r="E194" s="28">
        <v>2</v>
      </c>
      <c r="F194" s="29" t="s">
        <v>452</v>
      </c>
      <c r="G194" s="30"/>
      <c r="H194" s="30"/>
      <c r="I194" s="30"/>
      <c r="J194" s="35">
        <v>125</v>
      </c>
      <c r="K194" s="30"/>
      <c r="L194" s="30"/>
      <c r="M194" s="30"/>
      <c r="N194" s="30"/>
      <c r="O194" s="30"/>
      <c r="P194" s="30"/>
      <c r="Q194" s="30"/>
    </row>
    <row r="195" spans="1:17" ht="41.25" x14ac:dyDescent="0.2">
      <c r="A195" s="21">
        <v>168</v>
      </c>
      <c r="B195" s="26" t="s">
        <v>185</v>
      </c>
      <c r="C195" s="119" t="s">
        <v>451</v>
      </c>
      <c r="D195" s="27" t="s">
        <v>44</v>
      </c>
      <c r="E195" s="28">
        <v>7</v>
      </c>
      <c r="F195" s="29" t="s">
        <v>450</v>
      </c>
      <c r="G195" s="30"/>
      <c r="H195" s="30"/>
      <c r="I195" s="30"/>
      <c r="J195" s="35">
        <v>1904</v>
      </c>
      <c r="K195" s="30"/>
      <c r="L195" s="30"/>
      <c r="M195" s="30"/>
      <c r="N195" s="30"/>
      <c r="O195" s="30"/>
      <c r="P195" s="30"/>
      <c r="Q195" s="30"/>
    </row>
    <row r="196" spans="1:17" ht="41.25" x14ac:dyDescent="0.2">
      <c r="A196" s="21">
        <v>169</v>
      </c>
      <c r="B196" s="26" t="s">
        <v>185</v>
      </c>
      <c r="C196" s="119" t="s">
        <v>449</v>
      </c>
      <c r="D196" s="27" t="s">
        <v>44</v>
      </c>
      <c r="E196" s="28">
        <v>2</v>
      </c>
      <c r="F196" s="29" t="s">
        <v>448</v>
      </c>
      <c r="G196" s="30"/>
      <c r="H196" s="30"/>
      <c r="I196" s="30"/>
      <c r="J196" s="35">
        <v>59</v>
      </c>
      <c r="K196" s="30"/>
      <c r="L196" s="30"/>
      <c r="M196" s="30"/>
      <c r="N196" s="30"/>
      <c r="O196" s="30"/>
      <c r="P196" s="30"/>
      <c r="Q196" s="30"/>
    </row>
    <row r="197" spans="1:17" ht="41.25" x14ac:dyDescent="0.2">
      <c r="A197" s="21">
        <v>170</v>
      </c>
      <c r="B197" s="26" t="s">
        <v>185</v>
      </c>
      <c r="C197" s="119" t="s">
        <v>447</v>
      </c>
      <c r="D197" s="27" t="s">
        <v>44</v>
      </c>
      <c r="E197" s="28">
        <v>2</v>
      </c>
      <c r="F197" s="29" t="s">
        <v>446</v>
      </c>
      <c r="G197" s="30"/>
      <c r="H197" s="30"/>
      <c r="I197" s="30"/>
      <c r="J197" s="35">
        <v>48</v>
      </c>
      <c r="K197" s="30"/>
      <c r="L197" s="30"/>
      <c r="M197" s="30"/>
      <c r="N197" s="30"/>
      <c r="O197" s="30"/>
      <c r="P197" s="30"/>
      <c r="Q197" s="30"/>
    </row>
    <row r="198" spans="1:17" ht="41.25" x14ac:dyDescent="0.2">
      <c r="A198" s="21">
        <v>171</v>
      </c>
      <c r="B198" s="26" t="s">
        <v>185</v>
      </c>
      <c r="C198" s="119" t="s">
        <v>445</v>
      </c>
      <c r="D198" s="27" t="s">
        <v>44</v>
      </c>
      <c r="E198" s="28">
        <v>2</v>
      </c>
      <c r="F198" s="29" t="s">
        <v>444</v>
      </c>
      <c r="G198" s="30"/>
      <c r="H198" s="30"/>
      <c r="I198" s="30"/>
      <c r="J198" s="35">
        <v>31</v>
      </c>
      <c r="K198" s="30"/>
      <c r="L198" s="30"/>
      <c r="M198" s="30"/>
      <c r="N198" s="30"/>
      <c r="O198" s="30"/>
      <c r="P198" s="30"/>
      <c r="Q198" s="30"/>
    </row>
    <row r="199" spans="1:17" ht="84" x14ac:dyDescent="0.2">
      <c r="A199" s="21">
        <v>172</v>
      </c>
      <c r="B199" s="26" t="s">
        <v>283</v>
      </c>
      <c r="C199" s="119" t="s">
        <v>282</v>
      </c>
      <c r="D199" s="27" t="s">
        <v>46</v>
      </c>
      <c r="E199" s="28">
        <v>2</v>
      </c>
      <c r="F199" s="29">
        <v>67.680000000000007</v>
      </c>
      <c r="G199" s="30"/>
      <c r="H199" s="30"/>
      <c r="I199" s="30"/>
      <c r="J199" s="35">
        <v>135</v>
      </c>
      <c r="K199" s="30"/>
      <c r="L199" s="30"/>
      <c r="M199" s="30"/>
      <c r="N199" s="30"/>
      <c r="O199" s="30"/>
      <c r="P199" s="30"/>
      <c r="Q199" s="30"/>
    </row>
    <row r="200" spans="1:17" ht="108" x14ac:dyDescent="0.2">
      <c r="A200" s="21">
        <v>173</v>
      </c>
      <c r="B200" s="26" t="s">
        <v>353</v>
      </c>
      <c r="C200" s="119" t="s">
        <v>368</v>
      </c>
      <c r="D200" s="27" t="s">
        <v>351</v>
      </c>
      <c r="E200" s="31" t="s">
        <v>224</v>
      </c>
      <c r="F200" s="29">
        <v>2504.75</v>
      </c>
      <c r="G200" s="29">
        <v>886.17</v>
      </c>
      <c r="H200" s="29">
        <v>492.2</v>
      </c>
      <c r="I200" s="30"/>
      <c r="J200" s="35">
        <v>25</v>
      </c>
      <c r="K200" s="30">
        <v>9</v>
      </c>
      <c r="L200" s="30">
        <v>5</v>
      </c>
      <c r="M200" s="30"/>
      <c r="N200" s="30">
        <v>65.400000000000006</v>
      </c>
      <c r="O200" s="30">
        <v>0.65</v>
      </c>
      <c r="P200" s="30"/>
      <c r="Q200" s="30"/>
    </row>
    <row r="201" spans="1:17" ht="41.25" x14ac:dyDescent="0.2">
      <c r="A201" s="21">
        <v>174</v>
      </c>
      <c r="B201" s="26" t="s">
        <v>185</v>
      </c>
      <c r="C201" s="119" t="s">
        <v>443</v>
      </c>
      <c r="D201" s="27" t="s">
        <v>44</v>
      </c>
      <c r="E201" s="28">
        <v>1</v>
      </c>
      <c r="F201" s="29" t="s">
        <v>442</v>
      </c>
      <c r="G201" s="30"/>
      <c r="H201" s="30"/>
      <c r="I201" s="30"/>
      <c r="J201" s="35">
        <v>6</v>
      </c>
      <c r="K201" s="30"/>
      <c r="L201" s="30"/>
      <c r="M201" s="30"/>
      <c r="N201" s="30"/>
      <c r="O201" s="30"/>
      <c r="P201" s="30"/>
      <c r="Q201" s="30"/>
    </row>
    <row r="202" spans="1:17" ht="108" x14ac:dyDescent="0.2">
      <c r="A202" s="21">
        <v>175</v>
      </c>
      <c r="B202" s="26" t="s">
        <v>313</v>
      </c>
      <c r="C202" s="119" t="s">
        <v>312</v>
      </c>
      <c r="D202" s="27" t="s">
        <v>311</v>
      </c>
      <c r="E202" s="31" t="s">
        <v>441</v>
      </c>
      <c r="F202" s="29">
        <v>11187</v>
      </c>
      <c r="G202" s="30"/>
      <c r="H202" s="30"/>
      <c r="I202" s="30"/>
      <c r="J202" s="35">
        <v>2647</v>
      </c>
      <c r="K202" s="30"/>
      <c r="L202" s="30"/>
      <c r="M202" s="30"/>
      <c r="N202" s="30"/>
      <c r="O202" s="30"/>
      <c r="P202" s="30"/>
      <c r="Q202" s="30"/>
    </row>
    <row r="203" spans="1:17" ht="111.75" x14ac:dyDescent="0.2">
      <c r="A203" s="21">
        <v>176</v>
      </c>
      <c r="B203" s="26" t="s">
        <v>198</v>
      </c>
      <c r="C203" s="119" t="s">
        <v>440</v>
      </c>
      <c r="D203" s="27" t="s">
        <v>113</v>
      </c>
      <c r="E203" s="31" t="s">
        <v>439</v>
      </c>
      <c r="F203" s="29">
        <v>1270.83</v>
      </c>
      <c r="G203" s="29">
        <v>105.24</v>
      </c>
      <c r="H203" s="29">
        <v>15.03</v>
      </c>
      <c r="I203" s="29">
        <v>0.36</v>
      </c>
      <c r="J203" s="35">
        <v>105</v>
      </c>
      <c r="K203" s="30">
        <v>9</v>
      </c>
      <c r="L203" s="30">
        <v>1</v>
      </c>
      <c r="M203" s="30"/>
      <c r="N203" s="30">
        <v>8.2345000000000006</v>
      </c>
      <c r="O203" s="30">
        <v>0.68</v>
      </c>
      <c r="P203" s="30">
        <v>2.2499999999999999E-2</v>
      </c>
      <c r="Q203" s="30"/>
    </row>
    <row r="204" spans="1:17" x14ac:dyDescent="0.2">
      <c r="A204" s="133" t="s">
        <v>105</v>
      </c>
      <c r="B204" s="134"/>
      <c r="C204" s="134"/>
      <c r="D204" s="134"/>
      <c r="E204" s="134"/>
      <c r="F204" s="134"/>
      <c r="G204" s="134"/>
      <c r="H204" s="134"/>
      <c r="I204" s="134"/>
      <c r="J204" s="36">
        <v>38703</v>
      </c>
      <c r="K204" s="29">
        <v>439</v>
      </c>
      <c r="L204" s="29">
        <v>204</v>
      </c>
      <c r="M204" s="29">
        <v>27</v>
      </c>
      <c r="N204" s="30"/>
      <c r="O204" s="29">
        <v>31.99</v>
      </c>
      <c r="P204" s="30"/>
      <c r="Q204" s="29">
        <v>1.58</v>
      </c>
    </row>
    <row r="205" spans="1:17" x14ac:dyDescent="0.2">
      <c r="A205" s="133" t="s">
        <v>48</v>
      </c>
      <c r="B205" s="134"/>
      <c r="C205" s="134"/>
      <c r="D205" s="134"/>
      <c r="E205" s="134"/>
      <c r="F205" s="134"/>
      <c r="G205" s="134"/>
      <c r="H205" s="134"/>
      <c r="I205" s="134"/>
      <c r="J205" s="36">
        <v>509</v>
      </c>
      <c r="K205" s="30"/>
      <c r="L205" s="30"/>
      <c r="M205" s="30"/>
      <c r="N205" s="30"/>
      <c r="O205" s="30"/>
      <c r="P205" s="30"/>
      <c r="Q205" s="30"/>
    </row>
    <row r="206" spans="1:17" x14ac:dyDescent="0.2">
      <c r="A206" s="133" t="s">
        <v>49</v>
      </c>
      <c r="B206" s="134"/>
      <c r="C206" s="134"/>
      <c r="D206" s="134"/>
      <c r="E206" s="134"/>
      <c r="F206" s="134"/>
      <c r="G206" s="134"/>
      <c r="H206" s="134"/>
      <c r="I206" s="134"/>
      <c r="J206" s="36">
        <v>320</v>
      </c>
      <c r="K206" s="30"/>
      <c r="L206" s="30"/>
      <c r="M206" s="30"/>
      <c r="N206" s="30"/>
      <c r="O206" s="30"/>
      <c r="P206" s="30"/>
      <c r="Q206" s="30"/>
    </row>
    <row r="207" spans="1:17" x14ac:dyDescent="0.2">
      <c r="A207" s="136" t="s">
        <v>438</v>
      </c>
      <c r="B207" s="134"/>
      <c r="C207" s="134"/>
      <c r="D207" s="134"/>
      <c r="E207" s="134"/>
      <c r="F207" s="134"/>
      <c r="G207" s="134"/>
      <c r="H207" s="134"/>
      <c r="I207" s="134"/>
      <c r="J207" s="37">
        <v>39532</v>
      </c>
      <c r="K207" s="30"/>
      <c r="L207" s="30"/>
      <c r="M207" s="30"/>
      <c r="N207" s="30"/>
      <c r="O207" s="32">
        <v>31.99</v>
      </c>
      <c r="P207" s="30"/>
      <c r="Q207" s="32">
        <v>1.58</v>
      </c>
    </row>
    <row r="208" spans="1:17" ht="19.149999999999999" customHeight="1" x14ac:dyDescent="0.2">
      <c r="A208" s="139" t="s">
        <v>437</v>
      </c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</row>
    <row r="209" spans="1:17" ht="108" x14ac:dyDescent="0.2">
      <c r="A209" s="21">
        <v>177</v>
      </c>
      <c r="B209" s="26" t="s">
        <v>221</v>
      </c>
      <c r="C209" s="119" t="s">
        <v>220</v>
      </c>
      <c r="D209" s="27" t="s">
        <v>217</v>
      </c>
      <c r="E209" s="28">
        <v>1</v>
      </c>
      <c r="F209" s="29">
        <v>25.14</v>
      </c>
      <c r="G209" s="30"/>
      <c r="H209" s="30"/>
      <c r="I209" s="30"/>
      <c r="J209" s="35">
        <v>25</v>
      </c>
      <c r="K209" s="30"/>
      <c r="L209" s="30"/>
      <c r="M209" s="30"/>
      <c r="N209" s="30"/>
      <c r="O209" s="30"/>
      <c r="P209" s="30"/>
      <c r="Q209" s="30"/>
    </row>
    <row r="210" spans="1:17" ht="84" x14ac:dyDescent="0.2">
      <c r="A210" s="21">
        <v>178</v>
      </c>
      <c r="B210" s="26" t="s">
        <v>281</v>
      </c>
      <c r="C210" s="119" t="s">
        <v>436</v>
      </c>
      <c r="D210" s="27" t="s">
        <v>46</v>
      </c>
      <c r="E210" s="28">
        <v>2</v>
      </c>
      <c r="F210" s="29">
        <v>54.98</v>
      </c>
      <c r="G210" s="30"/>
      <c r="H210" s="30"/>
      <c r="I210" s="30"/>
      <c r="J210" s="35">
        <v>110</v>
      </c>
      <c r="K210" s="30"/>
      <c r="L210" s="30"/>
      <c r="M210" s="30"/>
      <c r="N210" s="30"/>
      <c r="O210" s="30"/>
      <c r="P210" s="30"/>
      <c r="Q210" s="30"/>
    </row>
    <row r="211" spans="1:17" ht="108" x14ac:dyDescent="0.2">
      <c r="A211" s="21">
        <v>179</v>
      </c>
      <c r="B211" s="26" t="s">
        <v>353</v>
      </c>
      <c r="C211" s="119" t="s">
        <v>368</v>
      </c>
      <c r="D211" s="27" t="s">
        <v>351</v>
      </c>
      <c r="E211" s="31" t="s">
        <v>224</v>
      </c>
      <c r="F211" s="29">
        <v>2504.75</v>
      </c>
      <c r="G211" s="29">
        <v>886.17</v>
      </c>
      <c r="H211" s="29">
        <v>492.2</v>
      </c>
      <c r="I211" s="30"/>
      <c r="J211" s="35">
        <v>25</v>
      </c>
      <c r="K211" s="30">
        <v>9</v>
      </c>
      <c r="L211" s="30">
        <v>5</v>
      </c>
      <c r="M211" s="30"/>
      <c r="N211" s="30">
        <v>65.400000000000006</v>
      </c>
      <c r="O211" s="30">
        <v>0.65</v>
      </c>
      <c r="P211" s="30"/>
      <c r="Q211" s="30"/>
    </row>
    <row r="212" spans="1:17" ht="108" x14ac:dyDescent="0.2">
      <c r="A212" s="21">
        <v>180</v>
      </c>
      <c r="B212" s="26" t="s">
        <v>367</v>
      </c>
      <c r="C212" s="119" t="s">
        <v>366</v>
      </c>
      <c r="D212" s="27" t="s">
        <v>217</v>
      </c>
      <c r="E212" s="28">
        <v>1</v>
      </c>
      <c r="F212" s="29">
        <v>51.81</v>
      </c>
      <c r="G212" s="30"/>
      <c r="H212" s="30"/>
      <c r="I212" s="30"/>
      <c r="J212" s="35">
        <v>52</v>
      </c>
      <c r="K212" s="30"/>
      <c r="L212" s="30"/>
      <c r="M212" s="30"/>
      <c r="N212" s="30"/>
      <c r="O212" s="30"/>
      <c r="P212" s="30"/>
      <c r="Q212" s="30"/>
    </row>
    <row r="213" spans="1:17" x14ac:dyDescent="0.2">
      <c r="A213" s="133" t="s">
        <v>105</v>
      </c>
      <c r="B213" s="134"/>
      <c r="C213" s="134"/>
      <c r="D213" s="134"/>
      <c r="E213" s="134"/>
      <c r="F213" s="134"/>
      <c r="G213" s="134"/>
      <c r="H213" s="134"/>
      <c r="I213" s="134"/>
      <c r="J213" s="36">
        <v>212</v>
      </c>
      <c r="K213" s="29">
        <v>9</v>
      </c>
      <c r="L213" s="29">
        <v>5</v>
      </c>
      <c r="M213" s="30"/>
      <c r="N213" s="30"/>
      <c r="O213" s="29">
        <v>0.65</v>
      </c>
      <c r="P213" s="30"/>
      <c r="Q213" s="30"/>
    </row>
    <row r="214" spans="1:17" x14ac:dyDescent="0.2">
      <c r="A214" s="133" t="s">
        <v>48</v>
      </c>
      <c r="B214" s="134"/>
      <c r="C214" s="134"/>
      <c r="D214" s="134"/>
      <c r="E214" s="134"/>
      <c r="F214" s="134"/>
      <c r="G214" s="134"/>
      <c r="H214" s="134"/>
      <c r="I214" s="134"/>
      <c r="J214" s="36">
        <v>7</v>
      </c>
      <c r="K214" s="30"/>
      <c r="L214" s="30"/>
      <c r="M214" s="30"/>
      <c r="N214" s="30"/>
      <c r="O214" s="30"/>
      <c r="P214" s="30"/>
      <c r="Q214" s="30"/>
    </row>
    <row r="215" spans="1:17" x14ac:dyDescent="0.2">
      <c r="A215" s="133" t="s">
        <v>49</v>
      </c>
      <c r="B215" s="134"/>
      <c r="C215" s="134"/>
      <c r="D215" s="134"/>
      <c r="E215" s="134"/>
      <c r="F215" s="134"/>
      <c r="G215" s="134"/>
      <c r="H215" s="134"/>
      <c r="I215" s="134"/>
      <c r="J215" s="36">
        <v>5</v>
      </c>
      <c r="K215" s="30"/>
      <c r="L215" s="30"/>
      <c r="M215" s="30"/>
      <c r="N215" s="30"/>
      <c r="O215" s="30"/>
      <c r="P215" s="30"/>
      <c r="Q215" s="30"/>
    </row>
    <row r="216" spans="1:17" x14ac:dyDescent="0.2">
      <c r="A216" s="136" t="s">
        <v>435</v>
      </c>
      <c r="B216" s="134"/>
      <c r="C216" s="134"/>
      <c r="D216" s="134"/>
      <c r="E216" s="134"/>
      <c r="F216" s="134"/>
      <c r="G216" s="134"/>
      <c r="H216" s="134"/>
      <c r="I216" s="134"/>
      <c r="J216" s="37">
        <v>224</v>
      </c>
      <c r="K216" s="30"/>
      <c r="L216" s="30"/>
      <c r="M216" s="30"/>
      <c r="N216" s="30"/>
      <c r="O216" s="32">
        <v>0.65</v>
      </c>
      <c r="P216" s="30"/>
      <c r="Q216" s="30"/>
    </row>
    <row r="217" spans="1:17" ht="19.149999999999999" customHeight="1" x14ac:dyDescent="0.2">
      <c r="A217" s="139" t="s">
        <v>434</v>
      </c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</row>
    <row r="218" spans="1:17" ht="116.25" x14ac:dyDescent="0.2">
      <c r="A218" s="21">
        <v>181.1</v>
      </c>
      <c r="B218" s="26" t="s">
        <v>232</v>
      </c>
      <c r="C218" s="119" t="s">
        <v>433</v>
      </c>
      <c r="D218" s="27" t="s">
        <v>200</v>
      </c>
      <c r="E218" s="31" t="s">
        <v>432</v>
      </c>
      <c r="F218" s="29">
        <v>5115.41</v>
      </c>
      <c r="G218" s="29">
        <v>577.65</v>
      </c>
      <c r="H218" s="29">
        <v>98.95</v>
      </c>
      <c r="I218" s="29">
        <v>3.41</v>
      </c>
      <c r="J218" s="35">
        <v>10</v>
      </c>
      <c r="K218" s="30">
        <v>1</v>
      </c>
      <c r="L218" s="30"/>
      <c r="M218" s="30"/>
      <c r="N218" s="30">
        <v>42.630499999999998</v>
      </c>
      <c r="O218" s="30">
        <v>0.09</v>
      </c>
      <c r="P218" s="30">
        <v>0.1875</v>
      </c>
      <c r="Q218" s="30"/>
    </row>
    <row r="219" spans="1:17" ht="116.25" x14ac:dyDescent="0.2">
      <c r="A219" s="21">
        <v>183.1</v>
      </c>
      <c r="B219" s="26" t="s">
        <v>431</v>
      </c>
      <c r="C219" s="119" t="s">
        <v>430</v>
      </c>
      <c r="D219" s="27" t="s">
        <v>200</v>
      </c>
      <c r="E219" s="31" t="s">
        <v>224</v>
      </c>
      <c r="F219" s="29">
        <v>6178.76</v>
      </c>
      <c r="G219" s="29">
        <v>962.57</v>
      </c>
      <c r="H219" s="29">
        <v>196.85</v>
      </c>
      <c r="I219" s="29">
        <v>4.33</v>
      </c>
      <c r="J219" s="35">
        <v>62</v>
      </c>
      <c r="K219" s="30">
        <v>10</v>
      </c>
      <c r="L219" s="30">
        <v>2</v>
      </c>
      <c r="M219" s="30"/>
      <c r="N219" s="30">
        <v>69.954499999999996</v>
      </c>
      <c r="O219" s="30">
        <v>0.7</v>
      </c>
      <c r="P219" s="30">
        <v>0.23749999999999999</v>
      </c>
      <c r="Q219" s="30"/>
    </row>
    <row r="220" spans="1:17" ht="116.25" x14ac:dyDescent="0.2">
      <c r="A220" s="21">
        <v>187</v>
      </c>
      <c r="B220" s="26" t="s">
        <v>202</v>
      </c>
      <c r="C220" s="119" t="s">
        <v>345</v>
      </c>
      <c r="D220" s="27" t="s">
        <v>200</v>
      </c>
      <c r="E220" s="31" t="s">
        <v>429</v>
      </c>
      <c r="F220" s="29">
        <v>120.55</v>
      </c>
      <c r="G220" s="29">
        <v>94.48</v>
      </c>
      <c r="H220" s="29">
        <v>19.11</v>
      </c>
      <c r="I220" s="30"/>
      <c r="J220" s="35">
        <v>2</v>
      </c>
      <c r="K220" s="30">
        <v>1</v>
      </c>
      <c r="L220" s="30"/>
      <c r="M220" s="30"/>
      <c r="N220" s="30">
        <v>5.7614999999999998</v>
      </c>
      <c r="O220" s="30">
        <v>0.08</v>
      </c>
      <c r="P220" s="30"/>
      <c r="Q220" s="30"/>
    </row>
    <row r="221" spans="1:17" ht="138" x14ac:dyDescent="0.2">
      <c r="A221" s="21">
        <v>188</v>
      </c>
      <c r="B221" s="26" t="s">
        <v>365</v>
      </c>
      <c r="C221" s="119" t="s">
        <v>428</v>
      </c>
      <c r="D221" s="27" t="s">
        <v>200</v>
      </c>
      <c r="E221" s="31" t="s">
        <v>427</v>
      </c>
      <c r="F221" s="29">
        <v>4999.71</v>
      </c>
      <c r="G221" s="29">
        <v>3056.3</v>
      </c>
      <c r="H221" s="29">
        <v>1851.86</v>
      </c>
      <c r="I221" s="29">
        <v>292.39</v>
      </c>
      <c r="J221" s="35">
        <v>250</v>
      </c>
      <c r="K221" s="30">
        <v>153</v>
      </c>
      <c r="L221" s="30">
        <v>93</v>
      </c>
      <c r="M221" s="30">
        <v>15</v>
      </c>
      <c r="N221" s="30">
        <v>218.77600000000001</v>
      </c>
      <c r="O221" s="30">
        <v>10.94</v>
      </c>
      <c r="P221" s="30">
        <v>16.774999999999999</v>
      </c>
      <c r="Q221" s="30">
        <v>0.84</v>
      </c>
    </row>
    <row r="222" spans="1:17" ht="41.25" x14ac:dyDescent="0.2">
      <c r="A222" s="21">
        <v>189</v>
      </c>
      <c r="B222" s="26" t="s">
        <v>185</v>
      </c>
      <c r="C222" s="119" t="s">
        <v>399</v>
      </c>
      <c r="D222" s="27" t="s">
        <v>46</v>
      </c>
      <c r="E222" s="28">
        <v>5</v>
      </c>
      <c r="F222" s="29" t="s">
        <v>398</v>
      </c>
      <c r="G222" s="30"/>
      <c r="H222" s="30"/>
      <c r="I222" s="30"/>
      <c r="J222" s="35">
        <v>23</v>
      </c>
      <c r="K222" s="30"/>
      <c r="L222" s="30"/>
      <c r="M222" s="30"/>
      <c r="N222" s="30"/>
      <c r="O222" s="30"/>
      <c r="P222" s="30"/>
      <c r="Q222" s="30"/>
    </row>
    <row r="223" spans="1:17" ht="41.25" x14ac:dyDescent="0.2">
      <c r="A223" s="21">
        <v>190</v>
      </c>
      <c r="B223" s="26" t="s">
        <v>185</v>
      </c>
      <c r="C223" s="119" t="s">
        <v>393</v>
      </c>
      <c r="D223" s="27" t="s">
        <v>44</v>
      </c>
      <c r="E223" s="28">
        <v>4</v>
      </c>
      <c r="F223" s="29" t="s">
        <v>392</v>
      </c>
      <c r="G223" s="30"/>
      <c r="H223" s="30"/>
      <c r="I223" s="30"/>
      <c r="J223" s="35">
        <v>16</v>
      </c>
      <c r="K223" s="30"/>
      <c r="L223" s="30"/>
      <c r="M223" s="30"/>
      <c r="N223" s="30"/>
      <c r="O223" s="30"/>
      <c r="P223" s="30"/>
      <c r="Q223" s="30"/>
    </row>
    <row r="224" spans="1:17" ht="53.25" x14ac:dyDescent="0.2">
      <c r="A224" s="21">
        <v>191</v>
      </c>
      <c r="B224" s="26" t="s">
        <v>185</v>
      </c>
      <c r="C224" s="119" t="s">
        <v>397</v>
      </c>
      <c r="D224" s="27" t="s">
        <v>44</v>
      </c>
      <c r="E224" s="28">
        <v>1</v>
      </c>
      <c r="F224" s="29" t="s">
        <v>396</v>
      </c>
      <c r="G224" s="30"/>
      <c r="H224" s="30"/>
      <c r="I224" s="30"/>
      <c r="J224" s="35">
        <v>47</v>
      </c>
      <c r="K224" s="30"/>
      <c r="L224" s="30"/>
      <c r="M224" s="30"/>
      <c r="N224" s="30"/>
      <c r="O224" s="30"/>
      <c r="P224" s="30"/>
      <c r="Q224" s="30"/>
    </row>
    <row r="225" spans="1:17" ht="53.25" x14ac:dyDescent="0.2">
      <c r="A225" s="21">
        <v>192</v>
      </c>
      <c r="B225" s="26" t="s">
        <v>185</v>
      </c>
      <c r="C225" s="119" t="s">
        <v>395</v>
      </c>
      <c r="D225" s="27" t="s">
        <v>44</v>
      </c>
      <c r="E225" s="28">
        <v>2</v>
      </c>
      <c r="F225" s="29" t="s">
        <v>394</v>
      </c>
      <c r="G225" s="30"/>
      <c r="H225" s="30"/>
      <c r="I225" s="30"/>
      <c r="J225" s="35">
        <v>272</v>
      </c>
      <c r="K225" s="30"/>
      <c r="L225" s="30"/>
      <c r="M225" s="30"/>
      <c r="N225" s="30"/>
      <c r="O225" s="30"/>
      <c r="P225" s="30"/>
      <c r="Q225" s="30"/>
    </row>
    <row r="226" spans="1:17" ht="108" x14ac:dyDescent="0.2">
      <c r="A226" s="21">
        <v>193</v>
      </c>
      <c r="B226" s="26" t="s">
        <v>426</v>
      </c>
      <c r="C226" s="119" t="s">
        <v>425</v>
      </c>
      <c r="D226" s="27" t="s">
        <v>217</v>
      </c>
      <c r="E226" s="28">
        <v>1</v>
      </c>
      <c r="F226" s="29">
        <v>161.84</v>
      </c>
      <c r="G226" s="30"/>
      <c r="H226" s="30"/>
      <c r="I226" s="30"/>
      <c r="J226" s="35">
        <v>162</v>
      </c>
      <c r="K226" s="30"/>
      <c r="L226" s="30"/>
      <c r="M226" s="30"/>
      <c r="N226" s="30"/>
      <c r="O226" s="30"/>
      <c r="P226" s="30"/>
      <c r="Q226" s="30"/>
    </row>
    <row r="227" spans="1:17" ht="120" x14ac:dyDescent="0.2">
      <c r="A227" s="21">
        <v>194</v>
      </c>
      <c r="B227" s="26" t="s">
        <v>424</v>
      </c>
      <c r="C227" s="119" t="s">
        <v>423</v>
      </c>
      <c r="D227" s="27" t="s">
        <v>42</v>
      </c>
      <c r="E227" s="28">
        <v>1</v>
      </c>
      <c r="F227" s="29">
        <v>29.82</v>
      </c>
      <c r="G227" s="29">
        <v>21.61</v>
      </c>
      <c r="H227" s="29">
        <v>6.65</v>
      </c>
      <c r="I227" s="30"/>
      <c r="J227" s="35">
        <v>30</v>
      </c>
      <c r="K227" s="30">
        <v>22</v>
      </c>
      <c r="L227" s="30">
        <v>7</v>
      </c>
      <c r="M227" s="30"/>
      <c r="N227" s="30">
        <v>1.6904999999999999</v>
      </c>
      <c r="O227" s="30">
        <v>1.69</v>
      </c>
      <c r="P227" s="30"/>
      <c r="Q227" s="30"/>
    </row>
    <row r="228" spans="1:17" ht="41.25" x14ac:dyDescent="0.2">
      <c r="A228" s="21">
        <v>195</v>
      </c>
      <c r="B228" s="26" t="s">
        <v>185</v>
      </c>
      <c r="C228" s="119" t="s">
        <v>422</v>
      </c>
      <c r="D228" s="27" t="s">
        <v>44</v>
      </c>
      <c r="E228" s="28">
        <v>1</v>
      </c>
      <c r="F228" s="29" t="s">
        <v>421</v>
      </c>
      <c r="G228" s="30"/>
      <c r="H228" s="30"/>
      <c r="I228" s="30"/>
      <c r="J228" s="35">
        <v>240</v>
      </c>
      <c r="K228" s="30"/>
      <c r="L228" s="30"/>
      <c r="M228" s="30"/>
      <c r="N228" s="30"/>
      <c r="O228" s="30"/>
      <c r="P228" s="30"/>
      <c r="Q228" s="30"/>
    </row>
    <row r="229" spans="1:17" ht="108" x14ac:dyDescent="0.2">
      <c r="A229" s="21">
        <v>196</v>
      </c>
      <c r="B229" s="26" t="s">
        <v>353</v>
      </c>
      <c r="C229" s="119" t="s">
        <v>390</v>
      </c>
      <c r="D229" s="27" t="s">
        <v>351</v>
      </c>
      <c r="E229" s="31" t="s">
        <v>196</v>
      </c>
      <c r="F229" s="29">
        <v>2504.75</v>
      </c>
      <c r="G229" s="29">
        <v>886.17</v>
      </c>
      <c r="H229" s="29">
        <v>492.2</v>
      </c>
      <c r="I229" s="30"/>
      <c r="J229" s="35">
        <v>50</v>
      </c>
      <c r="K229" s="30">
        <v>18</v>
      </c>
      <c r="L229" s="30">
        <v>10</v>
      </c>
      <c r="M229" s="30"/>
      <c r="N229" s="30">
        <v>65.400000000000006</v>
      </c>
      <c r="O229" s="30">
        <v>1.31</v>
      </c>
      <c r="P229" s="30"/>
      <c r="Q229" s="30"/>
    </row>
    <row r="230" spans="1:17" ht="108" x14ac:dyDescent="0.2">
      <c r="A230" s="21">
        <v>197</v>
      </c>
      <c r="B230" s="26" t="s">
        <v>367</v>
      </c>
      <c r="C230" s="119" t="s">
        <v>366</v>
      </c>
      <c r="D230" s="27" t="s">
        <v>217</v>
      </c>
      <c r="E230" s="28">
        <v>2</v>
      </c>
      <c r="F230" s="29">
        <v>51.81</v>
      </c>
      <c r="G230" s="30"/>
      <c r="H230" s="30"/>
      <c r="I230" s="30"/>
      <c r="J230" s="35">
        <v>104</v>
      </c>
      <c r="K230" s="30"/>
      <c r="L230" s="30"/>
      <c r="M230" s="30"/>
      <c r="N230" s="30"/>
      <c r="O230" s="30"/>
      <c r="P230" s="30"/>
      <c r="Q230" s="30"/>
    </row>
    <row r="231" spans="1:17" ht="84" x14ac:dyDescent="0.2">
      <c r="A231" s="21">
        <v>198</v>
      </c>
      <c r="B231" s="26" t="s">
        <v>281</v>
      </c>
      <c r="C231" s="119" t="s">
        <v>391</v>
      </c>
      <c r="D231" s="27" t="s">
        <v>46</v>
      </c>
      <c r="E231" s="28">
        <v>2.5</v>
      </c>
      <c r="F231" s="29">
        <v>54.98</v>
      </c>
      <c r="G231" s="30"/>
      <c r="H231" s="30"/>
      <c r="I231" s="30"/>
      <c r="J231" s="35">
        <v>137</v>
      </c>
      <c r="K231" s="30"/>
      <c r="L231" s="30"/>
      <c r="M231" s="30"/>
      <c r="N231" s="30"/>
      <c r="O231" s="30"/>
      <c r="P231" s="30"/>
      <c r="Q231" s="30"/>
    </row>
    <row r="232" spans="1:17" ht="108" x14ac:dyDescent="0.2">
      <c r="A232" s="21">
        <v>199</v>
      </c>
      <c r="B232" s="26" t="s">
        <v>353</v>
      </c>
      <c r="C232" s="119" t="s">
        <v>390</v>
      </c>
      <c r="D232" s="27" t="s">
        <v>351</v>
      </c>
      <c r="E232" s="31" t="s">
        <v>196</v>
      </c>
      <c r="F232" s="29">
        <v>2504.75</v>
      </c>
      <c r="G232" s="29">
        <v>886.17</v>
      </c>
      <c r="H232" s="29">
        <v>492.2</v>
      </c>
      <c r="I232" s="30"/>
      <c r="J232" s="35">
        <v>50</v>
      </c>
      <c r="K232" s="30">
        <v>18</v>
      </c>
      <c r="L232" s="30">
        <v>10</v>
      </c>
      <c r="M232" s="30"/>
      <c r="N232" s="30">
        <v>65.400000000000006</v>
      </c>
      <c r="O232" s="30">
        <v>1.31</v>
      </c>
      <c r="P232" s="30"/>
      <c r="Q232" s="30"/>
    </row>
    <row r="233" spans="1:17" ht="41.25" x14ac:dyDescent="0.2">
      <c r="A233" s="21">
        <v>200</v>
      </c>
      <c r="B233" s="26" t="s">
        <v>185</v>
      </c>
      <c r="C233" s="119" t="s">
        <v>350</v>
      </c>
      <c r="D233" s="27" t="s">
        <v>44</v>
      </c>
      <c r="E233" s="28">
        <v>2</v>
      </c>
      <c r="F233" s="29" t="s">
        <v>389</v>
      </c>
      <c r="G233" s="30"/>
      <c r="H233" s="30"/>
      <c r="I233" s="30"/>
      <c r="J233" s="35">
        <v>9</v>
      </c>
      <c r="K233" s="30"/>
      <c r="L233" s="30"/>
      <c r="M233" s="30"/>
      <c r="N233" s="30"/>
      <c r="O233" s="30"/>
      <c r="P233" s="30"/>
      <c r="Q233" s="30"/>
    </row>
    <row r="234" spans="1:17" ht="138" x14ac:dyDescent="0.2">
      <c r="A234" s="21">
        <v>201</v>
      </c>
      <c r="B234" s="26" t="s">
        <v>365</v>
      </c>
      <c r="C234" s="119" t="s">
        <v>420</v>
      </c>
      <c r="D234" s="27" t="s">
        <v>200</v>
      </c>
      <c r="E234" s="31" t="s">
        <v>371</v>
      </c>
      <c r="F234" s="29">
        <v>4999.71</v>
      </c>
      <c r="G234" s="29">
        <v>3056.3</v>
      </c>
      <c r="H234" s="29">
        <v>1851.86</v>
      </c>
      <c r="I234" s="29">
        <v>292.39</v>
      </c>
      <c r="J234" s="35">
        <v>750</v>
      </c>
      <c r="K234" s="30">
        <v>458</v>
      </c>
      <c r="L234" s="30">
        <v>278</v>
      </c>
      <c r="M234" s="30">
        <v>44</v>
      </c>
      <c r="N234" s="30">
        <v>218.77600000000001</v>
      </c>
      <c r="O234" s="30">
        <v>32.82</v>
      </c>
      <c r="P234" s="30">
        <v>16.774999999999999</v>
      </c>
      <c r="Q234" s="30">
        <v>2.52</v>
      </c>
    </row>
    <row r="235" spans="1:17" ht="41.25" x14ac:dyDescent="0.2">
      <c r="A235" s="21">
        <v>202</v>
      </c>
      <c r="B235" s="26" t="s">
        <v>185</v>
      </c>
      <c r="C235" s="119" t="s">
        <v>387</v>
      </c>
      <c r="D235" s="27" t="s">
        <v>46</v>
      </c>
      <c r="E235" s="28">
        <v>15</v>
      </c>
      <c r="F235" s="29" t="s">
        <v>362</v>
      </c>
      <c r="G235" s="30"/>
      <c r="H235" s="30"/>
      <c r="I235" s="30"/>
      <c r="J235" s="35">
        <v>136</v>
      </c>
      <c r="K235" s="30"/>
      <c r="L235" s="30"/>
      <c r="M235" s="30"/>
      <c r="N235" s="30"/>
      <c r="O235" s="30"/>
      <c r="P235" s="30"/>
      <c r="Q235" s="30"/>
    </row>
    <row r="236" spans="1:17" ht="108" x14ac:dyDescent="0.2">
      <c r="A236" s="21">
        <v>203</v>
      </c>
      <c r="B236" s="26" t="s">
        <v>313</v>
      </c>
      <c r="C236" s="119" t="s">
        <v>312</v>
      </c>
      <c r="D236" s="27" t="s">
        <v>311</v>
      </c>
      <c r="E236" s="31" t="s">
        <v>419</v>
      </c>
      <c r="F236" s="29">
        <v>11187</v>
      </c>
      <c r="G236" s="30"/>
      <c r="H236" s="30"/>
      <c r="I236" s="30"/>
      <c r="J236" s="35">
        <v>1</v>
      </c>
      <c r="K236" s="30"/>
      <c r="L236" s="30"/>
      <c r="M236" s="30"/>
      <c r="N236" s="30"/>
      <c r="O236" s="30"/>
      <c r="P236" s="30"/>
      <c r="Q236" s="30"/>
    </row>
    <row r="237" spans="1:17" ht="108" x14ac:dyDescent="0.2">
      <c r="A237" s="21">
        <v>204</v>
      </c>
      <c r="B237" s="26" t="s">
        <v>418</v>
      </c>
      <c r="C237" s="119" t="s">
        <v>417</v>
      </c>
      <c r="D237" s="27" t="s">
        <v>414</v>
      </c>
      <c r="E237" s="31" t="s">
        <v>224</v>
      </c>
      <c r="F237" s="29">
        <v>4167.46</v>
      </c>
      <c r="G237" s="29">
        <v>424.12</v>
      </c>
      <c r="H237" s="29">
        <v>1412.5</v>
      </c>
      <c r="I237" s="29">
        <v>399.73</v>
      </c>
      <c r="J237" s="35">
        <v>42</v>
      </c>
      <c r="K237" s="30">
        <v>4</v>
      </c>
      <c r="L237" s="30">
        <v>14</v>
      </c>
      <c r="M237" s="30">
        <v>4</v>
      </c>
      <c r="N237" s="30">
        <v>31.3</v>
      </c>
      <c r="O237" s="30">
        <v>0.31</v>
      </c>
      <c r="P237" s="30">
        <v>29.5</v>
      </c>
      <c r="Q237" s="30">
        <v>0.3</v>
      </c>
    </row>
    <row r="238" spans="1:17" ht="108" x14ac:dyDescent="0.2">
      <c r="A238" s="21">
        <v>205</v>
      </c>
      <c r="B238" s="26" t="s">
        <v>416</v>
      </c>
      <c r="C238" s="119" t="s">
        <v>415</v>
      </c>
      <c r="D238" s="27" t="s">
        <v>414</v>
      </c>
      <c r="E238" s="31" t="s">
        <v>224</v>
      </c>
      <c r="F238" s="29">
        <v>1858</v>
      </c>
      <c r="G238" s="29">
        <v>86.7</v>
      </c>
      <c r="H238" s="29">
        <v>605.9</v>
      </c>
      <c r="I238" s="29">
        <v>199.2</v>
      </c>
      <c r="J238" s="35">
        <v>19</v>
      </c>
      <c r="K238" s="30">
        <v>1</v>
      </c>
      <c r="L238" s="30">
        <v>6</v>
      </c>
      <c r="M238" s="30">
        <v>2</v>
      </c>
      <c r="N238" s="30">
        <v>6.4</v>
      </c>
      <c r="O238" s="30">
        <v>0.06</v>
      </c>
      <c r="P238" s="30">
        <v>14.7</v>
      </c>
      <c r="Q238" s="30">
        <v>0.15</v>
      </c>
    </row>
    <row r="239" spans="1:17" ht="108" x14ac:dyDescent="0.2">
      <c r="A239" s="21">
        <v>206</v>
      </c>
      <c r="B239" s="26" t="s">
        <v>413</v>
      </c>
      <c r="C239" s="119" t="s">
        <v>412</v>
      </c>
      <c r="D239" s="27" t="s">
        <v>411</v>
      </c>
      <c r="E239" s="31" t="s">
        <v>410</v>
      </c>
      <c r="F239" s="29">
        <v>3224.47</v>
      </c>
      <c r="G239" s="29">
        <v>3171.91</v>
      </c>
      <c r="H239" s="29">
        <v>52.56</v>
      </c>
      <c r="I239" s="29">
        <v>3.41</v>
      </c>
      <c r="J239" s="35">
        <v>3</v>
      </c>
      <c r="K239" s="30">
        <v>3</v>
      </c>
      <c r="L239" s="30"/>
      <c r="M239" s="30"/>
      <c r="N239" s="30">
        <v>248.19300000000001</v>
      </c>
      <c r="O239" s="30">
        <v>0.2</v>
      </c>
      <c r="P239" s="30">
        <v>0.1875</v>
      </c>
      <c r="Q239" s="30"/>
    </row>
    <row r="240" spans="1:17" ht="108" x14ac:dyDescent="0.2">
      <c r="A240" s="21">
        <v>207</v>
      </c>
      <c r="B240" s="26" t="s">
        <v>409</v>
      </c>
      <c r="C240" s="119" t="s">
        <v>408</v>
      </c>
      <c r="D240" s="27" t="s">
        <v>46</v>
      </c>
      <c r="E240" s="28">
        <v>0.3</v>
      </c>
      <c r="F240" s="29">
        <v>24.07</v>
      </c>
      <c r="G240" s="30"/>
      <c r="H240" s="30"/>
      <c r="I240" s="30"/>
      <c r="J240" s="35">
        <v>7</v>
      </c>
      <c r="K240" s="30"/>
      <c r="L240" s="30"/>
      <c r="M240" s="30"/>
      <c r="N240" s="30"/>
      <c r="O240" s="30"/>
      <c r="P240" s="30"/>
      <c r="Q240" s="30"/>
    </row>
    <row r="241" spans="1:17" ht="111.75" x14ac:dyDescent="0.2">
      <c r="A241" s="21">
        <v>208</v>
      </c>
      <c r="B241" s="26" t="s">
        <v>198</v>
      </c>
      <c r="C241" s="119" t="s">
        <v>306</v>
      </c>
      <c r="D241" s="27" t="s">
        <v>113</v>
      </c>
      <c r="E241" s="31" t="s">
        <v>402</v>
      </c>
      <c r="F241" s="29">
        <v>1270.83</v>
      </c>
      <c r="G241" s="29">
        <v>105.24</v>
      </c>
      <c r="H241" s="29">
        <v>15.03</v>
      </c>
      <c r="I241" s="29">
        <v>0.36</v>
      </c>
      <c r="J241" s="35">
        <v>1</v>
      </c>
      <c r="K241" s="30"/>
      <c r="L241" s="30"/>
      <c r="M241" s="30"/>
      <c r="N241" s="30">
        <v>8.2345000000000006</v>
      </c>
      <c r="O241" s="30">
        <v>0.01</v>
      </c>
      <c r="P241" s="30">
        <v>2.2499999999999999E-2</v>
      </c>
      <c r="Q241" s="30"/>
    </row>
    <row r="242" spans="1:17" x14ac:dyDescent="0.2">
      <c r="A242" s="133" t="s">
        <v>105</v>
      </c>
      <c r="B242" s="134"/>
      <c r="C242" s="134"/>
      <c r="D242" s="134"/>
      <c r="E242" s="134"/>
      <c r="F242" s="134"/>
      <c r="G242" s="134"/>
      <c r="H242" s="134"/>
      <c r="I242" s="134"/>
      <c r="J242" s="36">
        <v>2423</v>
      </c>
      <c r="K242" s="29">
        <v>689</v>
      </c>
      <c r="L242" s="29">
        <v>420</v>
      </c>
      <c r="M242" s="29">
        <v>65</v>
      </c>
      <c r="N242" s="30"/>
      <c r="O242" s="29">
        <v>49.52</v>
      </c>
      <c r="P242" s="30"/>
      <c r="Q242" s="29">
        <v>3.81</v>
      </c>
    </row>
    <row r="243" spans="1:17" x14ac:dyDescent="0.2">
      <c r="A243" s="133" t="s">
        <v>48</v>
      </c>
      <c r="B243" s="134"/>
      <c r="C243" s="134"/>
      <c r="D243" s="134"/>
      <c r="E243" s="134"/>
      <c r="F243" s="134"/>
      <c r="G243" s="134"/>
      <c r="H243" s="134"/>
      <c r="I243" s="134"/>
      <c r="J243" s="36">
        <v>854</v>
      </c>
      <c r="K243" s="30"/>
      <c r="L243" s="30"/>
      <c r="M243" s="30"/>
      <c r="N243" s="30"/>
      <c r="O243" s="30"/>
      <c r="P243" s="30"/>
      <c r="Q243" s="30"/>
    </row>
    <row r="244" spans="1:17" x14ac:dyDescent="0.2">
      <c r="A244" s="133" t="s">
        <v>49</v>
      </c>
      <c r="B244" s="134"/>
      <c r="C244" s="134"/>
      <c r="D244" s="134"/>
      <c r="E244" s="134"/>
      <c r="F244" s="134"/>
      <c r="G244" s="134"/>
      <c r="H244" s="134"/>
      <c r="I244" s="134"/>
      <c r="J244" s="36">
        <v>528</v>
      </c>
      <c r="K244" s="30"/>
      <c r="L244" s="30"/>
      <c r="M244" s="30"/>
      <c r="N244" s="30"/>
      <c r="O244" s="30"/>
      <c r="P244" s="30"/>
      <c r="Q244" s="30"/>
    </row>
    <row r="245" spans="1:17" x14ac:dyDescent="0.2">
      <c r="A245" s="136" t="s">
        <v>407</v>
      </c>
      <c r="B245" s="134"/>
      <c r="C245" s="134"/>
      <c r="D245" s="134"/>
      <c r="E245" s="134"/>
      <c r="F245" s="134"/>
      <c r="G245" s="134"/>
      <c r="H245" s="134"/>
      <c r="I245" s="134"/>
      <c r="J245" s="37">
        <v>3805</v>
      </c>
      <c r="K245" s="30"/>
      <c r="L245" s="30"/>
      <c r="M245" s="30"/>
      <c r="N245" s="30"/>
      <c r="O245" s="32">
        <v>49.52</v>
      </c>
      <c r="P245" s="30"/>
      <c r="Q245" s="32">
        <v>3.81</v>
      </c>
    </row>
    <row r="246" spans="1:17" ht="19.149999999999999" customHeight="1" x14ac:dyDescent="0.2">
      <c r="A246" s="139" t="s">
        <v>406</v>
      </c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</row>
    <row r="247" spans="1:17" ht="126" x14ac:dyDescent="0.2">
      <c r="A247" s="21">
        <v>209</v>
      </c>
      <c r="B247" s="26" t="s">
        <v>232</v>
      </c>
      <c r="C247" s="119" t="s">
        <v>405</v>
      </c>
      <c r="D247" s="27" t="s">
        <v>200</v>
      </c>
      <c r="E247" s="31" t="s">
        <v>230</v>
      </c>
      <c r="F247" s="29">
        <v>720.41</v>
      </c>
      <c r="G247" s="29">
        <v>577.65</v>
      </c>
      <c r="H247" s="29">
        <v>98.95</v>
      </c>
      <c r="I247" s="29">
        <v>3.41</v>
      </c>
      <c r="J247" s="35">
        <v>4</v>
      </c>
      <c r="K247" s="30">
        <v>3</v>
      </c>
      <c r="L247" s="30"/>
      <c r="M247" s="30"/>
      <c r="N247" s="30">
        <v>42.630499999999998</v>
      </c>
      <c r="O247" s="30">
        <v>0.21</v>
      </c>
      <c r="P247" s="30">
        <v>0.1875</v>
      </c>
      <c r="Q247" s="30"/>
    </row>
    <row r="248" spans="1:17" ht="108" x14ac:dyDescent="0.2">
      <c r="A248" s="21">
        <v>210</v>
      </c>
      <c r="B248" s="26" t="s">
        <v>404</v>
      </c>
      <c r="C248" s="119" t="s">
        <v>403</v>
      </c>
      <c r="D248" s="27" t="s">
        <v>46</v>
      </c>
      <c r="E248" s="28">
        <v>0.5</v>
      </c>
      <c r="F248" s="29">
        <v>19.3</v>
      </c>
      <c r="G248" s="30"/>
      <c r="H248" s="30"/>
      <c r="I248" s="30"/>
      <c r="J248" s="35">
        <v>10</v>
      </c>
      <c r="K248" s="30"/>
      <c r="L248" s="30"/>
      <c r="M248" s="30"/>
      <c r="N248" s="30"/>
      <c r="O248" s="30"/>
      <c r="P248" s="30"/>
      <c r="Q248" s="30"/>
    </row>
    <row r="249" spans="1:17" ht="116.25" x14ac:dyDescent="0.2">
      <c r="A249" s="21">
        <v>211</v>
      </c>
      <c r="B249" s="26" t="s">
        <v>202</v>
      </c>
      <c r="C249" s="119" t="s">
        <v>345</v>
      </c>
      <c r="D249" s="27" t="s">
        <v>200</v>
      </c>
      <c r="E249" s="31" t="s">
        <v>230</v>
      </c>
      <c r="F249" s="29">
        <v>120.55</v>
      </c>
      <c r="G249" s="29">
        <v>94.48</v>
      </c>
      <c r="H249" s="29">
        <v>19.11</v>
      </c>
      <c r="I249" s="30"/>
      <c r="J249" s="35">
        <v>1</v>
      </c>
      <c r="K249" s="30">
        <v>1</v>
      </c>
      <c r="L249" s="30"/>
      <c r="M249" s="30"/>
      <c r="N249" s="30">
        <v>5.7614999999999998</v>
      </c>
      <c r="O249" s="30">
        <v>0.03</v>
      </c>
      <c r="P249" s="30"/>
      <c r="Q249" s="30"/>
    </row>
    <row r="250" spans="1:17" ht="111.75" x14ac:dyDescent="0.2">
      <c r="A250" s="21">
        <v>212</v>
      </c>
      <c r="B250" s="26" t="s">
        <v>198</v>
      </c>
      <c r="C250" s="119" t="s">
        <v>306</v>
      </c>
      <c r="D250" s="27" t="s">
        <v>113</v>
      </c>
      <c r="E250" s="31" t="s">
        <v>402</v>
      </c>
      <c r="F250" s="29">
        <v>1270.83</v>
      </c>
      <c r="G250" s="29">
        <v>105.24</v>
      </c>
      <c r="H250" s="29">
        <v>15.03</v>
      </c>
      <c r="I250" s="29">
        <v>0.36</v>
      </c>
      <c r="J250" s="35">
        <v>1</v>
      </c>
      <c r="K250" s="30"/>
      <c r="L250" s="30"/>
      <c r="M250" s="30"/>
      <c r="N250" s="30">
        <v>8.2345000000000006</v>
      </c>
      <c r="O250" s="30">
        <v>0.01</v>
      </c>
      <c r="P250" s="30">
        <v>2.2499999999999999E-2</v>
      </c>
      <c r="Q250" s="30"/>
    </row>
    <row r="251" spans="1:17" ht="138" x14ac:dyDescent="0.2">
      <c r="A251" s="21">
        <v>213</v>
      </c>
      <c r="B251" s="26" t="s">
        <v>365</v>
      </c>
      <c r="C251" s="119" t="s">
        <v>401</v>
      </c>
      <c r="D251" s="27" t="s">
        <v>200</v>
      </c>
      <c r="E251" s="31" t="s">
        <v>400</v>
      </c>
      <c r="F251" s="29">
        <v>4999.71</v>
      </c>
      <c r="G251" s="29">
        <v>3056.3</v>
      </c>
      <c r="H251" s="29">
        <v>1851.86</v>
      </c>
      <c r="I251" s="29">
        <v>292.39</v>
      </c>
      <c r="J251" s="35">
        <v>400</v>
      </c>
      <c r="K251" s="30">
        <v>245</v>
      </c>
      <c r="L251" s="30">
        <v>148</v>
      </c>
      <c r="M251" s="30">
        <v>23</v>
      </c>
      <c r="N251" s="30">
        <v>218.77600000000001</v>
      </c>
      <c r="O251" s="30">
        <v>17.5</v>
      </c>
      <c r="P251" s="30">
        <v>16.774999999999999</v>
      </c>
      <c r="Q251" s="30">
        <v>1.34</v>
      </c>
    </row>
    <row r="252" spans="1:17" ht="41.25" x14ac:dyDescent="0.2">
      <c r="A252" s="21">
        <v>214</v>
      </c>
      <c r="B252" s="26" t="s">
        <v>185</v>
      </c>
      <c r="C252" s="119" t="s">
        <v>399</v>
      </c>
      <c r="D252" s="27" t="s">
        <v>46</v>
      </c>
      <c r="E252" s="28">
        <v>8</v>
      </c>
      <c r="F252" s="29" t="s">
        <v>398</v>
      </c>
      <c r="G252" s="30"/>
      <c r="H252" s="30"/>
      <c r="I252" s="30"/>
      <c r="J252" s="35">
        <v>36</v>
      </c>
      <c r="K252" s="30"/>
      <c r="L252" s="30"/>
      <c r="M252" s="30"/>
      <c r="N252" s="30"/>
      <c r="O252" s="30"/>
      <c r="P252" s="30"/>
      <c r="Q252" s="30"/>
    </row>
    <row r="253" spans="1:17" ht="53.25" x14ac:dyDescent="0.2">
      <c r="A253" s="21">
        <v>215</v>
      </c>
      <c r="B253" s="26" t="s">
        <v>185</v>
      </c>
      <c r="C253" s="119" t="s">
        <v>397</v>
      </c>
      <c r="D253" s="27" t="s">
        <v>44</v>
      </c>
      <c r="E253" s="28">
        <v>1</v>
      </c>
      <c r="F253" s="29" t="s">
        <v>396</v>
      </c>
      <c r="G253" s="30"/>
      <c r="H253" s="30"/>
      <c r="I253" s="30"/>
      <c r="J253" s="35">
        <v>47</v>
      </c>
      <c r="K253" s="30"/>
      <c r="L253" s="30"/>
      <c r="M253" s="30"/>
      <c r="N253" s="30"/>
      <c r="O253" s="30"/>
      <c r="P253" s="30"/>
      <c r="Q253" s="30"/>
    </row>
    <row r="254" spans="1:17" ht="53.25" x14ac:dyDescent="0.2">
      <c r="A254" s="21">
        <v>216</v>
      </c>
      <c r="B254" s="26" t="s">
        <v>185</v>
      </c>
      <c r="C254" s="119" t="s">
        <v>395</v>
      </c>
      <c r="D254" s="27" t="s">
        <v>44</v>
      </c>
      <c r="E254" s="28">
        <v>1</v>
      </c>
      <c r="F254" s="29" t="s">
        <v>394</v>
      </c>
      <c r="G254" s="30"/>
      <c r="H254" s="30"/>
      <c r="I254" s="30"/>
      <c r="J254" s="35">
        <v>136</v>
      </c>
      <c r="K254" s="30"/>
      <c r="L254" s="30"/>
      <c r="M254" s="30"/>
      <c r="N254" s="30"/>
      <c r="O254" s="30"/>
      <c r="P254" s="30"/>
      <c r="Q254" s="30"/>
    </row>
    <row r="255" spans="1:17" ht="41.25" x14ac:dyDescent="0.2">
      <c r="A255" s="21">
        <v>217</v>
      </c>
      <c r="B255" s="26" t="s">
        <v>185</v>
      </c>
      <c r="C255" s="119" t="s">
        <v>393</v>
      </c>
      <c r="D255" s="27" t="s">
        <v>44</v>
      </c>
      <c r="E255" s="28">
        <v>4</v>
      </c>
      <c r="F255" s="29" t="s">
        <v>392</v>
      </c>
      <c r="G255" s="30"/>
      <c r="H255" s="30"/>
      <c r="I255" s="30"/>
      <c r="J255" s="35">
        <v>16</v>
      </c>
      <c r="K255" s="30"/>
      <c r="L255" s="30"/>
      <c r="M255" s="30"/>
      <c r="N255" s="30"/>
      <c r="O255" s="30"/>
      <c r="P255" s="30"/>
      <c r="Q255" s="30"/>
    </row>
    <row r="256" spans="1:17" ht="108" x14ac:dyDescent="0.2">
      <c r="A256" s="21">
        <v>218</v>
      </c>
      <c r="B256" s="26" t="s">
        <v>353</v>
      </c>
      <c r="C256" s="119" t="s">
        <v>390</v>
      </c>
      <c r="D256" s="27" t="s">
        <v>351</v>
      </c>
      <c r="E256" s="31" t="s">
        <v>196</v>
      </c>
      <c r="F256" s="29">
        <v>2504.75</v>
      </c>
      <c r="G256" s="29">
        <v>886.17</v>
      </c>
      <c r="H256" s="29">
        <v>492.2</v>
      </c>
      <c r="I256" s="30"/>
      <c r="J256" s="35">
        <v>50</v>
      </c>
      <c r="K256" s="30">
        <v>18</v>
      </c>
      <c r="L256" s="30">
        <v>10</v>
      </c>
      <c r="M256" s="30"/>
      <c r="N256" s="30">
        <v>65.400000000000006</v>
      </c>
      <c r="O256" s="30">
        <v>1.31</v>
      </c>
      <c r="P256" s="30"/>
      <c r="Q256" s="30"/>
    </row>
    <row r="257" spans="1:17" ht="108" x14ac:dyDescent="0.2">
      <c r="A257" s="21">
        <v>219</v>
      </c>
      <c r="B257" s="26" t="s">
        <v>367</v>
      </c>
      <c r="C257" s="119" t="s">
        <v>366</v>
      </c>
      <c r="D257" s="27" t="s">
        <v>217</v>
      </c>
      <c r="E257" s="28">
        <v>2</v>
      </c>
      <c r="F257" s="29">
        <v>51.81</v>
      </c>
      <c r="G257" s="30"/>
      <c r="H257" s="30"/>
      <c r="I257" s="30"/>
      <c r="J257" s="35">
        <v>104</v>
      </c>
      <c r="K257" s="30"/>
      <c r="L257" s="30"/>
      <c r="M257" s="30"/>
      <c r="N257" s="30"/>
      <c r="O257" s="30"/>
      <c r="P257" s="30"/>
      <c r="Q257" s="30"/>
    </row>
    <row r="258" spans="1:17" ht="84" x14ac:dyDescent="0.2">
      <c r="A258" s="21">
        <v>220</v>
      </c>
      <c r="B258" s="26" t="s">
        <v>281</v>
      </c>
      <c r="C258" s="119" t="s">
        <v>391</v>
      </c>
      <c r="D258" s="27" t="s">
        <v>46</v>
      </c>
      <c r="E258" s="28">
        <v>2.5</v>
      </c>
      <c r="F258" s="29">
        <v>54.98</v>
      </c>
      <c r="G258" s="30"/>
      <c r="H258" s="30"/>
      <c r="I258" s="30"/>
      <c r="J258" s="35">
        <v>137</v>
      </c>
      <c r="K258" s="30"/>
      <c r="L258" s="30"/>
      <c r="M258" s="30"/>
      <c r="N258" s="30"/>
      <c r="O258" s="30"/>
      <c r="P258" s="30"/>
      <c r="Q258" s="30"/>
    </row>
    <row r="259" spans="1:17" ht="108" x14ac:dyDescent="0.2">
      <c r="A259" s="21">
        <v>221</v>
      </c>
      <c r="B259" s="26" t="s">
        <v>353</v>
      </c>
      <c r="C259" s="119" t="s">
        <v>390</v>
      </c>
      <c r="D259" s="27" t="s">
        <v>351</v>
      </c>
      <c r="E259" s="31" t="s">
        <v>196</v>
      </c>
      <c r="F259" s="29">
        <v>2504.75</v>
      </c>
      <c r="G259" s="29">
        <v>886.17</v>
      </c>
      <c r="H259" s="29">
        <v>492.2</v>
      </c>
      <c r="I259" s="30"/>
      <c r="J259" s="35">
        <v>50</v>
      </c>
      <c r="K259" s="30">
        <v>18</v>
      </c>
      <c r="L259" s="30">
        <v>10</v>
      </c>
      <c r="M259" s="30"/>
      <c r="N259" s="30">
        <v>65.400000000000006</v>
      </c>
      <c r="O259" s="30">
        <v>1.31</v>
      </c>
      <c r="P259" s="30"/>
      <c r="Q259" s="30"/>
    </row>
    <row r="260" spans="1:17" ht="41.25" x14ac:dyDescent="0.2">
      <c r="A260" s="21">
        <v>222</v>
      </c>
      <c r="B260" s="26" t="s">
        <v>185</v>
      </c>
      <c r="C260" s="119" t="s">
        <v>350</v>
      </c>
      <c r="D260" s="27" t="s">
        <v>44</v>
      </c>
      <c r="E260" s="28">
        <v>2</v>
      </c>
      <c r="F260" s="29" t="s">
        <v>389</v>
      </c>
      <c r="G260" s="30"/>
      <c r="H260" s="30"/>
      <c r="I260" s="30"/>
      <c r="J260" s="35">
        <v>9</v>
      </c>
      <c r="K260" s="30"/>
      <c r="L260" s="30"/>
      <c r="M260" s="30"/>
      <c r="N260" s="30"/>
      <c r="O260" s="30"/>
      <c r="P260" s="30"/>
      <c r="Q260" s="30"/>
    </row>
    <row r="261" spans="1:17" ht="138" x14ac:dyDescent="0.2">
      <c r="A261" s="21">
        <v>223</v>
      </c>
      <c r="B261" s="26" t="s">
        <v>365</v>
      </c>
      <c r="C261" s="119" t="s">
        <v>388</v>
      </c>
      <c r="D261" s="27" t="s">
        <v>200</v>
      </c>
      <c r="E261" s="31" t="s">
        <v>381</v>
      </c>
      <c r="F261" s="29">
        <v>4999.71</v>
      </c>
      <c r="G261" s="29">
        <v>3056.3</v>
      </c>
      <c r="H261" s="29">
        <v>1851.86</v>
      </c>
      <c r="I261" s="29">
        <v>292.39</v>
      </c>
      <c r="J261" s="35">
        <v>350</v>
      </c>
      <c r="K261" s="30">
        <v>214</v>
      </c>
      <c r="L261" s="30">
        <v>130</v>
      </c>
      <c r="M261" s="30">
        <v>20</v>
      </c>
      <c r="N261" s="30">
        <v>218.77600000000001</v>
      </c>
      <c r="O261" s="30">
        <v>15.31</v>
      </c>
      <c r="P261" s="30">
        <v>16.774999999999999</v>
      </c>
      <c r="Q261" s="30">
        <v>1.17</v>
      </c>
    </row>
    <row r="262" spans="1:17" ht="41.25" x14ac:dyDescent="0.2">
      <c r="A262" s="21">
        <v>224</v>
      </c>
      <c r="B262" s="26" t="s">
        <v>185</v>
      </c>
      <c r="C262" s="119" t="s">
        <v>387</v>
      </c>
      <c r="D262" s="27" t="s">
        <v>46</v>
      </c>
      <c r="E262" s="28">
        <v>7</v>
      </c>
      <c r="F262" s="29" t="s">
        <v>362</v>
      </c>
      <c r="G262" s="30"/>
      <c r="H262" s="30"/>
      <c r="I262" s="30"/>
      <c r="J262" s="35">
        <v>63</v>
      </c>
      <c r="K262" s="30"/>
      <c r="L262" s="30"/>
      <c r="M262" s="30"/>
      <c r="N262" s="30"/>
      <c r="O262" s="30"/>
      <c r="P262" s="30"/>
      <c r="Q262" s="30"/>
    </row>
    <row r="263" spans="1:17" ht="108" x14ac:dyDescent="0.2">
      <c r="A263" s="21">
        <v>225</v>
      </c>
      <c r="B263" s="26" t="s">
        <v>313</v>
      </c>
      <c r="C263" s="119" t="s">
        <v>312</v>
      </c>
      <c r="D263" s="27" t="s">
        <v>311</v>
      </c>
      <c r="E263" s="31" t="s">
        <v>386</v>
      </c>
      <c r="F263" s="29">
        <v>11187</v>
      </c>
      <c r="G263" s="30"/>
      <c r="H263" s="30"/>
      <c r="I263" s="30"/>
      <c r="J263" s="35">
        <v>19</v>
      </c>
      <c r="K263" s="30"/>
      <c r="L263" s="30"/>
      <c r="M263" s="30"/>
      <c r="N263" s="30"/>
      <c r="O263" s="30"/>
      <c r="P263" s="30"/>
      <c r="Q263" s="30"/>
    </row>
    <row r="264" spans="1:17" ht="111.75" x14ac:dyDescent="0.2">
      <c r="A264" s="21">
        <v>226</v>
      </c>
      <c r="B264" s="26" t="s">
        <v>198</v>
      </c>
      <c r="C264" s="119" t="s">
        <v>306</v>
      </c>
      <c r="D264" s="27" t="s">
        <v>113</v>
      </c>
      <c r="E264" s="31" t="s">
        <v>385</v>
      </c>
      <c r="F264" s="29">
        <v>1270.83</v>
      </c>
      <c r="G264" s="29">
        <v>105.24</v>
      </c>
      <c r="H264" s="29">
        <v>15.03</v>
      </c>
      <c r="I264" s="29">
        <v>0.36</v>
      </c>
      <c r="J264" s="35">
        <v>1</v>
      </c>
      <c r="K264" s="30"/>
      <c r="L264" s="30"/>
      <c r="M264" s="30"/>
      <c r="N264" s="30">
        <v>8.2345000000000006</v>
      </c>
      <c r="O264" s="30"/>
      <c r="P264" s="30">
        <v>2.2499999999999999E-2</v>
      </c>
      <c r="Q264" s="30"/>
    </row>
    <row r="265" spans="1:17" x14ac:dyDescent="0.2">
      <c r="A265" s="133" t="s">
        <v>105</v>
      </c>
      <c r="B265" s="134"/>
      <c r="C265" s="134"/>
      <c r="D265" s="134"/>
      <c r="E265" s="134"/>
      <c r="F265" s="134"/>
      <c r="G265" s="134"/>
      <c r="H265" s="134"/>
      <c r="I265" s="134"/>
      <c r="J265" s="36">
        <v>1434</v>
      </c>
      <c r="K265" s="29">
        <v>499</v>
      </c>
      <c r="L265" s="29">
        <v>298</v>
      </c>
      <c r="M265" s="29">
        <v>43</v>
      </c>
      <c r="N265" s="30"/>
      <c r="O265" s="29">
        <v>35.68</v>
      </c>
      <c r="P265" s="30"/>
      <c r="Q265" s="29">
        <v>2.5099999999999998</v>
      </c>
    </row>
    <row r="266" spans="1:17" x14ac:dyDescent="0.2">
      <c r="A266" s="133" t="s">
        <v>48</v>
      </c>
      <c r="B266" s="134"/>
      <c r="C266" s="134"/>
      <c r="D266" s="134"/>
      <c r="E266" s="134"/>
      <c r="F266" s="134"/>
      <c r="G266" s="134"/>
      <c r="H266" s="134"/>
      <c r="I266" s="134"/>
      <c r="J266" s="36">
        <v>612</v>
      </c>
      <c r="K266" s="30"/>
      <c r="L266" s="30"/>
      <c r="M266" s="30"/>
      <c r="N266" s="30"/>
      <c r="O266" s="30"/>
      <c r="P266" s="30"/>
      <c r="Q266" s="30"/>
    </row>
    <row r="267" spans="1:17" x14ac:dyDescent="0.2">
      <c r="A267" s="133" t="s">
        <v>49</v>
      </c>
      <c r="B267" s="134"/>
      <c r="C267" s="134"/>
      <c r="D267" s="134"/>
      <c r="E267" s="134"/>
      <c r="F267" s="134"/>
      <c r="G267" s="134"/>
      <c r="H267" s="134"/>
      <c r="I267" s="134"/>
      <c r="J267" s="36">
        <v>379</v>
      </c>
      <c r="K267" s="30"/>
      <c r="L267" s="30"/>
      <c r="M267" s="30"/>
      <c r="N267" s="30"/>
      <c r="O267" s="30"/>
      <c r="P267" s="30"/>
      <c r="Q267" s="30"/>
    </row>
    <row r="268" spans="1:17" x14ac:dyDescent="0.2">
      <c r="A268" s="136" t="s">
        <v>384</v>
      </c>
      <c r="B268" s="134"/>
      <c r="C268" s="134"/>
      <c r="D268" s="134"/>
      <c r="E268" s="134"/>
      <c r="F268" s="134"/>
      <c r="G268" s="134"/>
      <c r="H268" s="134"/>
      <c r="I268" s="134"/>
      <c r="J268" s="37">
        <v>2425</v>
      </c>
      <c r="K268" s="30"/>
      <c r="L268" s="30"/>
      <c r="M268" s="30"/>
      <c r="N268" s="30"/>
      <c r="O268" s="32">
        <v>35.68</v>
      </c>
      <c r="P268" s="30"/>
      <c r="Q268" s="32">
        <v>2.5099999999999998</v>
      </c>
    </row>
    <row r="269" spans="1:17" ht="19.149999999999999" customHeight="1" x14ac:dyDescent="0.2">
      <c r="A269" s="139" t="s">
        <v>383</v>
      </c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</row>
    <row r="270" spans="1:17" ht="108" x14ac:dyDescent="0.2">
      <c r="A270" s="21">
        <v>227</v>
      </c>
      <c r="B270" s="26" t="s">
        <v>353</v>
      </c>
      <c r="C270" s="119" t="s">
        <v>368</v>
      </c>
      <c r="D270" s="27" t="s">
        <v>351</v>
      </c>
      <c r="E270" s="31" t="s">
        <v>224</v>
      </c>
      <c r="F270" s="29">
        <v>2504.75</v>
      </c>
      <c r="G270" s="29">
        <v>886.17</v>
      </c>
      <c r="H270" s="29">
        <v>492.2</v>
      </c>
      <c r="I270" s="30"/>
      <c r="J270" s="35">
        <v>25</v>
      </c>
      <c r="K270" s="30">
        <v>9</v>
      </c>
      <c r="L270" s="30">
        <v>5</v>
      </c>
      <c r="M270" s="30"/>
      <c r="N270" s="30">
        <v>65.400000000000006</v>
      </c>
      <c r="O270" s="30">
        <v>0.65</v>
      </c>
      <c r="P270" s="30"/>
      <c r="Q270" s="30"/>
    </row>
    <row r="271" spans="1:17" ht="108" x14ac:dyDescent="0.2">
      <c r="A271" s="21">
        <v>228</v>
      </c>
      <c r="B271" s="26" t="s">
        <v>367</v>
      </c>
      <c r="C271" s="119" t="s">
        <v>366</v>
      </c>
      <c r="D271" s="27" t="s">
        <v>217</v>
      </c>
      <c r="E271" s="28">
        <v>1</v>
      </c>
      <c r="F271" s="29">
        <v>51.81</v>
      </c>
      <c r="G271" s="30"/>
      <c r="H271" s="30"/>
      <c r="I271" s="30"/>
      <c r="J271" s="35">
        <v>52</v>
      </c>
      <c r="K271" s="30"/>
      <c r="L271" s="30"/>
      <c r="M271" s="30"/>
      <c r="N271" s="30"/>
      <c r="O271" s="30"/>
      <c r="P271" s="30"/>
      <c r="Q271" s="30"/>
    </row>
    <row r="272" spans="1:17" ht="138" x14ac:dyDescent="0.2">
      <c r="A272" s="21">
        <v>229</v>
      </c>
      <c r="B272" s="26" t="s">
        <v>365</v>
      </c>
      <c r="C272" s="119" t="s">
        <v>382</v>
      </c>
      <c r="D272" s="27" t="s">
        <v>200</v>
      </c>
      <c r="E272" s="31" t="s">
        <v>381</v>
      </c>
      <c r="F272" s="29">
        <v>4999.71</v>
      </c>
      <c r="G272" s="29">
        <v>3056.3</v>
      </c>
      <c r="H272" s="29">
        <v>1851.86</v>
      </c>
      <c r="I272" s="29">
        <v>292.39</v>
      </c>
      <c r="J272" s="35">
        <v>350</v>
      </c>
      <c r="K272" s="30">
        <v>214</v>
      </c>
      <c r="L272" s="30">
        <v>130</v>
      </c>
      <c r="M272" s="30">
        <v>20</v>
      </c>
      <c r="N272" s="30">
        <v>218.77600000000001</v>
      </c>
      <c r="O272" s="30">
        <v>15.31</v>
      </c>
      <c r="P272" s="30">
        <v>16.774999999999999</v>
      </c>
      <c r="Q272" s="30">
        <v>1.17</v>
      </c>
    </row>
    <row r="273" spans="1:17" ht="41.25" x14ac:dyDescent="0.2">
      <c r="A273" s="21">
        <v>230</v>
      </c>
      <c r="B273" s="26" t="s">
        <v>185</v>
      </c>
      <c r="C273" s="119" t="s">
        <v>363</v>
      </c>
      <c r="D273" s="27" t="s">
        <v>46</v>
      </c>
      <c r="E273" s="28">
        <v>7</v>
      </c>
      <c r="F273" s="29" t="s">
        <v>362</v>
      </c>
      <c r="G273" s="30"/>
      <c r="H273" s="30"/>
      <c r="I273" s="30"/>
      <c r="J273" s="35">
        <v>63</v>
      </c>
      <c r="K273" s="30"/>
      <c r="L273" s="30"/>
      <c r="M273" s="30"/>
      <c r="N273" s="30"/>
      <c r="O273" s="30"/>
      <c r="P273" s="30"/>
      <c r="Q273" s="30"/>
    </row>
    <row r="274" spans="1:17" ht="84" x14ac:dyDescent="0.2">
      <c r="A274" s="21">
        <v>231</v>
      </c>
      <c r="B274" s="26" t="s">
        <v>283</v>
      </c>
      <c r="C274" s="119" t="s">
        <v>282</v>
      </c>
      <c r="D274" s="27" t="s">
        <v>46</v>
      </c>
      <c r="E274" s="28">
        <v>10</v>
      </c>
      <c r="F274" s="29">
        <v>67.680000000000007</v>
      </c>
      <c r="G274" s="30"/>
      <c r="H274" s="30"/>
      <c r="I274" s="30"/>
      <c r="J274" s="35">
        <v>677</v>
      </c>
      <c r="K274" s="30"/>
      <c r="L274" s="30"/>
      <c r="M274" s="30"/>
      <c r="N274" s="30"/>
      <c r="O274" s="30"/>
      <c r="P274" s="30"/>
      <c r="Q274" s="30"/>
    </row>
    <row r="275" spans="1:17" ht="108" x14ac:dyDescent="0.2">
      <c r="A275" s="21">
        <v>232</v>
      </c>
      <c r="B275" s="26" t="s">
        <v>380</v>
      </c>
      <c r="C275" s="119" t="s">
        <v>379</v>
      </c>
      <c r="D275" s="27" t="s">
        <v>290</v>
      </c>
      <c r="E275" s="28">
        <v>2.23E-2</v>
      </c>
      <c r="F275" s="29">
        <v>1218.46</v>
      </c>
      <c r="G275" s="29">
        <v>295.31</v>
      </c>
      <c r="H275" s="29">
        <v>399.96</v>
      </c>
      <c r="I275" s="29">
        <v>31.76</v>
      </c>
      <c r="J275" s="35">
        <v>27</v>
      </c>
      <c r="K275" s="30">
        <v>7</v>
      </c>
      <c r="L275" s="30">
        <v>9</v>
      </c>
      <c r="M275" s="30">
        <v>1</v>
      </c>
      <c r="N275" s="30">
        <v>22.286999999999999</v>
      </c>
      <c r="O275" s="30">
        <v>0.5</v>
      </c>
      <c r="P275" s="30">
        <v>1.6</v>
      </c>
      <c r="Q275" s="30">
        <v>0.04</v>
      </c>
    </row>
    <row r="276" spans="1:17" ht="108" x14ac:dyDescent="0.2">
      <c r="A276" s="21">
        <v>233</v>
      </c>
      <c r="B276" s="26" t="s">
        <v>378</v>
      </c>
      <c r="C276" s="119" t="s">
        <v>377</v>
      </c>
      <c r="D276" s="27" t="s">
        <v>311</v>
      </c>
      <c r="E276" s="31" t="s">
        <v>376</v>
      </c>
      <c r="F276" s="29">
        <v>16144.61</v>
      </c>
      <c r="G276" s="30"/>
      <c r="H276" s="30"/>
      <c r="I276" s="30"/>
      <c r="J276" s="35">
        <v>360</v>
      </c>
      <c r="K276" s="30"/>
      <c r="L276" s="30"/>
      <c r="M276" s="30"/>
      <c r="N276" s="30"/>
      <c r="O276" s="30"/>
      <c r="P276" s="30"/>
      <c r="Q276" s="30"/>
    </row>
    <row r="277" spans="1:17" ht="111.75" x14ac:dyDescent="0.2">
      <c r="A277" s="21">
        <v>234</v>
      </c>
      <c r="B277" s="26" t="s">
        <v>198</v>
      </c>
      <c r="C277" s="119" t="s">
        <v>265</v>
      </c>
      <c r="D277" s="27" t="s">
        <v>113</v>
      </c>
      <c r="E277" s="31" t="s">
        <v>375</v>
      </c>
      <c r="F277" s="29">
        <v>1270.83</v>
      </c>
      <c r="G277" s="29">
        <v>105.24</v>
      </c>
      <c r="H277" s="29">
        <v>15.03</v>
      </c>
      <c r="I277" s="29">
        <v>0.36</v>
      </c>
      <c r="J277" s="35">
        <v>10</v>
      </c>
      <c r="K277" s="30">
        <v>1</v>
      </c>
      <c r="L277" s="30"/>
      <c r="M277" s="30"/>
      <c r="N277" s="30">
        <v>8.2345000000000006</v>
      </c>
      <c r="O277" s="30">
        <v>7.0000000000000007E-2</v>
      </c>
      <c r="P277" s="30">
        <v>2.2499999999999999E-2</v>
      </c>
      <c r="Q277" s="30"/>
    </row>
    <row r="278" spans="1:17" x14ac:dyDescent="0.2">
      <c r="A278" s="133" t="s">
        <v>105</v>
      </c>
      <c r="B278" s="134"/>
      <c r="C278" s="134"/>
      <c r="D278" s="134"/>
      <c r="E278" s="134"/>
      <c r="F278" s="134"/>
      <c r="G278" s="134"/>
      <c r="H278" s="134"/>
      <c r="I278" s="134"/>
      <c r="J278" s="36">
        <v>1564</v>
      </c>
      <c r="K278" s="29">
        <v>231</v>
      </c>
      <c r="L278" s="29">
        <v>144</v>
      </c>
      <c r="M278" s="29">
        <v>21</v>
      </c>
      <c r="N278" s="30"/>
      <c r="O278" s="29">
        <v>16.53</v>
      </c>
      <c r="P278" s="30"/>
      <c r="Q278" s="29">
        <v>1.21</v>
      </c>
    </row>
    <row r="279" spans="1:17" x14ac:dyDescent="0.2">
      <c r="A279" s="133" t="s">
        <v>48</v>
      </c>
      <c r="B279" s="134"/>
      <c r="C279" s="134"/>
      <c r="D279" s="134"/>
      <c r="E279" s="134"/>
      <c r="F279" s="134"/>
      <c r="G279" s="134"/>
      <c r="H279" s="134"/>
      <c r="I279" s="134"/>
      <c r="J279" s="36">
        <v>284</v>
      </c>
      <c r="K279" s="30"/>
      <c r="L279" s="30"/>
      <c r="M279" s="30"/>
      <c r="N279" s="30"/>
      <c r="O279" s="30"/>
      <c r="P279" s="30"/>
      <c r="Q279" s="30"/>
    </row>
    <row r="280" spans="1:17" x14ac:dyDescent="0.2">
      <c r="A280" s="133" t="s">
        <v>49</v>
      </c>
      <c r="B280" s="134"/>
      <c r="C280" s="134"/>
      <c r="D280" s="134"/>
      <c r="E280" s="134"/>
      <c r="F280" s="134"/>
      <c r="G280" s="134"/>
      <c r="H280" s="134"/>
      <c r="I280" s="134"/>
      <c r="J280" s="36">
        <v>177</v>
      </c>
      <c r="K280" s="30"/>
      <c r="L280" s="30"/>
      <c r="M280" s="30"/>
      <c r="N280" s="30"/>
      <c r="O280" s="30"/>
      <c r="P280" s="30"/>
      <c r="Q280" s="30"/>
    </row>
    <row r="281" spans="1:17" x14ac:dyDescent="0.2">
      <c r="A281" s="136" t="s">
        <v>374</v>
      </c>
      <c r="B281" s="134"/>
      <c r="C281" s="134"/>
      <c r="D281" s="134"/>
      <c r="E281" s="134"/>
      <c r="F281" s="134"/>
      <c r="G281" s="134"/>
      <c r="H281" s="134"/>
      <c r="I281" s="134"/>
      <c r="J281" s="37">
        <v>2025</v>
      </c>
      <c r="K281" s="30"/>
      <c r="L281" s="30"/>
      <c r="M281" s="30"/>
      <c r="N281" s="30"/>
      <c r="O281" s="32">
        <v>16.53</v>
      </c>
      <c r="P281" s="30"/>
      <c r="Q281" s="32">
        <v>1.21</v>
      </c>
    </row>
    <row r="282" spans="1:17" ht="19.149999999999999" customHeight="1" x14ac:dyDescent="0.2">
      <c r="A282" s="139" t="s">
        <v>373</v>
      </c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</row>
    <row r="283" spans="1:17" ht="108" x14ac:dyDescent="0.2">
      <c r="A283" s="21">
        <v>235</v>
      </c>
      <c r="B283" s="26" t="s">
        <v>353</v>
      </c>
      <c r="C283" s="119" t="s">
        <v>368</v>
      </c>
      <c r="D283" s="27" t="s">
        <v>351</v>
      </c>
      <c r="E283" s="31" t="s">
        <v>224</v>
      </c>
      <c r="F283" s="29">
        <v>2504.75</v>
      </c>
      <c r="G283" s="29">
        <v>886.17</v>
      </c>
      <c r="H283" s="29">
        <v>492.2</v>
      </c>
      <c r="I283" s="30"/>
      <c r="J283" s="35">
        <v>25</v>
      </c>
      <c r="K283" s="30">
        <v>9</v>
      </c>
      <c r="L283" s="30">
        <v>5</v>
      </c>
      <c r="M283" s="30"/>
      <c r="N283" s="30">
        <v>65.400000000000006</v>
      </c>
      <c r="O283" s="30">
        <v>0.65</v>
      </c>
      <c r="P283" s="30"/>
      <c r="Q283" s="30"/>
    </row>
    <row r="284" spans="1:17" ht="108" x14ac:dyDescent="0.2">
      <c r="A284" s="21">
        <v>236</v>
      </c>
      <c r="B284" s="26" t="s">
        <v>367</v>
      </c>
      <c r="C284" s="119" t="s">
        <v>366</v>
      </c>
      <c r="D284" s="27" t="s">
        <v>217</v>
      </c>
      <c r="E284" s="28">
        <v>1</v>
      </c>
      <c r="F284" s="29">
        <v>51.81</v>
      </c>
      <c r="G284" s="30"/>
      <c r="H284" s="30"/>
      <c r="I284" s="30"/>
      <c r="J284" s="35">
        <v>52</v>
      </c>
      <c r="K284" s="30"/>
      <c r="L284" s="30"/>
      <c r="M284" s="30"/>
      <c r="N284" s="30"/>
      <c r="O284" s="30"/>
      <c r="P284" s="30"/>
      <c r="Q284" s="30"/>
    </row>
    <row r="285" spans="1:17" ht="138" x14ac:dyDescent="0.2">
      <c r="A285" s="21">
        <v>237</v>
      </c>
      <c r="B285" s="26" t="s">
        <v>365</v>
      </c>
      <c r="C285" s="119" t="s">
        <v>372</v>
      </c>
      <c r="D285" s="27" t="s">
        <v>200</v>
      </c>
      <c r="E285" s="31" t="s">
        <v>371</v>
      </c>
      <c r="F285" s="29">
        <v>4999.71</v>
      </c>
      <c r="G285" s="29">
        <v>3056.3</v>
      </c>
      <c r="H285" s="29">
        <v>1851.86</v>
      </c>
      <c r="I285" s="29">
        <v>292.39</v>
      </c>
      <c r="J285" s="35">
        <v>750</v>
      </c>
      <c r="K285" s="30">
        <v>458</v>
      </c>
      <c r="L285" s="30">
        <v>278</v>
      </c>
      <c r="M285" s="30">
        <v>44</v>
      </c>
      <c r="N285" s="30">
        <v>218.77600000000001</v>
      </c>
      <c r="O285" s="30">
        <v>32.82</v>
      </c>
      <c r="P285" s="30">
        <v>16.774999999999999</v>
      </c>
      <c r="Q285" s="30">
        <v>2.52</v>
      </c>
    </row>
    <row r="286" spans="1:17" ht="41.25" x14ac:dyDescent="0.2">
      <c r="A286" s="21">
        <v>238</v>
      </c>
      <c r="B286" s="26" t="s">
        <v>185</v>
      </c>
      <c r="C286" s="119" t="s">
        <v>363</v>
      </c>
      <c r="D286" s="27" t="s">
        <v>46</v>
      </c>
      <c r="E286" s="28">
        <v>15</v>
      </c>
      <c r="F286" s="29" t="s">
        <v>362</v>
      </c>
      <c r="G286" s="30"/>
      <c r="H286" s="30"/>
      <c r="I286" s="30"/>
      <c r="J286" s="35">
        <v>136</v>
      </c>
      <c r="K286" s="30"/>
      <c r="L286" s="30"/>
      <c r="M286" s="30"/>
      <c r="N286" s="30"/>
      <c r="O286" s="30"/>
      <c r="P286" s="30"/>
      <c r="Q286" s="30"/>
    </row>
    <row r="287" spans="1:17" x14ac:dyDescent="0.2">
      <c r="A287" s="133" t="s">
        <v>105</v>
      </c>
      <c r="B287" s="134"/>
      <c r="C287" s="134"/>
      <c r="D287" s="134"/>
      <c r="E287" s="134"/>
      <c r="F287" s="134"/>
      <c r="G287" s="134"/>
      <c r="H287" s="134"/>
      <c r="I287" s="134"/>
      <c r="J287" s="36">
        <v>963</v>
      </c>
      <c r="K287" s="29">
        <v>467</v>
      </c>
      <c r="L287" s="29">
        <v>283</v>
      </c>
      <c r="M287" s="29">
        <v>44</v>
      </c>
      <c r="N287" s="30"/>
      <c r="O287" s="29">
        <v>33.47</v>
      </c>
      <c r="P287" s="30"/>
      <c r="Q287" s="29">
        <v>2.52</v>
      </c>
    </row>
    <row r="288" spans="1:17" x14ac:dyDescent="0.2">
      <c r="A288" s="133" t="s">
        <v>48</v>
      </c>
      <c r="B288" s="134"/>
      <c r="C288" s="134"/>
      <c r="D288" s="134"/>
      <c r="E288" s="134"/>
      <c r="F288" s="134"/>
      <c r="G288" s="134"/>
      <c r="H288" s="134"/>
      <c r="I288" s="134"/>
      <c r="J288" s="36">
        <v>585</v>
      </c>
      <c r="K288" s="30"/>
      <c r="L288" s="30"/>
      <c r="M288" s="30"/>
      <c r="N288" s="30"/>
      <c r="O288" s="30"/>
      <c r="P288" s="30"/>
      <c r="Q288" s="30"/>
    </row>
    <row r="289" spans="1:17" x14ac:dyDescent="0.2">
      <c r="A289" s="133" t="s">
        <v>49</v>
      </c>
      <c r="B289" s="134"/>
      <c r="C289" s="134"/>
      <c r="D289" s="134"/>
      <c r="E289" s="134"/>
      <c r="F289" s="134"/>
      <c r="G289" s="134"/>
      <c r="H289" s="134"/>
      <c r="I289" s="134"/>
      <c r="J289" s="36">
        <v>359</v>
      </c>
      <c r="K289" s="30"/>
      <c r="L289" s="30"/>
      <c r="M289" s="30"/>
      <c r="N289" s="30"/>
      <c r="O289" s="30"/>
      <c r="P289" s="30"/>
      <c r="Q289" s="30"/>
    </row>
    <row r="290" spans="1:17" x14ac:dyDescent="0.2">
      <c r="A290" s="136" t="s">
        <v>370</v>
      </c>
      <c r="B290" s="134"/>
      <c r="C290" s="134"/>
      <c r="D290" s="134"/>
      <c r="E290" s="134"/>
      <c r="F290" s="134"/>
      <c r="G290" s="134"/>
      <c r="H290" s="134"/>
      <c r="I290" s="134"/>
      <c r="J290" s="37">
        <v>1907</v>
      </c>
      <c r="K290" s="30"/>
      <c r="L290" s="30"/>
      <c r="M290" s="30"/>
      <c r="N290" s="30"/>
      <c r="O290" s="32">
        <v>33.47</v>
      </c>
      <c r="P290" s="30"/>
      <c r="Q290" s="32">
        <v>2.52</v>
      </c>
    </row>
    <row r="291" spans="1:17" ht="19.149999999999999" customHeight="1" x14ac:dyDescent="0.2">
      <c r="A291" s="139" t="s">
        <v>369</v>
      </c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</row>
    <row r="292" spans="1:17" ht="108" x14ac:dyDescent="0.2">
      <c r="A292" s="21">
        <v>239</v>
      </c>
      <c r="B292" s="26" t="s">
        <v>353</v>
      </c>
      <c r="C292" s="119" t="s">
        <v>368</v>
      </c>
      <c r="D292" s="27" t="s">
        <v>351</v>
      </c>
      <c r="E292" s="31" t="s">
        <v>224</v>
      </c>
      <c r="F292" s="29">
        <v>2504.75</v>
      </c>
      <c r="G292" s="29">
        <v>886.17</v>
      </c>
      <c r="H292" s="29">
        <v>492.2</v>
      </c>
      <c r="I292" s="30"/>
      <c r="J292" s="35">
        <v>25</v>
      </c>
      <c r="K292" s="30">
        <v>9</v>
      </c>
      <c r="L292" s="30">
        <v>5</v>
      </c>
      <c r="M292" s="30"/>
      <c r="N292" s="30">
        <v>65.400000000000006</v>
      </c>
      <c r="O292" s="30">
        <v>0.65</v>
      </c>
      <c r="P292" s="30"/>
      <c r="Q292" s="30"/>
    </row>
    <row r="293" spans="1:17" ht="108" x14ac:dyDescent="0.2">
      <c r="A293" s="21">
        <v>240</v>
      </c>
      <c r="B293" s="26" t="s">
        <v>367</v>
      </c>
      <c r="C293" s="119" t="s">
        <v>366</v>
      </c>
      <c r="D293" s="27" t="s">
        <v>217</v>
      </c>
      <c r="E293" s="28">
        <v>1</v>
      </c>
      <c r="F293" s="29">
        <v>51.81</v>
      </c>
      <c r="G293" s="30"/>
      <c r="H293" s="30"/>
      <c r="I293" s="30"/>
      <c r="J293" s="35">
        <v>52</v>
      </c>
      <c r="K293" s="30"/>
      <c r="L293" s="30"/>
      <c r="M293" s="30"/>
      <c r="N293" s="30"/>
      <c r="O293" s="30"/>
      <c r="P293" s="30"/>
      <c r="Q293" s="30"/>
    </row>
    <row r="294" spans="1:17" ht="138" x14ac:dyDescent="0.2">
      <c r="A294" s="21">
        <v>241</v>
      </c>
      <c r="B294" s="26" t="s">
        <v>365</v>
      </c>
      <c r="C294" s="119" t="s">
        <v>364</v>
      </c>
      <c r="D294" s="27" t="s">
        <v>200</v>
      </c>
      <c r="E294" s="31" t="s">
        <v>266</v>
      </c>
      <c r="F294" s="29">
        <v>4999.71</v>
      </c>
      <c r="G294" s="29">
        <v>3056.3</v>
      </c>
      <c r="H294" s="29">
        <v>1851.86</v>
      </c>
      <c r="I294" s="29">
        <v>292.39</v>
      </c>
      <c r="J294" s="35">
        <v>300</v>
      </c>
      <c r="K294" s="30">
        <v>183</v>
      </c>
      <c r="L294" s="30">
        <v>111</v>
      </c>
      <c r="M294" s="30">
        <v>18</v>
      </c>
      <c r="N294" s="30">
        <v>218.77600000000001</v>
      </c>
      <c r="O294" s="30">
        <v>13.13</v>
      </c>
      <c r="P294" s="30">
        <v>16.774999999999999</v>
      </c>
      <c r="Q294" s="30">
        <v>1.01</v>
      </c>
    </row>
    <row r="295" spans="1:17" ht="41.25" x14ac:dyDescent="0.2">
      <c r="A295" s="21">
        <v>242</v>
      </c>
      <c r="B295" s="26" t="s">
        <v>185</v>
      </c>
      <c r="C295" s="119" t="s">
        <v>363</v>
      </c>
      <c r="D295" s="27" t="s">
        <v>46</v>
      </c>
      <c r="E295" s="28">
        <v>6</v>
      </c>
      <c r="F295" s="29" t="s">
        <v>362</v>
      </c>
      <c r="G295" s="30"/>
      <c r="H295" s="30"/>
      <c r="I295" s="30"/>
      <c r="J295" s="35">
        <v>54</v>
      </c>
      <c r="K295" s="30"/>
      <c r="L295" s="30"/>
      <c r="M295" s="30"/>
      <c r="N295" s="30"/>
      <c r="O295" s="30"/>
      <c r="P295" s="30"/>
      <c r="Q295" s="30"/>
    </row>
    <row r="296" spans="1:17" x14ac:dyDescent="0.2">
      <c r="A296" s="133" t="s">
        <v>105</v>
      </c>
      <c r="B296" s="134"/>
      <c r="C296" s="134"/>
      <c r="D296" s="134"/>
      <c r="E296" s="134"/>
      <c r="F296" s="134"/>
      <c r="G296" s="134"/>
      <c r="H296" s="134"/>
      <c r="I296" s="134"/>
      <c r="J296" s="36">
        <v>431</v>
      </c>
      <c r="K296" s="29">
        <v>192</v>
      </c>
      <c r="L296" s="29">
        <v>116</v>
      </c>
      <c r="M296" s="29">
        <v>18</v>
      </c>
      <c r="N296" s="30"/>
      <c r="O296" s="29">
        <v>13.78</v>
      </c>
      <c r="P296" s="30"/>
      <c r="Q296" s="29">
        <v>1.01</v>
      </c>
    </row>
    <row r="297" spans="1:17" x14ac:dyDescent="0.2">
      <c r="A297" s="133" t="s">
        <v>48</v>
      </c>
      <c r="B297" s="134"/>
      <c r="C297" s="134"/>
      <c r="D297" s="134"/>
      <c r="E297" s="134"/>
      <c r="F297" s="134"/>
      <c r="G297" s="134"/>
      <c r="H297" s="134"/>
      <c r="I297" s="134"/>
      <c r="J297" s="36">
        <v>239</v>
      </c>
      <c r="K297" s="30"/>
      <c r="L297" s="30"/>
      <c r="M297" s="30"/>
      <c r="N297" s="30"/>
      <c r="O297" s="30"/>
      <c r="P297" s="30"/>
      <c r="Q297" s="30"/>
    </row>
    <row r="298" spans="1:17" x14ac:dyDescent="0.2">
      <c r="A298" s="133" t="s">
        <v>49</v>
      </c>
      <c r="B298" s="134"/>
      <c r="C298" s="134"/>
      <c r="D298" s="134"/>
      <c r="E298" s="134"/>
      <c r="F298" s="134"/>
      <c r="G298" s="134"/>
      <c r="H298" s="134"/>
      <c r="I298" s="134"/>
      <c r="J298" s="36">
        <v>147</v>
      </c>
      <c r="K298" s="30"/>
      <c r="L298" s="30"/>
      <c r="M298" s="30"/>
      <c r="N298" s="30"/>
      <c r="O298" s="30"/>
      <c r="P298" s="30"/>
      <c r="Q298" s="30"/>
    </row>
    <row r="299" spans="1:17" x14ac:dyDescent="0.2">
      <c r="A299" s="136" t="s">
        <v>361</v>
      </c>
      <c r="B299" s="134"/>
      <c r="C299" s="134"/>
      <c r="D299" s="134"/>
      <c r="E299" s="134"/>
      <c r="F299" s="134"/>
      <c r="G299" s="134"/>
      <c r="H299" s="134"/>
      <c r="I299" s="134"/>
      <c r="J299" s="37">
        <v>817</v>
      </c>
      <c r="K299" s="30"/>
      <c r="L299" s="30"/>
      <c r="M299" s="30"/>
      <c r="N299" s="30"/>
      <c r="O299" s="32">
        <v>13.78</v>
      </c>
      <c r="P299" s="30"/>
      <c r="Q299" s="32">
        <v>1.01</v>
      </c>
    </row>
    <row r="300" spans="1:17" ht="19.149999999999999" customHeight="1" x14ac:dyDescent="0.2">
      <c r="A300" s="139" t="s">
        <v>360</v>
      </c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</row>
    <row r="301" spans="1:17" ht="108" x14ac:dyDescent="0.2">
      <c r="A301" s="21">
        <v>243.1</v>
      </c>
      <c r="B301" s="26" t="s">
        <v>359</v>
      </c>
      <c r="C301" s="119" t="s">
        <v>358</v>
      </c>
      <c r="D301" s="27" t="s">
        <v>200</v>
      </c>
      <c r="E301" s="31" t="s">
        <v>224</v>
      </c>
      <c r="F301" s="29">
        <v>7404.6</v>
      </c>
      <c r="G301" s="29">
        <v>962.57</v>
      </c>
      <c r="H301" s="29">
        <v>196.85</v>
      </c>
      <c r="I301" s="29">
        <v>4.33</v>
      </c>
      <c r="J301" s="35">
        <v>74</v>
      </c>
      <c r="K301" s="30">
        <v>10</v>
      </c>
      <c r="L301" s="30">
        <v>2</v>
      </c>
      <c r="M301" s="30"/>
      <c r="N301" s="30">
        <v>69.954499999999996</v>
      </c>
      <c r="O301" s="30">
        <v>0.7</v>
      </c>
      <c r="P301" s="30">
        <v>0.23749999999999999</v>
      </c>
      <c r="Q301" s="30"/>
    </row>
    <row r="302" spans="1:17" ht="108" x14ac:dyDescent="0.2">
      <c r="A302" s="21">
        <v>245.1</v>
      </c>
      <c r="B302" s="26" t="s">
        <v>329</v>
      </c>
      <c r="C302" s="119" t="s">
        <v>357</v>
      </c>
      <c r="D302" s="27" t="s">
        <v>200</v>
      </c>
      <c r="E302" s="31" t="s">
        <v>356</v>
      </c>
      <c r="F302" s="29">
        <v>10990.33</v>
      </c>
      <c r="G302" s="29">
        <v>1261.96</v>
      </c>
      <c r="H302" s="29">
        <v>347.5</v>
      </c>
      <c r="I302" s="29">
        <v>8.41</v>
      </c>
      <c r="J302" s="35">
        <v>330</v>
      </c>
      <c r="K302" s="30">
        <v>38</v>
      </c>
      <c r="L302" s="30">
        <v>10</v>
      </c>
      <c r="M302" s="30"/>
      <c r="N302" s="30">
        <v>91.712500000000006</v>
      </c>
      <c r="O302" s="30">
        <v>2.75</v>
      </c>
      <c r="P302" s="30">
        <v>0.46250000000000002</v>
      </c>
      <c r="Q302" s="30">
        <v>0.01</v>
      </c>
    </row>
    <row r="303" spans="1:17" ht="53.25" x14ac:dyDescent="0.2">
      <c r="A303" s="21">
        <v>253</v>
      </c>
      <c r="B303" s="26" t="s">
        <v>185</v>
      </c>
      <c r="C303" s="119" t="s">
        <v>355</v>
      </c>
      <c r="D303" s="27" t="s">
        <v>44</v>
      </c>
      <c r="E303" s="28">
        <v>4</v>
      </c>
      <c r="F303" s="29" t="s">
        <v>354</v>
      </c>
      <c r="G303" s="30"/>
      <c r="H303" s="30"/>
      <c r="I303" s="30"/>
      <c r="J303" s="35">
        <v>113</v>
      </c>
      <c r="K303" s="30"/>
      <c r="L303" s="30"/>
      <c r="M303" s="30"/>
      <c r="N303" s="30"/>
      <c r="O303" s="30"/>
      <c r="P303" s="30"/>
      <c r="Q303" s="30"/>
    </row>
    <row r="304" spans="1:17" ht="108" x14ac:dyDescent="0.2">
      <c r="A304" s="21">
        <v>254</v>
      </c>
      <c r="B304" s="26" t="s">
        <v>353</v>
      </c>
      <c r="C304" s="119" t="s">
        <v>352</v>
      </c>
      <c r="D304" s="27" t="s">
        <v>351</v>
      </c>
      <c r="E304" s="31" t="s">
        <v>121</v>
      </c>
      <c r="F304" s="29">
        <v>2504.75</v>
      </c>
      <c r="G304" s="29">
        <v>886.17</v>
      </c>
      <c r="H304" s="29">
        <v>492.2</v>
      </c>
      <c r="I304" s="30"/>
      <c r="J304" s="35">
        <v>100</v>
      </c>
      <c r="K304" s="30">
        <v>35</v>
      </c>
      <c r="L304" s="30">
        <v>20</v>
      </c>
      <c r="M304" s="30"/>
      <c r="N304" s="30">
        <v>65.400000000000006</v>
      </c>
      <c r="O304" s="30">
        <v>2.62</v>
      </c>
      <c r="P304" s="30"/>
      <c r="Q304" s="30"/>
    </row>
    <row r="305" spans="1:17" ht="41.25" x14ac:dyDescent="0.2">
      <c r="A305" s="21">
        <v>255</v>
      </c>
      <c r="B305" s="26" t="s">
        <v>185</v>
      </c>
      <c r="C305" s="119" t="s">
        <v>350</v>
      </c>
      <c r="D305" s="27" t="s">
        <v>44</v>
      </c>
      <c r="E305" s="28">
        <v>4</v>
      </c>
      <c r="F305" s="29" t="s">
        <v>349</v>
      </c>
      <c r="G305" s="30"/>
      <c r="H305" s="30"/>
      <c r="I305" s="30"/>
      <c r="J305" s="35">
        <v>28</v>
      </c>
      <c r="K305" s="30"/>
      <c r="L305" s="30"/>
      <c r="M305" s="30"/>
      <c r="N305" s="30"/>
      <c r="O305" s="30"/>
      <c r="P305" s="30"/>
      <c r="Q305" s="30"/>
    </row>
    <row r="306" spans="1:17" ht="84" x14ac:dyDescent="0.2">
      <c r="A306" s="21">
        <v>256</v>
      </c>
      <c r="B306" s="26" t="s">
        <v>348</v>
      </c>
      <c r="C306" s="119" t="s">
        <v>347</v>
      </c>
      <c r="D306" s="27" t="s">
        <v>46</v>
      </c>
      <c r="E306" s="28">
        <v>10</v>
      </c>
      <c r="F306" s="29">
        <v>74.010000000000005</v>
      </c>
      <c r="G306" s="30"/>
      <c r="H306" s="30"/>
      <c r="I306" s="30"/>
      <c r="J306" s="35">
        <v>740</v>
      </c>
      <c r="K306" s="30"/>
      <c r="L306" s="30"/>
      <c r="M306" s="30"/>
      <c r="N306" s="30"/>
      <c r="O306" s="30"/>
      <c r="P306" s="30"/>
      <c r="Q306" s="30"/>
    </row>
    <row r="307" spans="1:17" ht="108" x14ac:dyDescent="0.2">
      <c r="A307" s="21">
        <v>257</v>
      </c>
      <c r="B307" s="26" t="s">
        <v>313</v>
      </c>
      <c r="C307" s="119" t="s">
        <v>312</v>
      </c>
      <c r="D307" s="27" t="s">
        <v>311</v>
      </c>
      <c r="E307" s="31" t="s">
        <v>346</v>
      </c>
      <c r="F307" s="29">
        <v>11187</v>
      </c>
      <c r="G307" s="30"/>
      <c r="H307" s="30"/>
      <c r="I307" s="30"/>
      <c r="J307" s="35">
        <v>64</v>
      </c>
      <c r="K307" s="30"/>
      <c r="L307" s="30"/>
      <c r="M307" s="30"/>
      <c r="N307" s="30"/>
      <c r="O307" s="30"/>
      <c r="P307" s="30"/>
      <c r="Q307" s="30"/>
    </row>
    <row r="308" spans="1:17" ht="116.25" x14ac:dyDescent="0.2">
      <c r="A308" s="21">
        <v>258</v>
      </c>
      <c r="B308" s="26" t="s">
        <v>202</v>
      </c>
      <c r="C308" s="119" t="s">
        <v>345</v>
      </c>
      <c r="D308" s="27" t="s">
        <v>200</v>
      </c>
      <c r="E308" s="31" t="s">
        <v>224</v>
      </c>
      <c r="F308" s="29">
        <v>120.55</v>
      </c>
      <c r="G308" s="29">
        <v>94.48</v>
      </c>
      <c r="H308" s="29">
        <v>19.11</v>
      </c>
      <c r="I308" s="30"/>
      <c r="J308" s="35">
        <v>1</v>
      </c>
      <c r="K308" s="30">
        <v>1</v>
      </c>
      <c r="L308" s="30"/>
      <c r="M308" s="30"/>
      <c r="N308" s="30">
        <v>5.7614999999999998</v>
      </c>
      <c r="O308" s="30">
        <v>0.06</v>
      </c>
      <c r="P308" s="30"/>
      <c r="Q308" s="30"/>
    </row>
    <row r="309" spans="1:17" ht="116.25" x14ac:dyDescent="0.2">
      <c r="A309" s="21">
        <v>259</v>
      </c>
      <c r="B309" s="26" t="s">
        <v>309</v>
      </c>
      <c r="C309" s="119" t="s">
        <v>344</v>
      </c>
      <c r="D309" s="27" t="s">
        <v>200</v>
      </c>
      <c r="E309" s="31" t="s">
        <v>343</v>
      </c>
      <c r="F309" s="29">
        <v>134.21</v>
      </c>
      <c r="G309" s="29">
        <v>94.48</v>
      </c>
      <c r="H309" s="29">
        <v>19.11</v>
      </c>
      <c r="I309" s="30"/>
      <c r="J309" s="35">
        <v>5</v>
      </c>
      <c r="K309" s="30">
        <v>4</v>
      </c>
      <c r="L309" s="30">
        <v>1</v>
      </c>
      <c r="M309" s="30"/>
      <c r="N309" s="30">
        <v>5.7614999999999998</v>
      </c>
      <c r="O309" s="30">
        <v>0.22</v>
      </c>
      <c r="P309" s="30"/>
      <c r="Q309" s="30"/>
    </row>
    <row r="310" spans="1:17" ht="111.75" x14ac:dyDescent="0.2">
      <c r="A310" s="21">
        <v>260</v>
      </c>
      <c r="B310" s="26" t="s">
        <v>198</v>
      </c>
      <c r="C310" s="119" t="s">
        <v>197</v>
      </c>
      <c r="D310" s="27" t="s">
        <v>113</v>
      </c>
      <c r="E310" s="31" t="s">
        <v>342</v>
      </c>
      <c r="F310" s="29">
        <v>1270.83</v>
      </c>
      <c r="G310" s="29">
        <v>105.24</v>
      </c>
      <c r="H310" s="29">
        <v>15.03</v>
      </c>
      <c r="I310" s="29">
        <v>0.36</v>
      </c>
      <c r="J310" s="35">
        <v>19</v>
      </c>
      <c r="K310" s="30">
        <v>2</v>
      </c>
      <c r="L310" s="30"/>
      <c r="M310" s="30"/>
      <c r="N310" s="30">
        <v>8.2345000000000006</v>
      </c>
      <c r="O310" s="30">
        <v>0.12</v>
      </c>
      <c r="P310" s="30">
        <v>2.2499999999999999E-2</v>
      </c>
      <c r="Q310" s="30"/>
    </row>
    <row r="311" spans="1:17" x14ac:dyDescent="0.2">
      <c r="A311" s="133" t="s">
        <v>105</v>
      </c>
      <c r="B311" s="134"/>
      <c r="C311" s="134"/>
      <c r="D311" s="134"/>
      <c r="E311" s="134"/>
      <c r="F311" s="134"/>
      <c r="G311" s="134"/>
      <c r="H311" s="134"/>
      <c r="I311" s="134"/>
      <c r="J311" s="36">
        <v>1474</v>
      </c>
      <c r="K311" s="29">
        <v>90</v>
      </c>
      <c r="L311" s="29">
        <v>33</v>
      </c>
      <c r="M311" s="30"/>
      <c r="N311" s="30"/>
      <c r="O311" s="29">
        <v>6.47</v>
      </c>
      <c r="P311" s="30"/>
      <c r="Q311" s="29">
        <v>0.01</v>
      </c>
    </row>
    <row r="312" spans="1:17" x14ac:dyDescent="0.2">
      <c r="A312" s="133" t="s">
        <v>48</v>
      </c>
      <c r="B312" s="134"/>
      <c r="C312" s="134"/>
      <c r="D312" s="134"/>
      <c r="E312" s="134"/>
      <c r="F312" s="134"/>
      <c r="G312" s="134"/>
      <c r="H312" s="134"/>
      <c r="I312" s="134"/>
      <c r="J312" s="36">
        <v>91</v>
      </c>
      <c r="K312" s="30"/>
      <c r="L312" s="30"/>
      <c r="M312" s="30"/>
      <c r="N312" s="30"/>
      <c r="O312" s="30"/>
      <c r="P312" s="30"/>
      <c r="Q312" s="30"/>
    </row>
    <row r="313" spans="1:17" x14ac:dyDescent="0.2">
      <c r="A313" s="133" t="s">
        <v>49</v>
      </c>
      <c r="B313" s="134"/>
      <c r="C313" s="134"/>
      <c r="D313" s="134"/>
      <c r="E313" s="134"/>
      <c r="F313" s="134"/>
      <c r="G313" s="134"/>
      <c r="H313" s="134"/>
      <c r="I313" s="134"/>
      <c r="J313" s="36">
        <v>59</v>
      </c>
      <c r="K313" s="30"/>
      <c r="L313" s="30"/>
      <c r="M313" s="30"/>
      <c r="N313" s="30"/>
      <c r="O313" s="30"/>
      <c r="P313" s="30"/>
      <c r="Q313" s="30"/>
    </row>
    <row r="314" spans="1:17" x14ac:dyDescent="0.2">
      <c r="A314" s="136" t="s">
        <v>341</v>
      </c>
      <c r="B314" s="134"/>
      <c r="C314" s="134"/>
      <c r="D314" s="134"/>
      <c r="E314" s="134"/>
      <c r="F314" s="134"/>
      <c r="G314" s="134"/>
      <c r="H314" s="134"/>
      <c r="I314" s="134"/>
      <c r="J314" s="37">
        <v>1624</v>
      </c>
      <c r="K314" s="30"/>
      <c r="L314" s="30"/>
      <c r="M314" s="30"/>
      <c r="N314" s="30"/>
      <c r="O314" s="32">
        <v>6.47</v>
      </c>
      <c r="P314" s="30"/>
      <c r="Q314" s="32">
        <v>0.01</v>
      </c>
    </row>
    <row r="315" spans="1:17" ht="19.149999999999999" customHeight="1" x14ac:dyDescent="0.2">
      <c r="A315" s="139" t="s">
        <v>340</v>
      </c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</row>
    <row r="316" spans="1:17" ht="108" x14ac:dyDescent="0.2">
      <c r="A316" s="21">
        <v>261</v>
      </c>
      <c r="B316" s="26" t="s">
        <v>238</v>
      </c>
      <c r="C316" s="119" t="s">
        <v>339</v>
      </c>
      <c r="D316" s="27" t="s">
        <v>42</v>
      </c>
      <c r="E316" s="28">
        <v>2</v>
      </c>
      <c r="F316" s="29">
        <v>87.98</v>
      </c>
      <c r="G316" s="29">
        <v>21.61</v>
      </c>
      <c r="H316" s="29">
        <v>5.29</v>
      </c>
      <c r="I316" s="30"/>
      <c r="J316" s="35">
        <v>176</v>
      </c>
      <c r="K316" s="30">
        <v>43</v>
      </c>
      <c r="L316" s="30">
        <v>11</v>
      </c>
      <c r="M316" s="30"/>
      <c r="N316" s="30">
        <v>1.6904999999999999</v>
      </c>
      <c r="O316" s="30">
        <v>3.38</v>
      </c>
      <c r="P316" s="30"/>
      <c r="Q316" s="30"/>
    </row>
    <row r="317" spans="1:17" ht="108" x14ac:dyDescent="0.2">
      <c r="A317" s="21">
        <v>262</v>
      </c>
      <c r="B317" s="26" t="s">
        <v>338</v>
      </c>
      <c r="C317" s="119" t="s">
        <v>337</v>
      </c>
      <c r="D317" s="27" t="s">
        <v>217</v>
      </c>
      <c r="E317" s="28">
        <v>2</v>
      </c>
      <c r="F317" s="29">
        <v>84.98</v>
      </c>
      <c r="G317" s="30"/>
      <c r="H317" s="30"/>
      <c r="I317" s="30"/>
      <c r="J317" s="35">
        <v>170</v>
      </c>
      <c r="K317" s="30"/>
      <c r="L317" s="30"/>
      <c r="M317" s="30"/>
      <c r="N317" s="30"/>
      <c r="O317" s="30"/>
      <c r="P317" s="30"/>
      <c r="Q317" s="30"/>
    </row>
    <row r="318" spans="1:17" ht="53.25" x14ac:dyDescent="0.2">
      <c r="A318" s="21">
        <v>263</v>
      </c>
      <c r="B318" s="26" t="s">
        <v>185</v>
      </c>
      <c r="C318" s="119" t="s">
        <v>336</v>
      </c>
      <c r="D318" s="27" t="s">
        <v>44</v>
      </c>
      <c r="E318" s="28">
        <v>2</v>
      </c>
      <c r="F318" s="29" t="s">
        <v>335</v>
      </c>
      <c r="G318" s="30"/>
      <c r="H318" s="30"/>
      <c r="I318" s="30"/>
      <c r="J318" s="35">
        <v>30</v>
      </c>
      <c r="K318" s="30"/>
      <c r="L318" s="30"/>
      <c r="M318" s="30"/>
      <c r="N318" s="30"/>
      <c r="O318" s="30"/>
      <c r="P318" s="30"/>
      <c r="Q318" s="30"/>
    </row>
    <row r="319" spans="1:17" ht="108" x14ac:dyDescent="0.2">
      <c r="A319" s="21">
        <v>264</v>
      </c>
      <c r="B319" s="26" t="s">
        <v>334</v>
      </c>
      <c r="C319" s="119" t="s">
        <v>333</v>
      </c>
      <c r="D319" s="27" t="s">
        <v>217</v>
      </c>
      <c r="E319" s="28">
        <v>2</v>
      </c>
      <c r="F319" s="29">
        <v>63.72</v>
      </c>
      <c r="G319" s="30"/>
      <c r="H319" s="30"/>
      <c r="I319" s="30"/>
      <c r="J319" s="35">
        <v>127</v>
      </c>
      <c r="K319" s="30"/>
      <c r="L319" s="30"/>
      <c r="M319" s="30"/>
      <c r="N319" s="30"/>
      <c r="O319" s="30"/>
      <c r="P319" s="30"/>
      <c r="Q319" s="30"/>
    </row>
    <row r="320" spans="1:17" ht="84" x14ac:dyDescent="0.2">
      <c r="A320" s="21">
        <v>265</v>
      </c>
      <c r="B320" s="26" t="s">
        <v>281</v>
      </c>
      <c r="C320" s="119" t="s">
        <v>332</v>
      </c>
      <c r="D320" s="27" t="s">
        <v>46</v>
      </c>
      <c r="E320" s="28">
        <v>15</v>
      </c>
      <c r="F320" s="29">
        <v>54.98</v>
      </c>
      <c r="G320" s="30"/>
      <c r="H320" s="30"/>
      <c r="I320" s="30"/>
      <c r="J320" s="35">
        <v>825</v>
      </c>
      <c r="K320" s="30"/>
      <c r="L320" s="30"/>
      <c r="M320" s="30"/>
      <c r="N320" s="30"/>
      <c r="O320" s="30"/>
      <c r="P320" s="30"/>
      <c r="Q320" s="30"/>
    </row>
    <row r="321" spans="1:17" x14ac:dyDescent="0.2">
      <c r="A321" s="133" t="s">
        <v>105</v>
      </c>
      <c r="B321" s="134"/>
      <c r="C321" s="134"/>
      <c r="D321" s="134"/>
      <c r="E321" s="134"/>
      <c r="F321" s="134"/>
      <c r="G321" s="134"/>
      <c r="H321" s="134"/>
      <c r="I321" s="134"/>
      <c r="J321" s="36">
        <v>1328</v>
      </c>
      <c r="K321" s="29">
        <v>43</v>
      </c>
      <c r="L321" s="29">
        <v>11</v>
      </c>
      <c r="M321" s="30"/>
      <c r="N321" s="30"/>
      <c r="O321" s="29">
        <v>3.38</v>
      </c>
      <c r="P321" s="30"/>
      <c r="Q321" s="30"/>
    </row>
    <row r="322" spans="1:17" x14ac:dyDescent="0.2">
      <c r="A322" s="133" t="s">
        <v>48</v>
      </c>
      <c r="B322" s="134"/>
      <c r="C322" s="134"/>
      <c r="D322" s="134"/>
      <c r="E322" s="134"/>
      <c r="F322" s="134"/>
      <c r="G322" s="134"/>
      <c r="H322" s="134"/>
      <c r="I322" s="134"/>
      <c r="J322" s="36">
        <v>50</v>
      </c>
      <c r="K322" s="30"/>
      <c r="L322" s="30"/>
      <c r="M322" s="30"/>
      <c r="N322" s="30"/>
      <c r="O322" s="30"/>
      <c r="P322" s="30"/>
      <c r="Q322" s="30"/>
    </row>
    <row r="323" spans="1:17" x14ac:dyDescent="0.2">
      <c r="A323" s="133" t="s">
        <v>49</v>
      </c>
      <c r="B323" s="134"/>
      <c r="C323" s="134"/>
      <c r="D323" s="134"/>
      <c r="E323" s="134"/>
      <c r="F323" s="134"/>
      <c r="G323" s="134"/>
      <c r="H323" s="134"/>
      <c r="I323" s="134"/>
      <c r="J323" s="36">
        <v>30</v>
      </c>
      <c r="K323" s="30"/>
      <c r="L323" s="30"/>
      <c r="M323" s="30"/>
      <c r="N323" s="30"/>
      <c r="O323" s="30"/>
      <c r="P323" s="30"/>
      <c r="Q323" s="30"/>
    </row>
    <row r="324" spans="1:17" x14ac:dyDescent="0.2">
      <c r="A324" s="136" t="s">
        <v>331</v>
      </c>
      <c r="B324" s="134"/>
      <c r="C324" s="134"/>
      <c r="D324" s="134"/>
      <c r="E324" s="134"/>
      <c r="F324" s="134"/>
      <c r="G324" s="134"/>
      <c r="H324" s="134"/>
      <c r="I324" s="134"/>
      <c r="J324" s="37">
        <v>1408</v>
      </c>
      <c r="K324" s="30"/>
      <c r="L324" s="30"/>
      <c r="M324" s="30"/>
      <c r="N324" s="30"/>
      <c r="O324" s="32">
        <v>3.38</v>
      </c>
      <c r="P324" s="30"/>
      <c r="Q324" s="30"/>
    </row>
    <row r="325" spans="1:17" ht="19.149999999999999" customHeight="1" x14ac:dyDescent="0.2">
      <c r="A325" s="139" t="s">
        <v>330</v>
      </c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</row>
    <row r="326" spans="1:17" ht="108" x14ac:dyDescent="0.2">
      <c r="A326" s="21">
        <v>266.10000000000002</v>
      </c>
      <c r="B326" s="26" t="s">
        <v>329</v>
      </c>
      <c r="C326" s="119" t="s">
        <v>328</v>
      </c>
      <c r="D326" s="27" t="s">
        <v>200</v>
      </c>
      <c r="E326" s="31" t="s">
        <v>327</v>
      </c>
      <c r="F326" s="29">
        <v>10990.33</v>
      </c>
      <c r="G326" s="29">
        <v>1261.96</v>
      </c>
      <c r="H326" s="29">
        <v>347.5</v>
      </c>
      <c r="I326" s="29">
        <v>8.41</v>
      </c>
      <c r="J326" s="35">
        <v>16</v>
      </c>
      <c r="K326" s="30">
        <v>2</v>
      </c>
      <c r="L326" s="30">
        <v>1</v>
      </c>
      <c r="M326" s="30"/>
      <c r="N326" s="30">
        <v>91.712500000000006</v>
      </c>
      <c r="O326" s="30">
        <v>0.14000000000000001</v>
      </c>
      <c r="P326" s="30">
        <v>0.46250000000000002</v>
      </c>
      <c r="Q326" s="30"/>
    </row>
    <row r="327" spans="1:17" ht="116.25" x14ac:dyDescent="0.2">
      <c r="A327" s="21">
        <v>270.10000000000002</v>
      </c>
      <c r="B327" s="26" t="s">
        <v>326</v>
      </c>
      <c r="C327" s="119" t="s">
        <v>325</v>
      </c>
      <c r="D327" s="27" t="s">
        <v>200</v>
      </c>
      <c r="E327" s="31" t="s">
        <v>224</v>
      </c>
      <c r="F327" s="29">
        <v>12335.69</v>
      </c>
      <c r="G327" s="29">
        <v>1261.96</v>
      </c>
      <c r="H327" s="29">
        <v>347.5</v>
      </c>
      <c r="I327" s="29">
        <v>8.41</v>
      </c>
      <c r="J327" s="35">
        <v>123</v>
      </c>
      <c r="K327" s="30">
        <v>13</v>
      </c>
      <c r="L327" s="30">
        <v>3</v>
      </c>
      <c r="M327" s="30"/>
      <c r="N327" s="30">
        <v>91.712500000000006</v>
      </c>
      <c r="O327" s="30">
        <v>0.92</v>
      </c>
      <c r="P327" s="30">
        <v>0.46250000000000002</v>
      </c>
      <c r="Q327" s="30"/>
    </row>
    <row r="328" spans="1:17" ht="116.25" x14ac:dyDescent="0.2">
      <c r="A328" s="21">
        <v>274.10000000000002</v>
      </c>
      <c r="B328" s="26" t="s">
        <v>324</v>
      </c>
      <c r="C328" s="119" t="s">
        <v>323</v>
      </c>
      <c r="D328" s="27" t="s">
        <v>200</v>
      </c>
      <c r="E328" s="31" t="s">
        <v>224</v>
      </c>
      <c r="F328" s="29">
        <v>32029.47</v>
      </c>
      <c r="G328" s="29">
        <v>2865.03</v>
      </c>
      <c r="H328" s="29">
        <v>769.34</v>
      </c>
      <c r="I328" s="29">
        <v>23.44</v>
      </c>
      <c r="J328" s="35">
        <v>320</v>
      </c>
      <c r="K328" s="30">
        <v>29</v>
      </c>
      <c r="L328" s="30">
        <v>8</v>
      </c>
      <c r="M328" s="30"/>
      <c r="N328" s="30">
        <v>213.80799999999999</v>
      </c>
      <c r="O328" s="30">
        <v>2.14</v>
      </c>
      <c r="P328" s="30">
        <v>1.2875000000000001</v>
      </c>
      <c r="Q328" s="30">
        <v>0.01</v>
      </c>
    </row>
    <row r="329" spans="1:17" ht="108" x14ac:dyDescent="0.2">
      <c r="A329" s="21">
        <v>276</v>
      </c>
      <c r="B329" s="26" t="s">
        <v>322</v>
      </c>
      <c r="C329" s="119" t="s">
        <v>321</v>
      </c>
      <c r="D329" s="27" t="s">
        <v>42</v>
      </c>
      <c r="E329" s="28">
        <v>1</v>
      </c>
      <c r="F329" s="29">
        <v>683</v>
      </c>
      <c r="G329" s="29">
        <v>126.55</v>
      </c>
      <c r="H329" s="29">
        <v>43.88</v>
      </c>
      <c r="I329" s="29">
        <v>1.59</v>
      </c>
      <c r="J329" s="35">
        <v>683</v>
      </c>
      <c r="K329" s="30">
        <v>127</v>
      </c>
      <c r="L329" s="30">
        <v>44</v>
      </c>
      <c r="M329" s="30">
        <v>2</v>
      </c>
      <c r="N329" s="30">
        <v>9.9015000000000004</v>
      </c>
      <c r="O329" s="30">
        <v>9.9</v>
      </c>
      <c r="P329" s="30">
        <v>8.7499999999999994E-2</v>
      </c>
      <c r="Q329" s="30">
        <v>0.09</v>
      </c>
    </row>
    <row r="330" spans="1:17" ht="116.25" x14ac:dyDescent="0.2">
      <c r="A330" s="21">
        <v>277</v>
      </c>
      <c r="B330" s="26" t="s">
        <v>320</v>
      </c>
      <c r="C330" s="119" t="s">
        <v>319</v>
      </c>
      <c r="D330" s="27" t="s">
        <v>214</v>
      </c>
      <c r="E330" s="31" t="s">
        <v>314</v>
      </c>
      <c r="F330" s="29">
        <v>520.79999999999995</v>
      </c>
      <c r="G330" s="29">
        <v>39.36</v>
      </c>
      <c r="H330" s="29">
        <v>18.649999999999999</v>
      </c>
      <c r="I330" s="30"/>
      <c r="J330" s="35">
        <v>260</v>
      </c>
      <c r="K330" s="30">
        <v>20</v>
      </c>
      <c r="L330" s="30">
        <v>9</v>
      </c>
      <c r="M330" s="30"/>
      <c r="N330" s="30">
        <v>2.8174999999999999</v>
      </c>
      <c r="O330" s="30">
        <v>1.41</v>
      </c>
      <c r="P330" s="30"/>
      <c r="Q330" s="30"/>
    </row>
    <row r="331" spans="1:17" ht="116.25" x14ac:dyDescent="0.2">
      <c r="A331" s="21">
        <v>278</v>
      </c>
      <c r="B331" s="26" t="s">
        <v>216</v>
      </c>
      <c r="C331" s="119" t="s">
        <v>318</v>
      </c>
      <c r="D331" s="27" t="s">
        <v>214</v>
      </c>
      <c r="E331" s="31" t="s">
        <v>317</v>
      </c>
      <c r="F331" s="29">
        <v>252.39</v>
      </c>
      <c r="G331" s="29">
        <v>23.46</v>
      </c>
      <c r="H331" s="29">
        <v>9.7799999999999994</v>
      </c>
      <c r="I331" s="30"/>
      <c r="J331" s="35">
        <v>631</v>
      </c>
      <c r="K331" s="30">
        <v>59</v>
      </c>
      <c r="L331" s="30">
        <v>24</v>
      </c>
      <c r="M331" s="30"/>
      <c r="N331" s="30">
        <v>1.679</v>
      </c>
      <c r="O331" s="30">
        <v>4.2</v>
      </c>
      <c r="P331" s="30"/>
      <c r="Q331" s="30"/>
    </row>
    <row r="332" spans="1:17" ht="116.25" x14ac:dyDescent="0.2">
      <c r="A332" s="21">
        <v>279</v>
      </c>
      <c r="B332" s="26" t="s">
        <v>316</v>
      </c>
      <c r="C332" s="119" t="s">
        <v>315</v>
      </c>
      <c r="D332" s="27" t="s">
        <v>214</v>
      </c>
      <c r="E332" s="31" t="s">
        <v>314</v>
      </c>
      <c r="F332" s="29">
        <v>174.88</v>
      </c>
      <c r="G332" s="29">
        <v>23.46</v>
      </c>
      <c r="H332" s="29">
        <v>9.7799999999999994</v>
      </c>
      <c r="I332" s="30"/>
      <c r="J332" s="35">
        <v>87</v>
      </c>
      <c r="K332" s="30">
        <v>12</v>
      </c>
      <c r="L332" s="30">
        <v>5</v>
      </c>
      <c r="M332" s="30"/>
      <c r="N332" s="30">
        <v>1.679</v>
      </c>
      <c r="O332" s="30">
        <v>0.84</v>
      </c>
      <c r="P332" s="30"/>
      <c r="Q332" s="30"/>
    </row>
    <row r="333" spans="1:17" ht="108" x14ac:dyDescent="0.2">
      <c r="A333" s="21">
        <v>280</v>
      </c>
      <c r="B333" s="26" t="s">
        <v>313</v>
      </c>
      <c r="C333" s="119" t="s">
        <v>312</v>
      </c>
      <c r="D333" s="27" t="s">
        <v>311</v>
      </c>
      <c r="E333" s="31" t="s">
        <v>310</v>
      </c>
      <c r="F333" s="29">
        <v>11187</v>
      </c>
      <c r="G333" s="30"/>
      <c r="H333" s="30"/>
      <c r="I333" s="30"/>
      <c r="J333" s="35">
        <v>36</v>
      </c>
      <c r="K333" s="30"/>
      <c r="L333" s="30"/>
      <c r="M333" s="30"/>
      <c r="N333" s="30"/>
      <c r="O333" s="30"/>
      <c r="P333" s="30"/>
      <c r="Q333" s="30"/>
    </row>
    <row r="334" spans="1:17" ht="116.25" x14ac:dyDescent="0.2">
      <c r="A334" s="21">
        <v>281</v>
      </c>
      <c r="B334" s="26" t="s">
        <v>309</v>
      </c>
      <c r="C334" s="119" t="s">
        <v>308</v>
      </c>
      <c r="D334" s="27" t="s">
        <v>200</v>
      </c>
      <c r="E334" s="31" t="s">
        <v>307</v>
      </c>
      <c r="F334" s="29">
        <v>134.21</v>
      </c>
      <c r="G334" s="29">
        <v>94.48</v>
      </c>
      <c r="H334" s="29">
        <v>19.11</v>
      </c>
      <c r="I334" s="30"/>
      <c r="J334" s="35">
        <v>3</v>
      </c>
      <c r="K334" s="30">
        <v>2</v>
      </c>
      <c r="L334" s="30"/>
      <c r="M334" s="30"/>
      <c r="N334" s="30">
        <v>5.7614999999999998</v>
      </c>
      <c r="O334" s="30">
        <v>0.14000000000000001</v>
      </c>
      <c r="P334" s="30"/>
      <c r="Q334" s="30"/>
    </row>
    <row r="335" spans="1:17" ht="111.75" x14ac:dyDescent="0.2">
      <c r="A335" s="21">
        <v>282</v>
      </c>
      <c r="B335" s="26" t="s">
        <v>198</v>
      </c>
      <c r="C335" s="119" t="s">
        <v>306</v>
      </c>
      <c r="D335" s="27" t="s">
        <v>113</v>
      </c>
      <c r="E335" s="31" t="s">
        <v>305</v>
      </c>
      <c r="F335" s="29">
        <v>1270.83</v>
      </c>
      <c r="G335" s="29">
        <v>105.24</v>
      </c>
      <c r="H335" s="29">
        <v>15.03</v>
      </c>
      <c r="I335" s="29">
        <v>0.36</v>
      </c>
      <c r="J335" s="35">
        <v>1</v>
      </c>
      <c r="K335" s="30"/>
      <c r="L335" s="30"/>
      <c r="M335" s="30"/>
      <c r="N335" s="30">
        <v>8.2345000000000006</v>
      </c>
      <c r="O335" s="30"/>
      <c r="P335" s="30">
        <v>2.2499999999999999E-2</v>
      </c>
      <c r="Q335" s="30"/>
    </row>
    <row r="336" spans="1:17" ht="108" x14ac:dyDescent="0.2">
      <c r="A336" s="21">
        <v>283.10000000000002</v>
      </c>
      <c r="B336" s="26" t="s">
        <v>198</v>
      </c>
      <c r="C336" s="119" t="s">
        <v>304</v>
      </c>
      <c r="D336" s="27" t="s">
        <v>113</v>
      </c>
      <c r="E336" s="31" t="s">
        <v>303</v>
      </c>
      <c r="F336" s="29">
        <v>639.91999999999996</v>
      </c>
      <c r="G336" s="29">
        <v>56.29</v>
      </c>
      <c r="H336" s="29">
        <v>8.35</v>
      </c>
      <c r="I336" s="29">
        <v>0.2</v>
      </c>
      <c r="J336" s="35">
        <v>576</v>
      </c>
      <c r="K336" s="30">
        <v>51</v>
      </c>
      <c r="L336" s="30">
        <v>8</v>
      </c>
      <c r="M336" s="30"/>
      <c r="N336" s="30">
        <v>4.4044999999999996</v>
      </c>
      <c r="O336" s="30">
        <v>3.96</v>
      </c>
      <c r="P336" s="30">
        <v>1.2500000000000001E-2</v>
      </c>
      <c r="Q336" s="30">
        <v>0.01</v>
      </c>
    </row>
    <row r="337" spans="1:17" x14ac:dyDescent="0.2">
      <c r="A337" s="133" t="s">
        <v>105</v>
      </c>
      <c r="B337" s="134"/>
      <c r="C337" s="134"/>
      <c r="D337" s="134"/>
      <c r="E337" s="134"/>
      <c r="F337" s="134"/>
      <c r="G337" s="134"/>
      <c r="H337" s="134"/>
      <c r="I337" s="134"/>
      <c r="J337" s="36">
        <v>2736</v>
      </c>
      <c r="K337" s="29">
        <v>315</v>
      </c>
      <c r="L337" s="29">
        <v>102</v>
      </c>
      <c r="M337" s="29">
        <v>2</v>
      </c>
      <c r="N337" s="30"/>
      <c r="O337" s="29">
        <v>23.65</v>
      </c>
      <c r="P337" s="30"/>
      <c r="Q337" s="29">
        <v>0.11</v>
      </c>
    </row>
    <row r="338" spans="1:17" x14ac:dyDescent="0.2">
      <c r="A338" s="133" t="s">
        <v>48</v>
      </c>
      <c r="B338" s="134"/>
      <c r="C338" s="134"/>
      <c r="D338" s="134"/>
      <c r="E338" s="134"/>
      <c r="F338" s="134"/>
      <c r="G338" s="134"/>
      <c r="H338" s="134"/>
      <c r="I338" s="134"/>
      <c r="J338" s="36">
        <v>347</v>
      </c>
      <c r="K338" s="30"/>
      <c r="L338" s="30"/>
      <c r="M338" s="30"/>
      <c r="N338" s="30"/>
      <c r="O338" s="30"/>
      <c r="P338" s="30"/>
      <c r="Q338" s="30"/>
    </row>
    <row r="339" spans="1:17" x14ac:dyDescent="0.2">
      <c r="A339" s="133" t="s">
        <v>49</v>
      </c>
      <c r="B339" s="134"/>
      <c r="C339" s="134"/>
      <c r="D339" s="134"/>
      <c r="E339" s="134"/>
      <c r="F339" s="134"/>
      <c r="G339" s="134"/>
      <c r="H339" s="134"/>
      <c r="I339" s="134"/>
      <c r="J339" s="36">
        <v>218</v>
      </c>
      <c r="K339" s="30"/>
      <c r="L339" s="30"/>
      <c r="M339" s="30"/>
      <c r="N339" s="30"/>
      <c r="O339" s="30"/>
      <c r="P339" s="30"/>
      <c r="Q339" s="30"/>
    </row>
    <row r="340" spans="1:17" x14ac:dyDescent="0.2">
      <c r="A340" s="136" t="s">
        <v>302</v>
      </c>
      <c r="B340" s="134"/>
      <c r="C340" s="134"/>
      <c r="D340" s="134"/>
      <c r="E340" s="134"/>
      <c r="F340" s="134"/>
      <c r="G340" s="134"/>
      <c r="H340" s="134"/>
      <c r="I340" s="134"/>
      <c r="J340" s="37">
        <v>3301</v>
      </c>
      <c r="K340" s="30"/>
      <c r="L340" s="30"/>
      <c r="M340" s="30"/>
      <c r="N340" s="30"/>
      <c r="O340" s="32">
        <v>23.65</v>
      </c>
      <c r="P340" s="30"/>
      <c r="Q340" s="32">
        <v>0.11</v>
      </c>
    </row>
    <row r="341" spans="1:17" ht="19.149999999999999" customHeight="1" x14ac:dyDescent="0.2">
      <c r="A341" s="139" t="s">
        <v>301</v>
      </c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</row>
    <row r="342" spans="1:17" ht="114" x14ac:dyDescent="0.2">
      <c r="A342" s="21">
        <v>286</v>
      </c>
      <c r="B342" s="26" t="s">
        <v>262</v>
      </c>
      <c r="C342" s="119" t="s">
        <v>261</v>
      </c>
      <c r="D342" s="27" t="s">
        <v>260</v>
      </c>
      <c r="E342" s="28">
        <v>1</v>
      </c>
      <c r="F342" s="29">
        <v>97.64</v>
      </c>
      <c r="G342" s="29">
        <v>57.83</v>
      </c>
      <c r="H342" s="29">
        <v>34.5</v>
      </c>
      <c r="I342" s="29">
        <v>1.1399999999999999</v>
      </c>
      <c r="J342" s="35">
        <v>98</v>
      </c>
      <c r="K342" s="30">
        <v>58</v>
      </c>
      <c r="L342" s="30">
        <v>35</v>
      </c>
      <c r="M342" s="30">
        <v>1</v>
      </c>
      <c r="N342" s="30">
        <v>4.6345000000000001</v>
      </c>
      <c r="O342" s="30">
        <v>4.63</v>
      </c>
      <c r="P342" s="30">
        <v>6.25E-2</v>
      </c>
      <c r="Q342" s="30">
        <v>0.06</v>
      </c>
    </row>
    <row r="343" spans="1:17" ht="53.25" x14ac:dyDescent="0.2">
      <c r="A343" s="21">
        <v>287</v>
      </c>
      <c r="B343" s="26" t="s">
        <v>185</v>
      </c>
      <c r="C343" s="119" t="s">
        <v>300</v>
      </c>
      <c r="D343" s="27" t="s">
        <v>44</v>
      </c>
      <c r="E343" s="28">
        <v>1</v>
      </c>
      <c r="F343" s="29" t="s">
        <v>299</v>
      </c>
      <c r="G343" s="30"/>
      <c r="H343" s="30"/>
      <c r="I343" s="30"/>
      <c r="J343" s="35">
        <v>485</v>
      </c>
      <c r="K343" s="30"/>
      <c r="L343" s="30"/>
      <c r="M343" s="30"/>
      <c r="N343" s="30"/>
      <c r="O343" s="30"/>
      <c r="P343" s="30"/>
      <c r="Q343" s="30"/>
    </row>
    <row r="344" spans="1:17" ht="114" x14ac:dyDescent="0.2">
      <c r="A344" s="21">
        <v>288</v>
      </c>
      <c r="B344" s="26" t="s">
        <v>257</v>
      </c>
      <c r="C344" s="119" t="s">
        <v>256</v>
      </c>
      <c r="D344" s="27" t="s">
        <v>255</v>
      </c>
      <c r="E344" s="28">
        <v>1</v>
      </c>
      <c r="F344" s="29">
        <v>365.53</v>
      </c>
      <c r="G344" s="29">
        <v>213.31</v>
      </c>
      <c r="H344" s="29">
        <v>17.89</v>
      </c>
      <c r="I344" s="29">
        <v>1.1399999999999999</v>
      </c>
      <c r="J344" s="35">
        <v>366</v>
      </c>
      <c r="K344" s="30">
        <v>213</v>
      </c>
      <c r="L344" s="30">
        <v>18</v>
      </c>
      <c r="M344" s="30">
        <v>1</v>
      </c>
      <c r="N344" s="30">
        <v>16.295500000000001</v>
      </c>
      <c r="O344" s="30">
        <v>16.3</v>
      </c>
      <c r="P344" s="30">
        <v>6.25E-2</v>
      </c>
      <c r="Q344" s="30">
        <v>0.06</v>
      </c>
    </row>
    <row r="345" spans="1:17" ht="65.25" x14ac:dyDescent="0.2">
      <c r="A345" s="21">
        <v>289</v>
      </c>
      <c r="B345" s="26" t="s">
        <v>185</v>
      </c>
      <c r="C345" s="119" t="s">
        <v>298</v>
      </c>
      <c r="D345" s="27" t="s">
        <v>44</v>
      </c>
      <c r="E345" s="28">
        <v>1</v>
      </c>
      <c r="F345" s="29" t="s">
        <v>297</v>
      </c>
      <c r="G345" s="30"/>
      <c r="H345" s="30"/>
      <c r="I345" s="30"/>
      <c r="J345" s="35">
        <v>5627</v>
      </c>
      <c r="K345" s="30"/>
      <c r="L345" s="30"/>
      <c r="M345" s="30"/>
      <c r="N345" s="30"/>
      <c r="O345" s="30"/>
      <c r="P345" s="30"/>
      <c r="Q345" s="30"/>
    </row>
    <row r="346" spans="1:17" ht="108" x14ac:dyDescent="0.2">
      <c r="A346" s="21">
        <v>290</v>
      </c>
      <c r="B346" s="26" t="s">
        <v>296</v>
      </c>
      <c r="C346" s="119" t="s">
        <v>295</v>
      </c>
      <c r="D346" s="27" t="s">
        <v>42</v>
      </c>
      <c r="E346" s="28">
        <v>1</v>
      </c>
      <c r="F346" s="29">
        <v>30.09</v>
      </c>
      <c r="G346" s="29">
        <v>12.37</v>
      </c>
      <c r="H346" s="29">
        <v>17.47</v>
      </c>
      <c r="I346" s="30"/>
      <c r="J346" s="35">
        <v>30</v>
      </c>
      <c r="K346" s="30">
        <v>12</v>
      </c>
      <c r="L346" s="30">
        <v>17</v>
      </c>
      <c r="M346" s="30"/>
      <c r="N346" s="30">
        <v>1.03</v>
      </c>
      <c r="O346" s="30">
        <v>1.03</v>
      </c>
      <c r="P346" s="30"/>
      <c r="Q346" s="30"/>
    </row>
    <row r="347" spans="1:17" ht="53.25" x14ac:dyDescent="0.2">
      <c r="A347" s="21">
        <v>291</v>
      </c>
      <c r="B347" s="26" t="s">
        <v>185</v>
      </c>
      <c r="C347" s="119" t="s">
        <v>294</v>
      </c>
      <c r="D347" s="27" t="s">
        <v>44</v>
      </c>
      <c r="E347" s="28">
        <v>1</v>
      </c>
      <c r="F347" s="29" t="s">
        <v>293</v>
      </c>
      <c r="G347" s="30"/>
      <c r="H347" s="30"/>
      <c r="I347" s="30"/>
      <c r="J347" s="35">
        <v>6440</v>
      </c>
      <c r="K347" s="30"/>
      <c r="L347" s="30"/>
      <c r="M347" s="30"/>
      <c r="N347" s="30"/>
      <c r="O347" s="30"/>
      <c r="P347" s="30"/>
      <c r="Q347" s="30"/>
    </row>
    <row r="348" spans="1:17" ht="108" x14ac:dyDescent="0.2">
      <c r="A348" s="21">
        <v>292</v>
      </c>
      <c r="B348" s="26" t="s">
        <v>292</v>
      </c>
      <c r="C348" s="119" t="s">
        <v>291</v>
      </c>
      <c r="D348" s="27" t="s">
        <v>290</v>
      </c>
      <c r="E348" s="31" t="s">
        <v>289</v>
      </c>
      <c r="F348" s="29">
        <v>1654.01</v>
      </c>
      <c r="G348" s="29">
        <v>1430.19</v>
      </c>
      <c r="H348" s="29">
        <v>143.86000000000001</v>
      </c>
      <c r="I348" s="29">
        <v>3.64</v>
      </c>
      <c r="J348" s="35">
        <v>60</v>
      </c>
      <c r="K348" s="30">
        <v>52</v>
      </c>
      <c r="L348" s="30">
        <v>5</v>
      </c>
      <c r="M348" s="30"/>
      <c r="N348" s="30">
        <v>119.0825</v>
      </c>
      <c r="O348" s="30">
        <v>4.33</v>
      </c>
      <c r="P348" s="30">
        <v>0.2</v>
      </c>
      <c r="Q348" s="30">
        <v>0.01</v>
      </c>
    </row>
    <row r="349" spans="1:17" ht="41.25" x14ac:dyDescent="0.2">
      <c r="A349" s="21">
        <v>293</v>
      </c>
      <c r="B349" s="26" t="s">
        <v>185</v>
      </c>
      <c r="C349" s="119" t="s">
        <v>288</v>
      </c>
      <c r="D349" s="27" t="s">
        <v>44</v>
      </c>
      <c r="E349" s="28">
        <v>1</v>
      </c>
      <c r="F349" s="29" t="s">
        <v>287</v>
      </c>
      <c r="G349" s="30"/>
      <c r="H349" s="30"/>
      <c r="I349" s="30"/>
      <c r="J349" s="35">
        <v>687</v>
      </c>
      <c r="K349" s="30"/>
      <c r="L349" s="30"/>
      <c r="M349" s="30"/>
      <c r="N349" s="30"/>
      <c r="O349" s="30"/>
      <c r="P349" s="30"/>
      <c r="Q349" s="30"/>
    </row>
    <row r="350" spans="1:17" x14ac:dyDescent="0.2">
      <c r="A350" s="133" t="s">
        <v>105</v>
      </c>
      <c r="B350" s="134"/>
      <c r="C350" s="134"/>
      <c r="D350" s="134"/>
      <c r="E350" s="134"/>
      <c r="F350" s="134"/>
      <c r="G350" s="134"/>
      <c r="H350" s="134"/>
      <c r="I350" s="134"/>
      <c r="J350" s="36">
        <v>13793</v>
      </c>
      <c r="K350" s="29">
        <v>335</v>
      </c>
      <c r="L350" s="29">
        <v>75</v>
      </c>
      <c r="M350" s="29">
        <v>2</v>
      </c>
      <c r="N350" s="30"/>
      <c r="O350" s="29">
        <v>26.29</v>
      </c>
      <c r="P350" s="30"/>
      <c r="Q350" s="29">
        <v>0.13</v>
      </c>
    </row>
    <row r="351" spans="1:17" x14ac:dyDescent="0.2">
      <c r="A351" s="133" t="s">
        <v>48</v>
      </c>
      <c r="B351" s="134"/>
      <c r="C351" s="134"/>
      <c r="D351" s="134"/>
      <c r="E351" s="134"/>
      <c r="F351" s="134"/>
      <c r="G351" s="134"/>
      <c r="H351" s="134"/>
      <c r="I351" s="134"/>
      <c r="J351" s="36">
        <v>367</v>
      </c>
      <c r="K351" s="30"/>
      <c r="L351" s="30"/>
      <c r="M351" s="30"/>
      <c r="N351" s="30"/>
      <c r="O351" s="30"/>
      <c r="P351" s="30"/>
      <c r="Q351" s="30"/>
    </row>
    <row r="352" spans="1:17" x14ac:dyDescent="0.2">
      <c r="A352" s="133" t="s">
        <v>49</v>
      </c>
      <c r="B352" s="134"/>
      <c r="C352" s="134"/>
      <c r="D352" s="134"/>
      <c r="E352" s="134"/>
      <c r="F352" s="134"/>
      <c r="G352" s="134"/>
      <c r="H352" s="134"/>
      <c r="I352" s="134"/>
      <c r="J352" s="36">
        <v>239</v>
      </c>
      <c r="K352" s="30"/>
      <c r="L352" s="30"/>
      <c r="M352" s="30"/>
      <c r="N352" s="30"/>
      <c r="O352" s="30"/>
      <c r="P352" s="30"/>
      <c r="Q352" s="30"/>
    </row>
    <row r="353" spans="1:17" x14ac:dyDescent="0.2">
      <c r="A353" s="136" t="s">
        <v>286</v>
      </c>
      <c r="B353" s="134"/>
      <c r="C353" s="134"/>
      <c r="D353" s="134"/>
      <c r="E353" s="134"/>
      <c r="F353" s="134"/>
      <c r="G353" s="134"/>
      <c r="H353" s="134"/>
      <c r="I353" s="134"/>
      <c r="J353" s="37">
        <v>14399</v>
      </c>
      <c r="K353" s="30"/>
      <c r="L353" s="30"/>
      <c r="M353" s="30"/>
      <c r="N353" s="30"/>
      <c r="O353" s="32">
        <v>26.29</v>
      </c>
      <c r="P353" s="30"/>
      <c r="Q353" s="32">
        <v>0.13</v>
      </c>
    </row>
    <row r="354" spans="1:17" ht="19.149999999999999" customHeight="1" x14ac:dyDescent="0.2">
      <c r="A354" s="139" t="s">
        <v>285</v>
      </c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</row>
    <row r="355" spans="1:17" ht="116.25" x14ac:dyDescent="0.2">
      <c r="A355" s="21">
        <v>294</v>
      </c>
      <c r="B355" s="26" t="s">
        <v>232</v>
      </c>
      <c r="C355" s="119" t="s">
        <v>284</v>
      </c>
      <c r="D355" s="27" t="s">
        <v>200</v>
      </c>
      <c r="E355" s="31" t="s">
        <v>278</v>
      </c>
      <c r="F355" s="29">
        <v>5115.41</v>
      </c>
      <c r="G355" s="29">
        <v>577.65</v>
      </c>
      <c r="H355" s="29">
        <v>98.95</v>
      </c>
      <c r="I355" s="29">
        <v>3.41</v>
      </c>
      <c r="J355" s="35">
        <v>512</v>
      </c>
      <c r="K355" s="30">
        <v>58</v>
      </c>
      <c r="L355" s="30">
        <v>10</v>
      </c>
      <c r="M355" s="30"/>
      <c r="N355" s="30">
        <v>42.630499999999998</v>
      </c>
      <c r="O355" s="30">
        <v>4.26</v>
      </c>
      <c r="P355" s="30">
        <v>0.1875</v>
      </c>
      <c r="Q355" s="30">
        <v>0.02</v>
      </c>
    </row>
    <row r="356" spans="1:17" ht="108" x14ac:dyDescent="0.2">
      <c r="A356" s="21">
        <v>295</v>
      </c>
      <c r="B356" s="26" t="s">
        <v>221</v>
      </c>
      <c r="C356" s="119" t="s">
        <v>220</v>
      </c>
      <c r="D356" s="27" t="s">
        <v>217</v>
      </c>
      <c r="E356" s="28">
        <v>3</v>
      </c>
      <c r="F356" s="29">
        <v>25.14</v>
      </c>
      <c r="G356" s="30"/>
      <c r="H356" s="30"/>
      <c r="I356" s="30"/>
      <c r="J356" s="35">
        <v>75</v>
      </c>
      <c r="K356" s="30"/>
      <c r="L356" s="30"/>
      <c r="M356" s="30"/>
      <c r="N356" s="30"/>
      <c r="O356" s="30"/>
      <c r="P356" s="30"/>
      <c r="Q356" s="30"/>
    </row>
    <row r="357" spans="1:17" ht="84" x14ac:dyDescent="0.2">
      <c r="A357" s="21">
        <v>296</v>
      </c>
      <c r="B357" s="26" t="s">
        <v>283</v>
      </c>
      <c r="C357" s="119" t="s">
        <v>282</v>
      </c>
      <c r="D357" s="27" t="s">
        <v>46</v>
      </c>
      <c r="E357" s="28">
        <v>5</v>
      </c>
      <c r="F357" s="29">
        <v>67.680000000000007</v>
      </c>
      <c r="G357" s="30"/>
      <c r="H357" s="30"/>
      <c r="I357" s="30"/>
      <c r="J357" s="35">
        <v>338</v>
      </c>
      <c r="K357" s="30"/>
      <c r="L357" s="30"/>
      <c r="M357" s="30"/>
      <c r="N357" s="30"/>
      <c r="O357" s="30"/>
      <c r="P357" s="30"/>
      <c r="Q357" s="30"/>
    </row>
    <row r="358" spans="1:17" ht="84" x14ac:dyDescent="0.2">
      <c r="A358" s="21">
        <v>297</v>
      </c>
      <c r="B358" s="26" t="s">
        <v>281</v>
      </c>
      <c r="C358" s="119" t="s">
        <v>280</v>
      </c>
      <c r="D358" s="27" t="s">
        <v>46</v>
      </c>
      <c r="E358" s="28">
        <v>3</v>
      </c>
      <c r="F358" s="29">
        <v>54.98</v>
      </c>
      <c r="G358" s="30"/>
      <c r="H358" s="30"/>
      <c r="I358" s="30"/>
      <c r="J358" s="35">
        <v>165</v>
      </c>
      <c r="K358" s="30"/>
      <c r="L358" s="30"/>
      <c r="M358" s="30"/>
      <c r="N358" s="30"/>
      <c r="O358" s="30"/>
      <c r="P358" s="30"/>
      <c r="Q358" s="30"/>
    </row>
    <row r="359" spans="1:17" ht="116.25" x14ac:dyDescent="0.2">
      <c r="A359" s="21">
        <v>298</v>
      </c>
      <c r="B359" s="26" t="s">
        <v>202</v>
      </c>
      <c r="C359" s="119" t="s">
        <v>279</v>
      </c>
      <c r="D359" s="27" t="s">
        <v>200</v>
      </c>
      <c r="E359" s="31" t="s">
        <v>278</v>
      </c>
      <c r="F359" s="29">
        <v>120.55</v>
      </c>
      <c r="G359" s="29">
        <v>94.48</v>
      </c>
      <c r="H359" s="29">
        <v>19.11</v>
      </c>
      <c r="I359" s="30"/>
      <c r="J359" s="35">
        <v>12</v>
      </c>
      <c r="K359" s="30">
        <v>9</v>
      </c>
      <c r="L359" s="30">
        <v>2</v>
      </c>
      <c r="M359" s="30"/>
      <c r="N359" s="30">
        <v>5.7614999999999998</v>
      </c>
      <c r="O359" s="30">
        <v>0.57999999999999996</v>
      </c>
      <c r="P359" s="30"/>
      <c r="Q359" s="30"/>
    </row>
    <row r="360" spans="1:17" ht="111.75" x14ac:dyDescent="0.2">
      <c r="A360" s="21">
        <v>299</v>
      </c>
      <c r="B360" s="26" t="s">
        <v>198</v>
      </c>
      <c r="C360" s="119" t="s">
        <v>265</v>
      </c>
      <c r="D360" s="27" t="s">
        <v>113</v>
      </c>
      <c r="E360" s="31" t="s">
        <v>230</v>
      </c>
      <c r="F360" s="29">
        <v>1270.83</v>
      </c>
      <c r="G360" s="29">
        <v>105.24</v>
      </c>
      <c r="H360" s="29">
        <v>15.03</v>
      </c>
      <c r="I360" s="29">
        <v>0.36</v>
      </c>
      <c r="J360" s="35">
        <v>6</v>
      </c>
      <c r="K360" s="30">
        <v>1</v>
      </c>
      <c r="L360" s="30"/>
      <c r="M360" s="30"/>
      <c r="N360" s="30">
        <v>8.2345000000000006</v>
      </c>
      <c r="O360" s="30">
        <v>0.04</v>
      </c>
      <c r="P360" s="30">
        <v>2.2499999999999999E-2</v>
      </c>
      <c r="Q360" s="30"/>
    </row>
    <row r="361" spans="1:17" x14ac:dyDescent="0.2">
      <c r="A361" s="133" t="s">
        <v>105</v>
      </c>
      <c r="B361" s="134"/>
      <c r="C361" s="134"/>
      <c r="D361" s="134"/>
      <c r="E361" s="134"/>
      <c r="F361" s="134"/>
      <c r="G361" s="134"/>
      <c r="H361" s="134"/>
      <c r="I361" s="134"/>
      <c r="J361" s="36">
        <v>1108</v>
      </c>
      <c r="K361" s="29">
        <v>68</v>
      </c>
      <c r="L361" s="29">
        <v>12</v>
      </c>
      <c r="M361" s="30"/>
      <c r="N361" s="30"/>
      <c r="O361" s="29">
        <v>4.88</v>
      </c>
      <c r="P361" s="30"/>
      <c r="Q361" s="29">
        <v>0.02</v>
      </c>
    </row>
    <row r="362" spans="1:17" x14ac:dyDescent="0.2">
      <c r="A362" s="133" t="s">
        <v>48</v>
      </c>
      <c r="B362" s="134"/>
      <c r="C362" s="134"/>
      <c r="D362" s="134"/>
      <c r="E362" s="134"/>
      <c r="F362" s="134"/>
      <c r="G362" s="134"/>
      <c r="H362" s="134"/>
      <c r="I362" s="134"/>
      <c r="J362" s="36">
        <v>78</v>
      </c>
      <c r="K362" s="30"/>
      <c r="L362" s="30"/>
      <c r="M362" s="30"/>
      <c r="N362" s="30"/>
      <c r="O362" s="30"/>
      <c r="P362" s="30"/>
      <c r="Q362" s="30"/>
    </row>
    <row r="363" spans="1:17" x14ac:dyDescent="0.2">
      <c r="A363" s="133" t="s">
        <v>49</v>
      </c>
      <c r="B363" s="134"/>
      <c r="C363" s="134"/>
      <c r="D363" s="134"/>
      <c r="E363" s="134"/>
      <c r="F363" s="134"/>
      <c r="G363" s="134"/>
      <c r="H363" s="134"/>
      <c r="I363" s="134"/>
      <c r="J363" s="36">
        <v>48</v>
      </c>
      <c r="K363" s="30"/>
      <c r="L363" s="30"/>
      <c r="M363" s="30"/>
      <c r="N363" s="30"/>
      <c r="O363" s="30"/>
      <c r="P363" s="30"/>
      <c r="Q363" s="30"/>
    </row>
    <row r="364" spans="1:17" x14ac:dyDescent="0.2">
      <c r="A364" s="136" t="s">
        <v>277</v>
      </c>
      <c r="B364" s="134"/>
      <c r="C364" s="134"/>
      <c r="D364" s="134"/>
      <c r="E364" s="134"/>
      <c r="F364" s="134"/>
      <c r="G364" s="134"/>
      <c r="H364" s="134"/>
      <c r="I364" s="134"/>
      <c r="J364" s="37">
        <v>1234</v>
      </c>
      <c r="K364" s="30"/>
      <c r="L364" s="30"/>
      <c r="M364" s="30"/>
      <c r="N364" s="30"/>
      <c r="O364" s="32">
        <v>4.88</v>
      </c>
      <c r="P364" s="30"/>
      <c r="Q364" s="32">
        <v>0.02</v>
      </c>
    </row>
    <row r="365" spans="1:17" ht="19.149999999999999" customHeight="1" x14ac:dyDescent="0.2">
      <c r="A365" s="139" t="s">
        <v>276</v>
      </c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</row>
    <row r="366" spans="1:17" ht="108" x14ac:dyDescent="0.2">
      <c r="A366" s="21">
        <v>300</v>
      </c>
      <c r="B366" s="26" t="s">
        <v>275</v>
      </c>
      <c r="C366" s="119" t="s">
        <v>274</v>
      </c>
      <c r="D366" s="27" t="s">
        <v>250</v>
      </c>
      <c r="E366" s="31" t="s">
        <v>239</v>
      </c>
      <c r="F366" s="29">
        <v>398.46</v>
      </c>
      <c r="G366" s="29">
        <v>269.89</v>
      </c>
      <c r="H366" s="29">
        <v>26.36</v>
      </c>
      <c r="I366" s="29">
        <v>2.54</v>
      </c>
      <c r="J366" s="35">
        <v>40</v>
      </c>
      <c r="K366" s="30">
        <v>27</v>
      </c>
      <c r="L366" s="30">
        <v>3</v>
      </c>
      <c r="M366" s="30"/>
      <c r="N366" s="30">
        <v>19.917999999999999</v>
      </c>
      <c r="O366" s="30">
        <v>1.99</v>
      </c>
      <c r="P366" s="30">
        <v>0.16250000000000001</v>
      </c>
      <c r="Q366" s="30">
        <v>0.02</v>
      </c>
    </row>
    <row r="367" spans="1:17" ht="108" x14ac:dyDescent="0.2">
      <c r="A367" s="21">
        <v>301</v>
      </c>
      <c r="B367" s="26" t="s">
        <v>273</v>
      </c>
      <c r="C367" s="119" t="s">
        <v>272</v>
      </c>
      <c r="D367" s="27" t="s">
        <v>271</v>
      </c>
      <c r="E367" s="28">
        <v>1</v>
      </c>
      <c r="F367" s="29">
        <v>969.68</v>
      </c>
      <c r="G367" s="30"/>
      <c r="H367" s="30"/>
      <c r="I367" s="30"/>
      <c r="J367" s="35">
        <v>970</v>
      </c>
      <c r="K367" s="30"/>
      <c r="L367" s="30"/>
      <c r="M367" s="30"/>
      <c r="N367" s="30"/>
      <c r="O367" s="30"/>
      <c r="P367" s="30"/>
      <c r="Q367" s="30"/>
    </row>
    <row r="368" spans="1:17" ht="108" x14ac:dyDescent="0.2">
      <c r="A368" s="21">
        <v>302</v>
      </c>
      <c r="B368" s="26" t="s">
        <v>270</v>
      </c>
      <c r="C368" s="119" t="s">
        <v>269</v>
      </c>
      <c r="D368" s="27" t="s">
        <v>250</v>
      </c>
      <c r="E368" s="31" t="s">
        <v>239</v>
      </c>
      <c r="F368" s="29">
        <v>1689.23</v>
      </c>
      <c r="G368" s="29">
        <v>78.84</v>
      </c>
      <c r="H368" s="29">
        <v>15.16</v>
      </c>
      <c r="I368" s="29">
        <v>0.59</v>
      </c>
      <c r="J368" s="35">
        <v>169</v>
      </c>
      <c r="K368" s="30">
        <v>8</v>
      </c>
      <c r="L368" s="30">
        <v>2</v>
      </c>
      <c r="M368" s="30"/>
      <c r="N368" s="30">
        <v>5.819</v>
      </c>
      <c r="O368" s="30">
        <v>0.57999999999999996</v>
      </c>
      <c r="P368" s="30">
        <v>3.7499999999999999E-2</v>
      </c>
      <c r="Q368" s="30"/>
    </row>
    <row r="369" spans="1:17" ht="116.25" x14ac:dyDescent="0.2">
      <c r="A369" s="21">
        <v>303</v>
      </c>
      <c r="B369" s="26" t="s">
        <v>268</v>
      </c>
      <c r="C369" s="119" t="s">
        <v>267</v>
      </c>
      <c r="D369" s="27" t="s">
        <v>200</v>
      </c>
      <c r="E369" s="31" t="s">
        <v>266</v>
      </c>
      <c r="F369" s="29">
        <v>16814.330000000002</v>
      </c>
      <c r="G369" s="29">
        <v>1210.77</v>
      </c>
      <c r="H369" s="29">
        <v>169.59</v>
      </c>
      <c r="I369" s="29">
        <v>5.46</v>
      </c>
      <c r="J369" s="35">
        <v>1009</v>
      </c>
      <c r="K369" s="30">
        <v>73</v>
      </c>
      <c r="L369" s="30">
        <v>10</v>
      </c>
      <c r="M369" s="30"/>
      <c r="N369" s="30">
        <v>89.355000000000004</v>
      </c>
      <c r="O369" s="30">
        <v>5.36</v>
      </c>
      <c r="P369" s="30">
        <v>0.3</v>
      </c>
      <c r="Q369" s="30">
        <v>0.02</v>
      </c>
    </row>
    <row r="370" spans="1:17" ht="111.75" x14ac:dyDescent="0.2">
      <c r="A370" s="21">
        <v>304</v>
      </c>
      <c r="B370" s="26" t="s">
        <v>198</v>
      </c>
      <c r="C370" s="119" t="s">
        <v>265</v>
      </c>
      <c r="D370" s="27" t="s">
        <v>113</v>
      </c>
      <c r="E370" s="31" t="s">
        <v>224</v>
      </c>
      <c r="F370" s="29">
        <v>1270.83</v>
      </c>
      <c r="G370" s="29">
        <v>105.24</v>
      </c>
      <c r="H370" s="29">
        <v>15.03</v>
      </c>
      <c r="I370" s="29">
        <v>0.36</v>
      </c>
      <c r="J370" s="35">
        <v>13</v>
      </c>
      <c r="K370" s="30">
        <v>1</v>
      </c>
      <c r="L370" s="30"/>
      <c r="M370" s="30"/>
      <c r="N370" s="30">
        <v>8.2345000000000006</v>
      </c>
      <c r="O370" s="30">
        <v>0.08</v>
      </c>
      <c r="P370" s="30">
        <v>2.2499999999999999E-2</v>
      </c>
      <c r="Q370" s="30"/>
    </row>
    <row r="371" spans="1:17" x14ac:dyDescent="0.2">
      <c r="A371" s="133" t="s">
        <v>105</v>
      </c>
      <c r="B371" s="134"/>
      <c r="C371" s="134"/>
      <c r="D371" s="134"/>
      <c r="E371" s="134"/>
      <c r="F371" s="134"/>
      <c r="G371" s="134"/>
      <c r="H371" s="134"/>
      <c r="I371" s="134"/>
      <c r="J371" s="36">
        <v>2201</v>
      </c>
      <c r="K371" s="29">
        <v>109</v>
      </c>
      <c r="L371" s="29">
        <v>15</v>
      </c>
      <c r="M371" s="30"/>
      <c r="N371" s="30"/>
      <c r="O371" s="29">
        <v>8.01</v>
      </c>
      <c r="P371" s="30"/>
      <c r="Q371" s="29">
        <v>0.04</v>
      </c>
    </row>
    <row r="372" spans="1:17" x14ac:dyDescent="0.2">
      <c r="A372" s="133" t="s">
        <v>48</v>
      </c>
      <c r="B372" s="134"/>
      <c r="C372" s="134"/>
      <c r="D372" s="134"/>
      <c r="E372" s="134"/>
      <c r="F372" s="134"/>
      <c r="G372" s="134"/>
      <c r="H372" s="134"/>
      <c r="I372" s="134"/>
      <c r="J372" s="36">
        <v>125</v>
      </c>
      <c r="K372" s="30"/>
      <c r="L372" s="30"/>
      <c r="M372" s="30"/>
      <c r="N372" s="30"/>
      <c r="O372" s="30"/>
      <c r="P372" s="30"/>
      <c r="Q372" s="30"/>
    </row>
    <row r="373" spans="1:17" x14ac:dyDescent="0.2">
      <c r="A373" s="133" t="s">
        <v>49</v>
      </c>
      <c r="B373" s="134"/>
      <c r="C373" s="134"/>
      <c r="D373" s="134"/>
      <c r="E373" s="134"/>
      <c r="F373" s="134"/>
      <c r="G373" s="134"/>
      <c r="H373" s="134"/>
      <c r="I373" s="134"/>
      <c r="J373" s="36">
        <v>77</v>
      </c>
      <c r="K373" s="30"/>
      <c r="L373" s="30"/>
      <c r="M373" s="30"/>
      <c r="N373" s="30"/>
      <c r="O373" s="30"/>
      <c r="P373" s="30"/>
      <c r="Q373" s="30"/>
    </row>
    <row r="374" spans="1:17" x14ac:dyDescent="0.2">
      <c r="A374" s="136" t="s">
        <v>264</v>
      </c>
      <c r="B374" s="134"/>
      <c r="C374" s="134"/>
      <c r="D374" s="134"/>
      <c r="E374" s="134"/>
      <c r="F374" s="134"/>
      <c r="G374" s="134"/>
      <c r="H374" s="134"/>
      <c r="I374" s="134"/>
      <c r="J374" s="37">
        <v>2403</v>
      </c>
      <c r="K374" s="30"/>
      <c r="L374" s="30"/>
      <c r="M374" s="30"/>
      <c r="N374" s="30"/>
      <c r="O374" s="32">
        <v>8.01</v>
      </c>
      <c r="P374" s="30"/>
      <c r="Q374" s="32">
        <v>0.04</v>
      </c>
    </row>
    <row r="375" spans="1:17" ht="19.149999999999999" customHeight="1" x14ac:dyDescent="0.2">
      <c r="A375" s="139" t="s">
        <v>263</v>
      </c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</row>
    <row r="376" spans="1:17" ht="114" x14ac:dyDescent="0.2">
      <c r="A376" s="21">
        <v>305</v>
      </c>
      <c r="B376" s="26" t="s">
        <v>262</v>
      </c>
      <c r="C376" s="119" t="s">
        <v>261</v>
      </c>
      <c r="D376" s="27" t="s">
        <v>260</v>
      </c>
      <c r="E376" s="28">
        <v>1</v>
      </c>
      <c r="F376" s="29">
        <v>97.64</v>
      </c>
      <c r="G376" s="29">
        <v>57.83</v>
      </c>
      <c r="H376" s="29">
        <v>34.5</v>
      </c>
      <c r="I376" s="29">
        <v>1.1399999999999999</v>
      </c>
      <c r="J376" s="35">
        <v>98</v>
      </c>
      <c r="K376" s="30">
        <v>58</v>
      </c>
      <c r="L376" s="30">
        <v>35</v>
      </c>
      <c r="M376" s="30">
        <v>1</v>
      </c>
      <c r="N376" s="30">
        <v>4.6345000000000001</v>
      </c>
      <c r="O376" s="30">
        <v>4.63</v>
      </c>
      <c r="P376" s="30">
        <v>6.25E-2</v>
      </c>
      <c r="Q376" s="30">
        <v>0.06</v>
      </c>
    </row>
    <row r="377" spans="1:17" ht="53.25" x14ac:dyDescent="0.2">
      <c r="A377" s="21">
        <v>306</v>
      </c>
      <c r="B377" s="26" t="s">
        <v>185</v>
      </c>
      <c r="C377" s="119" t="s">
        <v>259</v>
      </c>
      <c r="D377" s="27" t="s">
        <v>44</v>
      </c>
      <c r="E377" s="28">
        <v>1</v>
      </c>
      <c r="F377" s="29" t="s">
        <v>258</v>
      </c>
      <c r="G377" s="30"/>
      <c r="H377" s="30"/>
      <c r="I377" s="30"/>
      <c r="J377" s="35">
        <v>581</v>
      </c>
      <c r="K377" s="30"/>
      <c r="L377" s="30"/>
      <c r="M377" s="30"/>
      <c r="N377" s="30"/>
      <c r="O377" s="30"/>
      <c r="P377" s="30"/>
      <c r="Q377" s="30"/>
    </row>
    <row r="378" spans="1:17" ht="114" x14ac:dyDescent="0.2">
      <c r="A378" s="21">
        <v>307</v>
      </c>
      <c r="B378" s="26" t="s">
        <v>257</v>
      </c>
      <c r="C378" s="119" t="s">
        <v>256</v>
      </c>
      <c r="D378" s="27" t="s">
        <v>255</v>
      </c>
      <c r="E378" s="28">
        <v>1</v>
      </c>
      <c r="F378" s="29">
        <v>365.53</v>
      </c>
      <c r="G378" s="29">
        <v>213.31</v>
      </c>
      <c r="H378" s="29">
        <v>17.89</v>
      </c>
      <c r="I378" s="29">
        <v>1.1399999999999999</v>
      </c>
      <c r="J378" s="35">
        <v>366</v>
      </c>
      <c r="K378" s="30">
        <v>213</v>
      </c>
      <c r="L378" s="30">
        <v>18</v>
      </c>
      <c r="M378" s="30">
        <v>1</v>
      </c>
      <c r="N378" s="30">
        <v>16.295500000000001</v>
      </c>
      <c r="O378" s="30">
        <v>16.3</v>
      </c>
      <c r="P378" s="30">
        <v>6.25E-2</v>
      </c>
      <c r="Q378" s="30">
        <v>0.06</v>
      </c>
    </row>
    <row r="379" spans="1:17" ht="53.25" x14ac:dyDescent="0.2">
      <c r="A379" s="21">
        <v>308</v>
      </c>
      <c r="B379" s="26" t="s">
        <v>185</v>
      </c>
      <c r="C379" s="119" t="s">
        <v>254</v>
      </c>
      <c r="D379" s="27" t="s">
        <v>44</v>
      </c>
      <c r="E379" s="28">
        <v>1</v>
      </c>
      <c r="F379" s="29" t="s">
        <v>253</v>
      </c>
      <c r="G379" s="30"/>
      <c r="H379" s="30"/>
      <c r="I379" s="30"/>
      <c r="J379" s="35">
        <v>1094</v>
      </c>
      <c r="K379" s="30"/>
      <c r="L379" s="30"/>
      <c r="M379" s="30"/>
      <c r="N379" s="30"/>
      <c r="O379" s="30"/>
      <c r="P379" s="30"/>
      <c r="Q379" s="30"/>
    </row>
    <row r="380" spans="1:17" ht="108" x14ac:dyDescent="0.2">
      <c r="A380" s="21">
        <v>309</v>
      </c>
      <c r="B380" s="26" t="s">
        <v>252</v>
      </c>
      <c r="C380" s="119" t="s">
        <v>251</v>
      </c>
      <c r="D380" s="27" t="s">
        <v>250</v>
      </c>
      <c r="E380" s="31" t="s">
        <v>239</v>
      </c>
      <c r="F380" s="29">
        <v>1515.53</v>
      </c>
      <c r="G380" s="29">
        <v>1331.15</v>
      </c>
      <c r="H380" s="29">
        <v>160.34</v>
      </c>
      <c r="I380" s="29">
        <v>20.45</v>
      </c>
      <c r="J380" s="35">
        <v>152</v>
      </c>
      <c r="K380" s="30">
        <v>133</v>
      </c>
      <c r="L380" s="30">
        <v>16</v>
      </c>
      <c r="M380" s="30">
        <v>2</v>
      </c>
      <c r="N380" s="30">
        <v>100.464</v>
      </c>
      <c r="O380" s="30">
        <v>10.050000000000001</v>
      </c>
      <c r="P380" s="30">
        <v>1.2375</v>
      </c>
      <c r="Q380" s="30">
        <v>0.12</v>
      </c>
    </row>
    <row r="381" spans="1:17" ht="53.25" x14ac:dyDescent="0.2">
      <c r="A381" s="21">
        <v>310</v>
      </c>
      <c r="B381" s="26" t="s">
        <v>185</v>
      </c>
      <c r="C381" s="119" t="s">
        <v>249</v>
      </c>
      <c r="D381" s="27" t="s">
        <v>44</v>
      </c>
      <c r="E381" s="28">
        <v>1</v>
      </c>
      <c r="F381" s="29" t="s">
        <v>248</v>
      </c>
      <c r="G381" s="30"/>
      <c r="H381" s="30"/>
      <c r="I381" s="30"/>
      <c r="J381" s="35">
        <v>21884</v>
      </c>
      <c r="K381" s="30"/>
      <c r="L381" s="30"/>
      <c r="M381" s="30"/>
      <c r="N381" s="30"/>
      <c r="O381" s="30"/>
      <c r="P381" s="30"/>
      <c r="Q381" s="30"/>
    </row>
    <row r="382" spans="1:17" ht="132" x14ac:dyDescent="0.2">
      <c r="A382" s="21">
        <v>311</v>
      </c>
      <c r="B382" s="26" t="s">
        <v>247</v>
      </c>
      <c r="C382" s="119" t="s">
        <v>246</v>
      </c>
      <c r="D382" s="27" t="s">
        <v>42</v>
      </c>
      <c r="E382" s="28">
        <v>1</v>
      </c>
      <c r="F382" s="29">
        <v>317.33999999999997</v>
      </c>
      <c r="G382" s="29">
        <v>81.3</v>
      </c>
      <c r="H382" s="29">
        <v>218.27</v>
      </c>
      <c r="I382" s="29">
        <v>21.84</v>
      </c>
      <c r="J382" s="35">
        <v>317</v>
      </c>
      <c r="K382" s="30">
        <v>81</v>
      </c>
      <c r="L382" s="30">
        <v>218</v>
      </c>
      <c r="M382" s="30">
        <v>22</v>
      </c>
      <c r="N382" s="30">
        <v>6</v>
      </c>
      <c r="O382" s="30">
        <v>6</v>
      </c>
      <c r="P382" s="30">
        <v>1.2</v>
      </c>
      <c r="Q382" s="30">
        <v>1.2</v>
      </c>
    </row>
    <row r="383" spans="1:17" ht="84.75" x14ac:dyDescent="0.2">
      <c r="A383" s="21">
        <v>312</v>
      </c>
      <c r="B383" s="26" t="s">
        <v>245</v>
      </c>
      <c r="C383" s="119" t="s">
        <v>244</v>
      </c>
      <c r="D383" s="27" t="s">
        <v>217</v>
      </c>
      <c r="E383" s="28">
        <v>1</v>
      </c>
      <c r="F383" s="29" t="s">
        <v>243</v>
      </c>
      <c r="G383" s="30"/>
      <c r="H383" s="30"/>
      <c r="I383" s="30"/>
      <c r="J383" s="35">
        <v>31815</v>
      </c>
      <c r="K383" s="30"/>
      <c r="L383" s="30"/>
      <c r="M383" s="30"/>
      <c r="N383" s="30"/>
      <c r="O383" s="30"/>
      <c r="P383" s="30"/>
      <c r="Q383" s="30"/>
    </row>
    <row r="384" spans="1:17" ht="108" x14ac:dyDescent="0.2">
      <c r="A384" s="21">
        <v>313</v>
      </c>
      <c r="B384" s="26" t="s">
        <v>242</v>
      </c>
      <c r="C384" s="119" t="s">
        <v>241</v>
      </c>
      <c r="D384" s="27" t="s">
        <v>240</v>
      </c>
      <c r="E384" s="31" t="s">
        <v>239</v>
      </c>
      <c r="F384" s="29">
        <v>5380.16</v>
      </c>
      <c r="G384" s="29">
        <v>124.65</v>
      </c>
      <c r="H384" s="29">
        <v>80.53</v>
      </c>
      <c r="I384" s="29">
        <v>0.23</v>
      </c>
      <c r="J384" s="35">
        <v>538</v>
      </c>
      <c r="K384" s="30">
        <v>12</v>
      </c>
      <c r="L384" s="30">
        <v>8</v>
      </c>
      <c r="M384" s="30"/>
      <c r="N384" s="30">
        <v>9.407</v>
      </c>
      <c r="O384" s="30">
        <v>0.94</v>
      </c>
      <c r="P384" s="30">
        <v>1.2500000000000001E-2</v>
      </c>
      <c r="Q384" s="30"/>
    </row>
    <row r="385" spans="1:17" ht="108" x14ac:dyDescent="0.2">
      <c r="A385" s="21">
        <v>314</v>
      </c>
      <c r="B385" s="26" t="s">
        <v>238</v>
      </c>
      <c r="C385" s="119" t="s">
        <v>237</v>
      </c>
      <c r="D385" s="27" t="s">
        <v>42</v>
      </c>
      <c r="E385" s="28">
        <v>1</v>
      </c>
      <c r="F385" s="29">
        <v>28.46</v>
      </c>
      <c r="G385" s="29">
        <v>21.61</v>
      </c>
      <c r="H385" s="29">
        <v>5.29</v>
      </c>
      <c r="I385" s="30"/>
      <c r="J385" s="35">
        <v>28</v>
      </c>
      <c r="K385" s="30">
        <v>22</v>
      </c>
      <c r="L385" s="30">
        <v>5</v>
      </c>
      <c r="M385" s="30"/>
      <c r="N385" s="30">
        <v>1.6904999999999999</v>
      </c>
      <c r="O385" s="30">
        <v>1.69</v>
      </c>
      <c r="P385" s="30"/>
      <c r="Q385" s="30"/>
    </row>
    <row r="386" spans="1:17" ht="65.25" x14ac:dyDescent="0.2">
      <c r="A386" s="21">
        <v>315</v>
      </c>
      <c r="B386" s="26" t="s">
        <v>185</v>
      </c>
      <c r="C386" s="119" t="s">
        <v>236</v>
      </c>
      <c r="D386" s="27" t="s">
        <v>44</v>
      </c>
      <c r="E386" s="28">
        <v>1</v>
      </c>
      <c r="F386" s="29" t="s">
        <v>235</v>
      </c>
      <c r="G386" s="30"/>
      <c r="H386" s="30"/>
      <c r="I386" s="30"/>
      <c r="J386" s="35">
        <v>391</v>
      </c>
      <c r="K386" s="30"/>
      <c r="L386" s="30"/>
      <c r="M386" s="30"/>
      <c r="N386" s="30"/>
      <c r="O386" s="30"/>
      <c r="P386" s="30"/>
      <c r="Q386" s="30"/>
    </row>
    <row r="387" spans="1:17" x14ac:dyDescent="0.2">
      <c r="A387" s="133" t="s">
        <v>105</v>
      </c>
      <c r="B387" s="134"/>
      <c r="C387" s="134"/>
      <c r="D387" s="134"/>
      <c r="E387" s="134"/>
      <c r="F387" s="134"/>
      <c r="G387" s="134"/>
      <c r="H387" s="134"/>
      <c r="I387" s="134"/>
      <c r="J387" s="36">
        <v>57264</v>
      </c>
      <c r="K387" s="29">
        <v>519</v>
      </c>
      <c r="L387" s="29">
        <v>300</v>
      </c>
      <c r="M387" s="29">
        <v>26</v>
      </c>
      <c r="N387" s="30"/>
      <c r="O387" s="29">
        <v>39.61</v>
      </c>
      <c r="P387" s="30"/>
      <c r="Q387" s="29">
        <v>1.44</v>
      </c>
    </row>
    <row r="388" spans="1:17" x14ac:dyDescent="0.2">
      <c r="A388" s="133" t="s">
        <v>48</v>
      </c>
      <c r="B388" s="134"/>
      <c r="C388" s="134"/>
      <c r="D388" s="134"/>
      <c r="E388" s="134"/>
      <c r="F388" s="134"/>
      <c r="G388" s="134"/>
      <c r="H388" s="134"/>
      <c r="I388" s="134"/>
      <c r="J388" s="36">
        <v>591</v>
      </c>
      <c r="K388" s="30"/>
      <c r="L388" s="30"/>
      <c r="M388" s="30"/>
      <c r="N388" s="30"/>
      <c r="O388" s="30"/>
      <c r="P388" s="30"/>
      <c r="Q388" s="30"/>
    </row>
    <row r="389" spans="1:17" x14ac:dyDescent="0.2">
      <c r="A389" s="133" t="s">
        <v>49</v>
      </c>
      <c r="B389" s="134"/>
      <c r="C389" s="134"/>
      <c r="D389" s="134"/>
      <c r="E389" s="134"/>
      <c r="F389" s="134"/>
      <c r="G389" s="134"/>
      <c r="H389" s="134"/>
      <c r="I389" s="134"/>
      <c r="J389" s="36">
        <v>374</v>
      </c>
      <c r="K389" s="30"/>
      <c r="L389" s="30"/>
      <c r="M389" s="30"/>
      <c r="N389" s="30"/>
      <c r="O389" s="30"/>
      <c r="P389" s="30"/>
      <c r="Q389" s="30"/>
    </row>
    <row r="390" spans="1:17" x14ac:dyDescent="0.2">
      <c r="A390" s="136" t="s">
        <v>234</v>
      </c>
      <c r="B390" s="134"/>
      <c r="C390" s="134"/>
      <c r="D390" s="134"/>
      <c r="E390" s="134"/>
      <c r="F390" s="134"/>
      <c r="G390" s="134"/>
      <c r="H390" s="134"/>
      <c r="I390" s="134"/>
      <c r="J390" s="37">
        <v>58229</v>
      </c>
      <c r="K390" s="30"/>
      <c r="L390" s="30"/>
      <c r="M390" s="30"/>
      <c r="N390" s="30"/>
      <c r="O390" s="32">
        <v>39.61</v>
      </c>
      <c r="P390" s="30"/>
      <c r="Q390" s="32">
        <v>1.44</v>
      </c>
    </row>
    <row r="391" spans="1:17" ht="19.149999999999999" customHeight="1" x14ac:dyDescent="0.2">
      <c r="A391" s="139" t="s">
        <v>233</v>
      </c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</row>
    <row r="392" spans="1:17" ht="116.25" x14ac:dyDescent="0.2">
      <c r="A392" s="21">
        <v>316</v>
      </c>
      <c r="B392" s="26" t="s">
        <v>232</v>
      </c>
      <c r="C392" s="119" t="s">
        <v>231</v>
      </c>
      <c r="D392" s="27" t="s">
        <v>200</v>
      </c>
      <c r="E392" s="31" t="s">
        <v>230</v>
      </c>
      <c r="F392" s="29">
        <v>5115.41</v>
      </c>
      <c r="G392" s="29">
        <v>577.65</v>
      </c>
      <c r="H392" s="29">
        <v>98.95</v>
      </c>
      <c r="I392" s="29">
        <v>3.41</v>
      </c>
      <c r="J392" s="35">
        <v>26</v>
      </c>
      <c r="K392" s="30">
        <v>3</v>
      </c>
      <c r="L392" s="30"/>
      <c r="M392" s="30"/>
      <c r="N392" s="30">
        <v>42.630499999999998</v>
      </c>
      <c r="O392" s="30">
        <v>0.21</v>
      </c>
      <c r="P392" s="30">
        <v>0.1875</v>
      </c>
      <c r="Q392" s="30"/>
    </row>
    <row r="393" spans="1:17" ht="116.25" x14ac:dyDescent="0.2">
      <c r="A393" s="21">
        <v>317</v>
      </c>
      <c r="B393" s="26" t="s">
        <v>229</v>
      </c>
      <c r="C393" s="119" t="s">
        <v>228</v>
      </c>
      <c r="D393" s="27" t="s">
        <v>200</v>
      </c>
      <c r="E393" s="31" t="s">
        <v>227</v>
      </c>
      <c r="F393" s="29">
        <v>6303.56</v>
      </c>
      <c r="G393" s="29">
        <v>577.65</v>
      </c>
      <c r="H393" s="29">
        <v>98.95</v>
      </c>
      <c r="I393" s="29">
        <v>3.41</v>
      </c>
      <c r="J393" s="35">
        <v>1513</v>
      </c>
      <c r="K393" s="30">
        <v>139</v>
      </c>
      <c r="L393" s="30">
        <v>24</v>
      </c>
      <c r="M393" s="30">
        <v>1</v>
      </c>
      <c r="N393" s="30">
        <v>42.630499999999998</v>
      </c>
      <c r="O393" s="30">
        <v>10.23</v>
      </c>
      <c r="P393" s="30">
        <v>0.1875</v>
      </c>
      <c r="Q393" s="30">
        <v>0.05</v>
      </c>
    </row>
    <row r="394" spans="1:17" ht="116.25" x14ac:dyDescent="0.2">
      <c r="A394" s="21">
        <v>318</v>
      </c>
      <c r="B394" s="26" t="s">
        <v>226</v>
      </c>
      <c r="C394" s="119" t="s">
        <v>225</v>
      </c>
      <c r="D394" s="27" t="s">
        <v>200</v>
      </c>
      <c r="E394" s="31" t="s">
        <v>224</v>
      </c>
      <c r="F394" s="29">
        <v>8589.7900000000009</v>
      </c>
      <c r="G394" s="29">
        <v>577.65</v>
      </c>
      <c r="H394" s="29">
        <v>98.95</v>
      </c>
      <c r="I394" s="29">
        <v>3.41</v>
      </c>
      <c r="J394" s="35">
        <v>86</v>
      </c>
      <c r="K394" s="30">
        <v>6</v>
      </c>
      <c r="L394" s="30">
        <v>1</v>
      </c>
      <c r="M394" s="30"/>
      <c r="N394" s="30">
        <v>42.630499999999998</v>
      </c>
      <c r="O394" s="30">
        <v>0.43</v>
      </c>
      <c r="P394" s="30">
        <v>0.1875</v>
      </c>
      <c r="Q394" s="30"/>
    </row>
    <row r="395" spans="1:17" ht="84" x14ac:dyDescent="0.2">
      <c r="A395" s="21">
        <v>319</v>
      </c>
      <c r="B395" s="26" t="s">
        <v>223</v>
      </c>
      <c r="C395" s="119" t="s">
        <v>222</v>
      </c>
      <c r="D395" s="27" t="s">
        <v>217</v>
      </c>
      <c r="E395" s="28">
        <v>1</v>
      </c>
      <c r="F395" s="29">
        <v>40.39</v>
      </c>
      <c r="G395" s="30"/>
      <c r="H395" s="30"/>
      <c r="I395" s="30"/>
      <c r="J395" s="35">
        <v>40</v>
      </c>
      <c r="K395" s="30"/>
      <c r="L395" s="30"/>
      <c r="M395" s="30"/>
      <c r="N395" s="30"/>
      <c r="O395" s="30"/>
      <c r="P395" s="30"/>
      <c r="Q395" s="30"/>
    </row>
    <row r="396" spans="1:17" ht="108" x14ac:dyDescent="0.2">
      <c r="A396" s="21">
        <v>320</v>
      </c>
      <c r="B396" s="26" t="s">
        <v>221</v>
      </c>
      <c r="C396" s="119" t="s">
        <v>220</v>
      </c>
      <c r="D396" s="27" t="s">
        <v>217</v>
      </c>
      <c r="E396" s="28">
        <v>1</v>
      </c>
      <c r="F396" s="29">
        <v>25.14</v>
      </c>
      <c r="G396" s="30"/>
      <c r="H396" s="30"/>
      <c r="I396" s="30"/>
      <c r="J396" s="35">
        <v>25</v>
      </c>
      <c r="K396" s="30"/>
      <c r="L396" s="30"/>
      <c r="M396" s="30"/>
      <c r="N396" s="30"/>
      <c r="O396" s="30"/>
      <c r="P396" s="30"/>
      <c r="Q396" s="30"/>
    </row>
    <row r="397" spans="1:17" ht="108" x14ac:dyDescent="0.2">
      <c r="A397" s="21">
        <v>321</v>
      </c>
      <c r="B397" s="26" t="s">
        <v>219</v>
      </c>
      <c r="C397" s="119" t="s">
        <v>218</v>
      </c>
      <c r="D397" s="27" t="s">
        <v>217</v>
      </c>
      <c r="E397" s="28">
        <v>4</v>
      </c>
      <c r="F397" s="29">
        <v>56.62</v>
      </c>
      <c r="G397" s="30"/>
      <c r="H397" s="30"/>
      <c r="I397" s="30"/>
      <c r="J397" s="35">
        <v>226</v>
      </c>
      <c r="K397" s="30"/>
      <c r="L397" s="30"/>
      <c r="M397" s="30"/>
      <c r="N397" s="30"/>
      <c r="O397" s="30"/>
      <c r="P397" s="30"/>
      <c r="Q397" s="30"/>
    </row>
    <row r="398" spans="1:17" ht="116.25" x14ac:dyDescent="0.2">
      <c r="A398" s="21">
        <v>322</v>
      </c>
      <c r="B398" s="26" t="s">
        <v>216</v>
      </c>
      <c r="C398" s="119" t="s">
        <v>215</v>
      </c>
      <c r="D398" s="27" t="s">
        <v>214</v>
      </c>
      <c r="E398" s="31" t="s">
        <v>213</v>
      </c>
      <c r="F398" s="29">
        <v>252.39</v>
      </c>
      <c r="G398" s="29">
        <v>23.46</v>
      </c>
      <c r="H398" s="29">
        <v>9.7799999999999994</v>
      </c>
      <c r="I398" s="30"/>
      <c r="J398" s="35">
        <v>252</v>
      </c>
      <c r="K398" s="30">
        <v>23</v>
      </c>
      <c r="L398" s="30">
        <v>10</v>
      </c>
      <c r="M398" s="30"/>
      <c r="N398" s="30">
        <v>1.679</v>
      </c>
      <c r="O398" s="30">
        <v>1.68</v>
      </c>
      <c r="P398" s="30"/>
      <c r="Q398" s="30"/>
    </row>
    <row r="399" spans="1:17" ht="126" x14ac:dyDescent="0.2">
      <c r="A399" s="21">
        <v>323</v>
      </c>
      <c r="B399" s="26" t="s">
        <v>212</v>
      </c>
      <c r="C399" s="119" t="s">
        <v>211</v>
      </c>
      <c r="D399" s="27" t="s">
        <v>210</v>
      </c>
      <c r="E399" s="31" t="s">
        <v>209</v>
      </c>
      <c r="F399" s="29">
        <v>273.69</v>
      </c>
      <c r="G399" s="29">
        <v>56.55</v>
      </c>
      <c r="H399" s="29">
        <v>35.31</v>
      </c>
      <c r="I399" s="30"/>
      <c r="J399" s="35">
        <v>657</v>
      </c>
      <c r="K399" s="30">
        <v>136</v>
      </c>
      <c r="L399" s="30">
        <v>85</v>
      </c>
      <c r="M399" s="30"/>
      <c r="N399" s="30">
        <v>4.048</v>
      </c>
      <c r="O399" s="30">
        <v>9.7200000000000006</v>
      </c>
      <c r="P399" s="30"/>
      <c r="Q399" s="30"/>
    </row>
    <row r="400" spans="1:17" ht="108" x14ac:dyDescent="0.2">
      <c r="A400" s="21">
        <v>324</v>
      </c>
      <c r="B400" s="26" t="s">
        <v>208</v>
      </c>
      <c r="C400" s="119" t="s">
        <v>207</v>
      </c>
      <c r="D400" s="27" t="s">
        <v>46</v>
      </c>
      <c r="E400" s="31" t="s">
        <v>206</v>
      </c>
      <c r="F400" s="29">
        <v>9.39</v>
      </c>
      <c r="G400" s="30"/>
      <c r="H400" s="30"/>
      <c r="I400" s="30"/>
      <c r="J400" s="35">
        <v>248</v>
      </c>
      <c r="K400" s="30"/>
      <c r="L400" s="30"/>
      <c r="M400" s="30"/>
      <c r="N400" s="30"/>
      <c r="O400" s="30"/>
      <c r="P400" s="30"/>
      <c r="Q400" s="30"/>
    </row>
    <row r="401" spans="1:17" ht="108" x14ac:dyDescent="0.2">
      <c r="A401" s="21">
        <v>325</v>
      </c>
      <c r="B401" s="26" t="s">
        <v>205</v>
      </c>
      <c r="C401" s="119" t="s">
        <v>204</v>
      </c>
      <c r="D401" s="27" t="s">
        <v>138</v>
      </c>
      <c r="E401" s="31" t="s">
        <v>203</v>
      </c>
      <c r="F401" s="29">
        <v>17.02</v>
      </c>
      <c r="G401" s="30"/>
      <c r="H401" s="30"/>
      <c r="I401" s="30"/>
      <c r="J401" s="35">
        <v>19</v>
      </c>
      <c r="K401" s="30"/>
      <c r="L401" s="30"/>
      <c r="M401" s="30"/>
      <c r="N401" s="30"/>
      <c r="O401" s="30"/>
      <c r="P401" s="30"/>
      <c r="Q401" s="30"/>
    </row>
    <row r="402" spans="1:17" ht="116.25" x14ac:dyDescent="0.2">
      <c r="A402" s="21">
        <v>326</v>
      </c>
      <c r="B402" s="26" t="s">
        <v>202</v>
      </c>
      <c r="C402" s="119" t="s">
        <v>201</v>
      </c>
      <c r="D402" s="27" t="s">
        <v>200</v>
      </c>
      <c r="E402" s="31" t="s">
        <v>199</v>
      </c>
      <c r="F402" s="29">
        <v>120.55</v>
      </c>
      <c r="G402" s="29">
        <v>94.48</v>
      </c>
      <c r="H402" s="29">
        <v>19.11</v>
      </c>
      <c r="I402" s="30"/>
      <c r="J402" s="35">
        <v>31</v>
      </c>
      <c r="K402" s="30">
        <v>24</v>
      </c>
      <c r="L402" s="30">
        <v>5</v>
      </c>
      <c r="M402" s="30"/>
      <c r="N402" s="30">
        <v>5.7614999999999998</v>
      </c>
      <c r="O402" s="30">
        <v>1.47</v>
      </c>
      <c r="P402" s="30"/>
      <c r="Q402" s="30"/>
    </row>
    <row r="403" spans="1:17" ht="111.75" x14ac:dyDescent="0.2">
      <c r="A403" s="21">
        <v>327</v>
      </c>
      <c r="B403" s="26" t="s">
        <v>198</v>
      </c>
      <c r="C403" s="119" t="s">
        <v>197</v>
      </c>
      <c r="D403" s="27" t="s">
        <v>113</v>
      </c>
      <c r="E403" s="31" t="s">
        <v>196</v>
      </c>
      <c r="F403" s="29">
        <v>1270.83</v>
      </c>
      <c r="G403" s="29">
        <v>105.24</v>
      </c>
      <c r="H403" s="29">
        <v>15.03</v>
      </c>
      <c r="I403" s="29">
        <v>0.36</v>
      </c>
      <c r="J403" s="35">
        <v>25</v>
      </c>
      <c r="K403" s="30">
        <v>2</v>
      </c>
      <c r="L403" s="30"/>
      <c r="M403" s="30"/>
      <c r="N403" s="30">
        <v>8.2345000000000006</v>
      </c>
      <c r="O403" s="30">
        <v>0.16</v>
      </c>
      <c r="P403" s="30">
        <v>2.2499999999999999E-2</v>
      </c>
      <c r="Q403" s="30"/>
    </row>
    <row r="404" spans="1:17" x14ac:dyDescent="0.2">
      <c r="A404" s="133" t="s">
        <v>105</v>
      </c>
      <c r="B404" s="134"/>
      <c r="C404" s="134"/>
      <c r="D404" s="134"/>
      <c r="E404" s="134"/>
      <c r="F404" s="134"/>
      <c r="G404" s="134"/>
      <c r="H404" s="134"/>
      <c r="I404" s="134"/>
      <c r="J404" s="36">
        <v>3148</v>
      </c>
      <c r="K404" s="29">
        <v>333</v>
      </c>
      <c r="L404" s="29">
        <v>125</v>
      </c>
      <c r="M404" s="29">
        <v>1</v>
      </c>
      <c r="N404" s="30"/>
      <c r="O404" s="29">
        <v>23.9</v>
      </c>
      <c r="P404" s="30"/>
      <c r="Q404" s="29">
        <v>0.05</v>
      </c>
    </row>
    <row r="405" spans="1:17" x14ac:dyDescent="0.2">
      <c r="A405" s="133" t="s">
        <v>48</v>
      </c>
      <c r="B405" s="134"/>
      <c r="C405" s="134"/>
      <c r="D405" s="134"/>
      <c r="E405" s="134"/>
      <c r="F405" s="134"/>
      <c r="G405" s="134"/>
      <c r="H405" s="134"/>
      <c r="I405" s="134"/>
      <c r="J405" s="36">
        <v>350</v>
      </c>
      <c r="K405" s="30"/>
      <c r="L405" s="30"/>
      <c r="M405" s="30"/>
      <c r="N405" s="30"/>
      <c r="O405" s="30"/>
      <c r="P405" s="30"/>
      <c r="Q405" s="30"/>
    </row>
    <row r="406" spans="1:17" x14ac:dyDescent="0.2">
      <c r="A406" s="133" t="s">
        <v>49</v>
      </c>
      <c r="B406" s="134"/>
      <c r="C406" s="134"/>
      <c r="D406" s="134"/>
      <c r="E406" s="134"/>
      <c r="F406" s="134"/>
      <c r="G406" s="134"/>
      <c r="H406" s="134"/>
      <c r="I406" s="134"/>
      <c r="J406" s="36">
        <v>220</v>
      </c>
      <c r="K406" s="30"/>
      <c r="L406" s="30"/>
      <c r="M406" s="30"/>
      <c r="N406" s="30"/>
      <c r="O406" s="30"/>
      <c r="P406" s="30"/>
      <c r="Q406" s="30"/>
    </row>
    <row r="407" spans="1:17" x14ac:dyDescent="0.2">
      <c r="A407" s="136" t="s">
        <v>195</v>
      </c>
      <c r="B407" s="134"/>
      <c r="C407" s="134"/>
      <c r="D407" s="134"/>
      <c r="E407" s="134"/>
      <c r="F407" s="134"/>
      <c r="G407" s="134"/>
      <c r="H407" s="134"/>
      <c r="I407" s="134"/>
      <c r="J407" s="37">
        <v>3718</v>
      </c>
      <c r="K407" s="30"/>
      <c r="L407" s="30"/>
      <c r="M407" s="30"/>
      <c r="N407" s="30"/>
      <c r="O407" s="32">
        <v>23.9</v>
      </c>
      <c r="P407" s="30"/>
      <c r="Q407" s="32">
        <v>0.05</v>
      </c>
    </row>
    <row r="408" spans="1:17" ht="19.149999999999999" customHeight="1" x14ac:dyDescent="0.2">
      <c r="A408" s="139" t="s">
        <v>194</v>
      </c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</row>
    <row r="409" spans="1:17" ht="41.25" x14ac:dyDescent="0.2">
      <c r="A409" s="21">
        <v>328</v>
      </c>
      <c r="B409" s="26" t="s">
        <v>185</v>
      </c>
      <c r="C409" s="119" t="s">
        <v>193</v>
      </c>
      <c r="D409" s="27" t="s">
        <v>44</v>
      </c>
      <c r="E409" s="28">
        <v>1</v>
      </c>
      <c r="F409" s="29" t="s">
        <v>192</v>
      </c>
      <c r="G409" s="30"/>
      <c r="H409" s="30"/>
      <c r="I409" s="30"/>
      <c r="J409" s="35">
        <v>357</v>
      </c>
      <c r="K409" s="30"/>
      <c r="L409" s="30"/>
      <c r="M409" s="30"/>
      <c r="N409" s="30"/>
      <c r="O409" s="30"/>
      <c r="P409" s="30"/>
      <c r="Q409" s="30"/>
    </row>
    <row r="410" spans="1:17" ht="41.25" x14ac:dyDescent="0.2">
      <c r="A410" s="21">
        <v>329</v>
      </c>
      <c r="B410" s="26" t="s">
        <v>185</v>
      </c>
      <c r="C410" s="119" t="s">
        <v>191</v>
      </c>
      <c r="D410" s="27" t="s">
        <v>44</v>
      </c>
      <c r="E410" s="28">
        <v>1</v>
      </c>
      <c r="F410" s="29" t="s">
        <v>190</v>
      </c>
      <c r="G410" s="30"/>
      <c r="H410" s="30"/>
      <c r="I410" s="30"/>
      <c r="J410" s="35">
        <v>473</v>
      </c>
      <c r="K410" s="30"/>
      <c r="L410" s="30"/>
      <c r="M410" s="30"/>
      <c r="N410" s="30"/>
      <c r="O410" s="30"/>
      <c r="P410" s="30"/>
      <c r="Q410" s="30"/>
    </row>
    <row r="411" spans="1:17" ht="41.25" x14ac:dyDescent="0.2">
      <c r="A411" s="21">
        <v>330</v>
      </c>
      <c r="B411" s="26" t="s">
        <v>185</v>
      </c>
      <c r="C411" s="119" t="s">
        <v>189</v>
      </c>
      <c r="D411" s="27" t="s">
        <v>44</v>
      </c>
      <c r="E411" s="28">
        <v>1</v>
      </c>
      <c r="F411" s="29" t="s">
        <v>188</v>
      </c>
      <c r="G411" s="30"/>
      <c r="H411" s="30"/>
      <c r="I411" s="30"/>
      <c r="J411" s="35">
        <v>224</v>
      </c>
      <c r="K411" s="30"/>
      <c r="L411" s="30"/>
      <c r="M411" s="30"/>
      <c r="N411" s="30"/>
      <c r="O411" s="30"/>
      <c r="P411" s="30"/>
      <c r="Q411" s="30"/>
    </row>
    <row r="412" spans="1:17" ht="41.25" x14ac:dyDescent="0.2">
      <c r="A412" s="21">
        <v>331</v>
      </c>
      <c r="B412" s="26" t="s">
        <v>185</v>
      </c>
      <c r="C412" s="119" t="s">
        <v>187</v>
      </c>
      <c r="D412" s="27" t="s">
        <v>44</v>
      </c>
      <c r="E412" s="28">
        <v>1</v>
      </c>
      <c r="F412" s="29" t="s">
        <v>186</v>
      </c>
      <c r="G412" s="30"/>
      <c r="H412" s="30"/>
      <c r="I412" s="30"/>
      <c r="J412" s="35">
        <v>631</v>
      </c>
      <c r="K412" s="30"/>
      <c r="L412" s="30"/>
      <c r="M412" s="30"/>
      <c r="N412" s="30"/>
      <c r="O412" s="30"/>
      <c r="P412" s="30"/>
      <c r="Q412" s="30"/>
    </row>
    <row r="413" spans="1:17" ht="41.25" x14ac:dyDescent="0.2">
      <c r="A413" s="21">
        <v>332</v>
      </c>
      <c r="B413" s="26" t="s">
        <v>185</v>
      </c>
      <c r="C413" s="119" t="s">
        <v>184</v>
      </c>
      <c r="D413" s="27" t="s">
        <v>44</v>
      </c>
      <c r="E413" s="28">
        <v>1</v>
      </c>
      <c r="F413" s="29" t="s">
        <v>183</v>
      </c>
      <c r="G413" s="30"/>
      <c r="H413" s="30"/>
      <c r="I413" s="30"/>
      <c r="J413" s="35">
        <v>579</v>
      </c>
      <c r="K413" s="30"/>
      <c r="L413" s="30"/>
      <c r="M413" s="30"/>
      <c r="N413" s="30"/>
      <c r="O413" s="30"/>
      <c r="P413" s="30"/>
      <c r="Q413" s="30"/>
    </row>
    <row r="414" spans="1:17" x14ac:dyDescent="0.2">
      <c r="A414" s="133" t="s">
        <v>105</v>
      </c>
      <c r="B414" s="134"/>
      <c r="C414" s="134"/>
      <c r="D414" s="134"/>
      <c r="E414" s="134"/>
      <c r="F414" s="134"/>
      <c r="G414" s="134"/>
      <c r="H414" s="134"/>
      <c r="I414" s="134"/>
      <c r="J414" s="36">
        <v>2264</v>
      </c>
      <c r="K414" s="30"/>
      <c r="L414" s="30"/>
      <c r="M414" s="30"/>
      <c r="N414" s="30"/>
      <c r="O414" s="30"/>
      <c r="P414" s="30"/>
      <c r="Q414" s="30"/>
    </row>
    <row r="415" spans="1:17" x14ac:dyDescent="0.2">
      <c r="A415" s="136" t="s">
        <v>182</v>
      </c>
      <c r="B415" s="134"/>
      <c r="C415" s="134"/>
      <c r="D415" s="134"/>
      <c r="E415" s="134"/>
      <c r="F415" s="134"/>
      <c r="G415" s="134"/>
      <c r="H415" s="134"/>
      <c r="I415" s="134"/>
      <c r="J415" s="37">
        <v>2264</v>
      </c>
      <c r="K415" s="30"/>
      <c r="L415" s="30"/>
      <c r="M415" s="30"/>
      <c r="N415" s="30"/>
      <c r="O415" s="30"/>
      <c r="P415" s="30"/>
      <c r="Q415" s="30"/>
    </row>
    <row r="416" spans="1:17" x14ac:dyDescent="0.2">
      <c r="A416" s="137" t="s">
        <v>103</v>
      </c>
      <c r="B416" s="138"/>
      <c r="C416" s="138"/>
      <c r="D416" s="138"/>
      <c r="E416" s="138"/>
      <c r="F416" s="138"/>
      <c r="G416" s="138"/>
      <c r="H416" s="138"/>
      <c r="I416" s="138"/>
      <c r="J416" s="138"/>
      <c r="K416" s="138"/>
      <c r="L416" s="138"/>
      <c r="M416" s="138"/>
      <c r="N416" s="138"/>
      <c r="O416" s="138"/>
      <c r="P416" s="138"/>
      <c r="Q416" s="138"/>
    </row>
    <row r="417" spans="1:17" x14ac:dyDescent="0.2">
      <c r="A417" s="133" t="s">
        <v>47</v>
      </c>
      <c r="B417" s="134"/>
      <c r="C417" s="134"/>
      <c r="D417" s="134"/>
      <c r="E417" s="134"/>
      <c r="F417" s="134"/>
      <c r="G417" s="134"/>
      <c r="H417" s="134"/>
      <c r="I417" s="134"/>
      <c r="J417" s="36">
        <v>328495</v>
      </c>
      <c r="K417" s="29">
        <v>14294</v>
      </c>
      <c r="L417" s="29">
        <v>5489</v>
      </c>
      <c r="M417" s="29">
        <v>449</v>
      </c>
      <c r="N417" s="30"/>
      <c r="O417" s="29">
        <v>1086.5</v>
      </c>
      <c r="P417" s="30"/>
      <c r="Q417" s="29">
        <v>25.56</v>
      </c>
    </row>
    <row r="418" spans="1:17" x14ac:dyDescent="0.2">
      <c r="A418" s="133" t="s">
        <v>48</v>
      </c>
      <c r="B418" s="134"/>
      <c r="C418" s="134"/>
      <c r="D418" s="134"/>
      <c r="E418" s="134"/>
      <c r="F418" s="134"/>
      <c r="G418" s="134"/>
      <c r="H418" s="134"/>
      <c r="I418" s="134"/>
      <c r="J418" s="36">
        <v>14911</v>
      </c>
      <c r="K418" s="30"/>
      <c r="L418" s="30"/>
      <c r="M418" s="30"/>
      <c r="N418" s="30"/>
      <c r="O418" s="30"/>
      <c r="P418" s="30"/>
      <c r="Q418" s="30"/>
    </row>
    <row r="419" spans="1:17" x14ac:dyDescent="0.2">
      <c r="A419" s="133" t="s">
        <v>49</v>
      </c>
      <c r="B419" s="134"/>
      <c r="C419" s="134"/>
      <c r="D419" s="134"/>
      <c r="E419" s="134"/>
      <c r="F419" s="134"/>
      <c r="G419" s="134"/>
      <c r="H419" s="134"/>
      <c r="I419" s="134"/>
      <c r="J419" s="36">
        <v>9782</v>
      </c>
      <c r="K419" s="30"/>
      <c r="L419" s="30"/>
      <c r="M419" s="30"/>
      <c r="N419" s="30"/>
      <c r="O419" s="30"/>
      <c r="P419" s="30"/>
      <c r="Q419" s="30"/>
    </row>
    <row r="420" spans="1:17" x14ac:dyDescent="0.2">
      <c r="A420" s="136" t="s">
        <v>50</v>
      </c>
      <c r="B420" s="134"/>
      <c r="C420" s="134"/>
      <c r="D420" s="134"/>
      <c r="E420" s="134"/>
      <c r="F420" s="134"/>
      <c r="G420" s="134"/>
      <c r="H420" s="134"/>
      <c r="I420" s="134"/>
      <c r="J420" s="35"/>
      <c r="K420" s="30"/>
      <c r="L420" s="30"/>
      <c r="M420" s="30"/>
      <c r="N420" s="30"/>
      <c r="O420" s="30"/>
      <c r="P420" s="30"/>
      <c r="Q420" s="30"/>
    </row>
    <row r="421" spans="1:17" x14ac:dyDescent="0.2">
      <c r="A421" s="133" t="s">
        <v>51</v>
      </c>
      <c r="B421" s="134"/>
      <c r="C421" s="134"/>
      <c r="D421" s="134"/>
      <c r="E421" s="134"/>
      <c r="F421" s="134"/>
      <c r="G421" s="134"/>
      <c r="H421" s="134"/>
      <c r="I421" s="134"/>
      <c r="J421" s="36">
        <v>63925</v>
      </c>
      <c r="K421" s="30"/>
      <c r="L421" s="30"/>
      <c r="M421" s="30"/>
      <c r="N421" s="30"/>
      <c r="O421" s="29">
        <v>661.1</v>
      </c>
      <c r="P421" s="30"/>
      <c r="Q421" s="29">
        <v>15.13</v>
      </c>
    </row>
    <row r="422" spans="1:17" x14ac:dyDescent="0.2">
      <c r="A422" s="133" t="s">
        <v>52</v>
      </c>
      <c r="B422" s="134"/>
      <c r="C422" s="134"/>
      <c r="D422" s="134"/>
      <c r="E422" s="134"/>
      <c r="F422" s="134"/>
      <c r="G422" s="134"/>
      <c r="H422" s="134"/>
      <c r="I422" s="134"/>
      <c r="J422" s="36">
        <v>192159</v>
      </c>
      <c r="K422" s="30"/>
      <c r="L422" s="30"/>
      <c r="M422" s="30"/>
      <c r="N422" s="30"/>
      <c r="O422" s="29">
        <v>425.4</v>
      </c>
      <c r="P422" s="30"/>
      <c r="Q422" s="29">
        <v>10.43</v>
      </c>
    </row>
    <row r="423" spans="1:17" x14ac:dyDescent="0.2">
      <c r="A423" s="133" t="s">
        <v>22</v>
      </c>
      <c r="B423" s="134"/>
      <c r="C423" s="134"/>
      <c r="D423" s="134"/>
      <c r="E423" s="134"/>
      <c r="F423" s="134"/>
      <c r="G423" s="134"/>
      <c r="H423" s="134"/>
      <c r="I423" s="134"/>
      <c r="J423" s="36">
        <v>97104</v>
      </c>
      <c r="K423" s="30"/>
      <c r="L423" s="30"/>
      <c r="M423" s="30"/>
      <c r="N423" s="30"/>
      <c r="O423" s="30"/>
      <c r="P423" s="30"/>
      <c r="Q423" s="30"/>
    </row>
    <row r="424" spans="1:17" x14ac:dyDescent="0.2">
      <c r="A424" s="133" t="s">
        <v>53</v>
      </c>
      <c r="B424" s="134"/>
      <c r="C424" s="134"/>
      <c r="D424" s="134"/>
      <c r="E424" s="134"/>
      <c r="F424" s="134"/>
      <c r="G424" s="134"/>
      <c r="H424" s="134"/>
      <c r="I424" s="134"/>
      <c r="J424" s="36">
        <v>353188</v>
      </c>
      <c r="K424" s="30"/>
      <c r="L424" s="30"/>
      <c r="M424" s="30"/>
      <c r="N424" s="30"/>
      <c r="O424" s="29">
        <v>1086.5</v>
      </c>
      <c r="P424" s="30"/>
      <c r="Q424" s="29">
        <v>25.56</v>
      </c>
    </row>
    <row r="425" spans="1:17" x14ac:dyDescent="0.2">
      <c r="A425" s="133" t="s">
        <v>54</v>
      </c>
      <c r="B425" s="134"/>
      <c r="C425" s="134"/>
      <c r="D425" s="134"/>
      <c r="E425" s="134"/>
      <c r="F425" s="134"/>
      <c r="G425" s="134"/>
      <c r="H425" s="134"/>
      <c r="I425" s="134"/>
      <c r="J425" s="35"/>
      <c r="K425" s="30"/>
      <c r="L425" s="30"/>
      <c r="M425" s="30"/>
      <c r="N425" s="30"/>
      <c r="O425" s="30"/>
      <c r="P425" s="30"/>
      <c r="Q425" s="30"/>
    </row>
    <row r="426" spans="1:17" x14ac:dyDescent="0.2">
      <c r="A426" s="133" t="s">
        <v>55</v>
      </c>
      <c r="B426" s="134"/>
      <c r="C426" s="134"/>
      <c r="D426" s="134"/>
      <c r="E426" s="134"/>
      <c r="F426" s="134"/>
      <c r="G426" s="134"/>
      <c r="H426" s="134"/>
      <c r="I426" s="134"/>
      <c r="J426" s="36">
        <v>211608</v>
      </c>
      <c r="K426" s="30"/>
      <c r="L426" s="30"/>
      <c r="M426" s="30"/>
      <c r="N426" s="30"/>
      <c r="O426" s="30"/>
      <c r="P426" s="30"/>
      <c r="Q426" s="30"/>
    </row>
    <row r="427" spans="1:17" x14ac:dyDescent="0.2">
      <c r="A427" s="133" t="s">
        <v>56</v>
      </c>
      <c r="B427" s="134"/>
      <c r="C427" s="134"/>
      <c r="D427" s="134"/>
      <c r="E427" s="134"/>
      <c r="F427" s="134"/>
      <c r="G427" s="134"/>
      <c r="H427" s="134"/>
      <c r="I427" s="134"/>
      <c r="J427" s="36">
        <v>5489</v>
      </c>
      <c r="K427" s="30"/>
      <c r="L427" s="30"/>
      <c r="M427" s="30"/>
      <c r="N427" s="30"/>
      <c r="O427" s="30"/>
      <c r="P427" s="30"/>
      <c r="Q427" s="30"/>
    </row>
    <row r="428" spans="1:17" x14ac:dyDescent="0.2">
      <c r="A428" s="133" t="s">
        <v>57</v>
      </c>
      <c r="B428" s="134"/>
      <c r="C428" s="134"/>
      <c r="D428" s="134"/>
      <c r="E428" s="134"/>
      <c r="F428" s="134"/>
      <c r="G428" s="134"/>
      <c r="H428" s="134"/>
      <c r="I428" s="134"/>
      <c r="J428" s="36">
        <v>14743</v>
      </c>
      <c r="K428" s="30"/>
      <c r="L428" s="30"/>
      <c r="M428" s="30"/>
      <c r="N428" s="30"/>
      <c r="O428" s="30"/>
      <c r="P428" s="30"/>
      <c r="Q428" s="30"/>
    </row>
    <row r="429" spans="1:17" x14ac:dyDescent="0.2">
      <c r="A429" s="133" t="s">
        <v>20</v>
      </c>
      <c r="B429" s="134"/>
      <c r="C429" s="134"/>
      <c r="D429" s="134"/>
      <c r="E429" s="134"/>
      <c r="F429" s="134"/>
      <c r="G429" s="134"/>
      <c r="H429" s="134"/>
      <c r="I429" s="134"/>
      <c r="J429" s="36">
        <v>97104</v>
      </c>
      <c r="K429" s="30"/>
      <c r="L429" s="30"/>
      <c r="M429" s="30"/>
      <c r="N429" s="30"/>
      <c r="O429" s="30"/>
      <c r="P429" s="30"/>
      <c r="Q429" s="30"/>
    </row>
    <row r="430" spans="1:17" x14ac:dyDescent="0.2">
      <c r="A430" s="133" t="s">
        <v>58</v>
      </c>
      <c r="B430" s="134"/>
      <c r="C430" s="134"/>
      <c r="D430" s="134"/>
      <c r="E430" s="134"/>
      <c r="F430" s="134"/>
      <c r="G430" s="134"/>
      <c r="H430" s="134"/>
      <c r="I430" s="134"/>
      <c r="J430" s="36">
        <v>14911</v>
      </c>
      <c r="K430" s="30"/>
      <c r="L430" s="30"/>
      <c r="M430" s="30"/>
      <c r="N430" s="30"/>
      <c r="O430" s="30"/>
      <c r="P430" s="30"/>
      <c r="Q430" s="30"/>
    </row>
    <row r="431" spans="1:17" x14ac:dyDescent="0.2">
      <c r="A431" s="133" t="s">
        <v>59</v>
      </c>
      <c r="B431" s="134"/>
      <c r="C431" s="134"/>
      <c r="D431" s="134"/>
      <c r="E431" s="134"/>
      <c r="F431" s="134"/>
      <c r="G431" s="134"/>
      <c r="H431" s="134"/>
      <c r="I431" s="134"/>
      <c r="J431" s="36">
        <v>9782</v>
      </c>
      <c r="K431" s="30"/>
      <c r="L431" s="30"/>
      <c r="M431" s="30"/>
      <c r="N431" s="30"/>
      <c r="O431" s="30"/>
      <c r="P431" s="30"/>
      <c r="Q431" s="30"/>
    </row>
    <row r="432" spans="1:17" x14ac:dyDescent="0.2">
      <c r="A432" s="136" t="s">
        <v>60</v>
      </c>
      <c r="B432" s="134"/>
      <c r="C432" s="134"/>
      <c r="D432" s="134"/>
      <c r="E432" s="134"/>
      <c r="F432" s="134"/>
      <c r="G432" s="134"/>
      <c r="H432" s="134"/>
      <c r="I432" s="134"/>
      <c r="J432" s="37">
        <v>353188</v>
      </c>
      <c r="K432" s="30"/>
      <c r="L432" s="30"/>
      <c r="M432" s="30"/>
      <c r="N432" s="30"/>
      <c r="O432" s="32">
        <v>1086.5</v>
      </c>
      <c r="P432" s="30"/>
      <c r="Q432" s="32">
        <v>25.56</v>
      </c>
    </row>
    <row r="433" spans="1:17" x14ac:dyDescent="0.2">
      <c r="F433" s="24"/>
      <c r="G433" s="24"/>
      <c r="H433" s="24"/>
      <c r="I433" s="24"/>
      <c r="J433" s="38"/>
      <c r="K433" s="24"/>
      <c r="L433" s="24"/>
      <c r="M433" s="24"/>
      <c r="N433" s="24"/>
      <c r="O433" s="24"/>
      <c r="P433" s="24"/>
      <c r="Q433" s="24"/>
    </row>
    <row r="434" spans="1:17" x14ac:dyDescent="0.2">
      <c r="F434" s="24"/>
      <c r="G434" s="24"/>
      <c r="H434" s="24"/>
      <c r="I434" s="24"/>
      <c r="J434" s="38"/>
      <c r="K434" s="24"/>
      <c r="L434" s="24"/>
      <c r="M434" s="24"/>
      <c r="N434" s="24"/>
      <c r="O434" s="24"/>
      <c r="P434" s="24"/>
      <c r="Q434" s="24"/>
    </row>
    <row r="435" spans="1:17" x14ac:dyDescent="0.2">
      <c r="F435" s="24"/>
      <c r="G435" s="24"/>
      <c r="H435" s="24"/>
      <c r="I435" s="24"/>
      <c r="J435" s="38"/>
      <c r="K435" s="24"/>
      <c r="L435" s="24"/>
      <c r="M435" s="24"/>
      <c r="N435" s="24"/>
      <c r="O435" s="24"/>
      <c r="P435" s="24"/>
      <c r="Q435" s="24"/>
    </row>
    <row r="436" spans="1:17" x14ac:dyDescent="0.2">
      <c r="A436" s="135" t="s">
        <v>650</v>
      </c>
      <c r="B436" s="130"/>
      <c r="C436" s="130"/>
      <c r="D436" s="130"/>
      <c r="E436" s="130"/>
      <c r="F436" s="130"/>
      <c r="G436" s="130"/>
      <c r="H436" s="130"/>
      <c r="I436" s="130"/>
      <c r="J436" s="130"/>
      <c r="K436" s="130"/>
      <c r="L436" s="130"/>
      <c r="M436" s="130"/>
      <c r="N436" s="130"/>
      <c r="O436" s="130"/>
      <c r="P436" s="130"/>
      <c r="Q436" s="130"/>
    </row>
    <row r="437" spans="1:17" x14ac:dyDescent="0.2">
      <c r="A437" s="129" t="s">
        <v>95</v>
      </c>
      <c r="B437" s="130"/>
      <c r="C437" s="130"/>
      <c r="D437" s="130"/>
      <c r="E437" s="130"/>
      <c r="F437" s="130"/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  <c r="Q437" s="130"/>
    </row>
    <row r="438" spans="1:17" x14ac:dyDescent="0.2">
      <c r="F438" s="24"/>
      <c r="G438" s="24"/>
      <c r="H438" s="24"/>
      <c r="I438" s="24"/>
      <c r="J438" s="38"/>
      <c r="K438" s="24"/>
      <c r="L438" s="24"/>
      <c r="M438" s="24"/>
      <c r="N438" s="24"/>
      <c r="O438" s="24"/>
      <c r="P438" s="24"/>
      <c r="Q438" s="24"/>
    </row>
    <row r="439" spans="1:17" x14ac:dyDescent="0.2">
      <c r="A439" s="135" t="s">
        <v>96</v>
      </c>
      <c r="B439" s="130"/>
      <c r="C439" s="130"/>
      <c r="D439" s="130"/>
      <c r="E439" s="130"/>
      <c r="F439" s="130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30"/>
    </row>
    <row r="440" spans="1:17" x14ac:dyDescent="0.2">
      <c r="A440" s="129" t="s">
        <v>95</v>
      </c>
      <c r="B440" s="130"/>
      <c r="C440" s="130"/>
      <c r="D440" s="130"/>
      <c r="E440" s="130"/>
      <c r="F440" s="130"/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  <c r="Q440" s="130"/>
    </row>
    <row r="441" spans="1:17" x14ac:dyDescent="0.2">
      <c r="F441" s="24"/>
      <c r="G441" s="24"/>
      <c r="H441" s="24"/>
      <c r="I441" s="24"/>
      <c r="J441" s="38"/>
      <c r="K441" s="24"/>
      <c r="L441" s="24"/>
      <c r="M441" s="24"/>
      <c r="N441" s="24"/>
      <c r="O441" s="24"/>
      <c r="P441" s="24"/>
      <c r="Q441" s="24"/>
    </row>
  </sheetData>
  <mergeCells count="161">
    <mergeCell ref="O25:O27"/>
    <mergeCell ref="N25:N27"/>
    <mergeCell ref="Q25:Q27"/>
    <mergeCell ref="J26:J27"/>
    <mergeCell ref="K26:M26"/>
    <mergeCell ref="J25:M25"/>
    <mergeCell ref="P25:P27"/>
    <mergeCell ref="A25:A27"/>
    <mergeCell ref="C25:C27"/>
    <mergeCell ref="D25:D27"/>
    <mergeCell ref="E25:E27"/>
    <mergeCell ref="B25:B27"/>
    <mergeCell ref="F26:F27"/>
    <mergeCell ref="F25:I25"/>
    <mergeCell ref="G26:I26"/>
    <mergeCell ref="A29:Q29"/>
    <mergeCell ref="A62:Q62"/>
    <mergeCell ref="A68:I68"/>
    <mergeCell ref="A69:I69"/>
    <mergeCell ref="A70:I70"/>
    <mergeCell ref="A71:I71"/>
    <mergeCell ref="A72:Q72"/>
    <mergeCell ref="A82:I82"/>
    <mergeCell ref="A83:I83"/>
    <mergeCell ref="A84:I84"/>
    <mergeCell ref="A85:I85"/>
    <mergeCell ref="A86:Q86"/>
    <mergeCell ref="A99:I99"/>
    <mergeCell ref="A100:I100"/>
    <mergeCell ref="A101:I101"/>
    <mergeCell ref="A102:I102"/>
    <mergeCell ref="A103:Q103"/>
    <mergeCell ref="A115:I115"/>
    <mergeCell ref="A116:I116"/>
    <mergeCell ref="A117:I117"/>
    <mergeCell ref="A118:I118"/>
    <mergeCell ref="A119:Q119"/>
    <mergeCell ref="A127:I127"/>
    <mergeCell ref="A128:I128"/>
    <mergeCell ref="A129:I129"/>
    <mergeCell ref="A130:I130"/>
    <mergeCell ref="A131:Q131"/>
    <mergeCell ref="A138:I138"/>
    <mergeCell ref="A139:I139"/>
    <mergeCell ref="A140:I140"/>
    <mergeCell ref="A141:I141"/>
    <mergeCell ref="A142:Q142"/>
    <mergeCell ref="A150:I150"/>
    <mergeCell ref="A151:I151"/>
    <mergeCell ref="A152:I152"/>
    <mergeCell ref="A153:I153"/>
    <mergeCell ref="A154:Q154"/>
    <mergeCell ref="A161:I161"/>
    <mergeCell ref="A162:I162"/>
    <mergeCell ref="A163:I163"/>
    <mergeCell ref="A164:I164"/>
    <mergeCell ref="A165:Q165"/>
    <mergeCell ref="A204:I204"/>
    <mergeCell ref="A205:I205"/>
    <mergeCell ref="A206:I206"/>
    <mergeCell ref="A207:I207"/>
    <mergeCell ref="A208:Q208"/>
    <mergeCell ref="A213:I213"/>
    <mergeCell ref="A214:I214"/>
    <mergeCell ref="A215:I215"/>
    <mergeCell ref="A216:I216"/>
    <mergeCell ref="A217:Q217"/>
    <mergeCell ref="A242:I242"/>
    <mergeCell ref="A243:I243"/>
    <mergeCell ref="A244:I244"/>
    <mergeCell ref="A245:I245"/>
    <mergeCell ref="A246:Q246"/>
    <mergeCell ref="A265:I265"/>
    <mergeCell ref="A266:I266"/>
    <mergeCell ref="A267:I267"/>
    <mergeCell ref="A268:I268"/>
    <mergeCell ref="A269:Q269"/>
    <mergeCell ref="A278:I278"/>
    <mergeCell ref="A279:I279"/>
    <mergeCell ref="A280:I280"/>
    <mergeCell ref="A281:I281"/>
    <mergeCell ref="A282:Q282"/>
    <mergeCell ref="A287:I287"/>
    <mergeCell ref="A288:I288"/>
    <mergeCell ref="A289:I289"/>
    <mergeCell ref="A290:I290"/>
    <mergeCell ref="A291:Q291"/>
    <mergeCell ref="A296:I296"/>
    <mergeCell ref="A297:I297"/>
    <mergeCell ref="A298:I298"/>
    <mergeCell ref="A299:I299"/>
    <mergeCell ref="A300:Q300"/>
    <mergeCell ref="A311:I311"/>
    <mergeCell ref="A312:I312"/>
    <mergeCell ref="A313:I313"/>
    <mergeCell ref="A314:I314"/>
    <mergeCell ref="A341:Q341"/>
    <mergeCell ref="A350:I350"/>
    <mergeCell ref="A351:I351"/>
    <mergeCell ref="A352:I352"/>
    <mergeCell ref="A353:I353"/>
    <mergeCell ref="A354:Q354"/>
    <mergeCell ref="A361:I361"/>
    <mergeCell ref="A362:I362"/>
    <mergeCell ref="A315:Q315"/>
    <mergeCell ref="A321:I321"/>
    <mergeCell ref="A322:I322"/>
    <mergeCell ref="A323:I323"/>
    <mergeCell ref="A324:I324"/>
    <mergeCell ref="A325:Q325"/>
    <mergeCell ref="A337:I337"/>
    <mergeCell ref="A338:I338"/>
    <mergeCell ref="A339:I339"/>
    <mergeCell ref="J16:K16"/>
    <mergeCell ref="J20:K20"/>
    <mergeCell ref="J18:K18"/>
    <mergeCell ref="J17:K17"/>
    <mergeCell ref="A423:I423"/>
    <mergeCell ref="A424:I424"/>
    <mergeCell ref="A406:I406"/>
    <mergeCell ref="A407:I407"/>
    <mergeCell ref="A408:Q408"/>
    <mergeCell ref="A414:I414"/>
    <mergeCell ref="A417:I417"/>
    <mergeCell ref="A418:I418"/>
    <mergeCell ref="A419:I419"/>
    <mergeCell ref="A420:I420"/>
    <mergeCell ref="A421:I421"/>
    <mergeCell ref="A422:I422"/>
    <mergeCell ref="A415:I415"/>
    <mergeCell ref="A416:Q416"/>
    <mergeCell ref="A388:I388"/>
    <mergeCell ref="A389:I389"/>
    <mergeCell ref="A390:I390"/>
    <mergeCell ref="A391:Q391"/>
    <mergeCell ref="A404:I404"/>
    <mergeCell ref="A405:I405"/>
    <mergeCell ref="A436:Q436"/>
    <mergeCell ref="A437:Q437"/>
    <mergeCell ref="A439:Q439"/>
    <mergeCell ref="A440:Q440"/>
    <mergeCell ref="J21:K21"/>
    <mergeCell ref="J19:K19"/>
    <mergeCell ref="A429:I429"/>
    <mergeCell ref="A430:I430"/>
    <mergeCell ref="A431:I431"/>
    <mergeCell ref="A432:I432"/>
    <mergeCell ref="A426:I426"/>
    <mergeCell ref="A427:I427"/>
    <mergeCell ref="A428:I428"/>
    <mergeCell ref="A425:I425"/>
    <mergeCell ref="A363:I363"/>
    <mergeCell ref="A364:I364"/>
    <mergeCell ref="A365:Q365"/>
    <mergeCell ref="A371:I371"/>
    <mergeCell ref="A372:I372"/>
    <mergeCell ref="A373:I373"/>
    <mergeCell ref="A374:I374"/>
    <mergeCell ref="A375:Q375"/>
    <mergeCell ref="A387:I387"/>
    <mergeCell ref="A340:I340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5"/>
  <sheetViews>
    <sheetView showGridLines="0" zoomScaleNormal="100" zoomScaleSheetLayoutView="75" workbookViewId="0">
      <selection activeCell="T15" sqref="T15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37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38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41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41</v>
      </c>
      <c r="O4" s="5"/>
      <c r="P4" s="5"/>
      <c r="Q4" s="5"/>
      <c r="R4" s="125"/>
    </row>
    <row r="5" spans="1:18" outlineLevel="1" x14ac:dyDescent="0.2">
      <c r="A5" s="9" t="s">
        <v>93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180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179</v>
      </c>
      <c r="I6" s="5"/>
      <c r="J6" s="4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23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745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24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744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  <c r="R12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25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743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64</v>
      </c>
      <c r="E16" s="4"/>
      <c r="F16" s="5"/>
      <c r="G16" s="5"/>
      <c r="H16" s="5"/>
      <c r="I16" s="17"/>
      <c r="J16" s="131" t="s">
        <v>742</v>
      </c>
      <c r="K16" s="132"/>
      <c r="L16" s="10" t="s">
        <v>61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65</v>
      </c>
      <c r="E17" s="4"/>
      <c r="F17" s="5"/>
      <c r="G17" s="5"/>
      <c r="H17" s="5"/>
      <c r="I17" s="17"/>
      <c r="J17" s="131" t="s">
        <v>741</v>
      </c>
      <c r="K17" s="132"/>
      <c r="L17" s="10" t="s">
        <v>61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21</v>
      </c>
      <c r="E18" s="4"/>
      <c r="F18" s="5"/>
      <c r="G18" s="5"/>
      <c r="H18" s="5"/>
      <c r="I18" s="17"/>
      <c r="J18" s="131" t="s">
        <v>740</v>
      </c>
      <c r="K18" s="132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7" t="s">
        <v>173</v>
      </c>
      <c r="E19" s="4"/>
      <c r="F19" s="5"/>
      <c r="G19" s="5"/>
      <c r="H19" s="5"/>
      <c r="I19" s="17"/>
      <c r="J19" s="131" t="s">
        <v>739</v>
      </c>
      <c r="K19" s="132"/>
      <c r="L19" s="10" t="s">
        <v>61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7" t="s">
        <v>62</v>
      </c>
      <c r="E20" s="4"/>
      <c r="F20" s="5"/>
      <c r="G20" s="5"/>
      <c r="H20" s="5"/>
      <c r="I20" s="17"/>
      <c r="J20" s="131" t="s">
        <v>738</v>
      </c>
      <c r="K20" s="132"/>
      <c r="L20" s="10" t="s">
        <v>63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22" t="s">
        <v>170</v>
      </c>
      <c r="E21" s="4"/>
      <c r="F21" s="5"/>
      <c r="G21" s="5"/>
      <c r="H21" s="5"/>
      <c r="I21" s="5"/>
      <c r="J21" s="33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3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40" t="s">
        <v>26</v>
      </c>
      <c r="B24" s="143" t="s">
        <v>169</v>
      </c>
      <c r="C24" s="140" t="s">
        <v>27</v>
      </c>
      <c r="D24" s="140" t="s">
        <v>28</v>
      </c>
      <c r="E24" s="140" t="s">
        <v>29</v>
      </c>
      <c r="F24" s="140" t="s">
        <v>39</v>
      </c>
      <c r="G24" s="141"/>
      <c r="H24" s="141"/>
      <c r="I24" s="141"/>
      <c r="J24" s="140" t="s">
        <v>40</v>
      </c>
      <c r="K24" s="141"/>
      <c r="L24" s="141"/>
      <c r="M24" s="141"/>
      <c r="N24" s="140" t="s">
        <v>34</v>
      </c>
      <c r="O24" s="140" t="s">
        <v>35</v>
      </c>
      <c r="P24" s="140" t="s">
        <v>168</v>
      </c>
      <c r="Q24" s="140" t="s">
        <v>167</v>
      </c>
    </row>
    <row r="25" spans="1:17" ht="15.75" customHeight="1" x14ac:dyDescent="0.2">
      <c r="A25" s="141"/>
      <c r="B25" s="144"/>
      <c r="C25" s="142"/>
      <c r="D25" s="140"/>
      <c r="E25" s="141"/>
      <c r="F25" s="140" t="s">
        <v>30</v>
      </c>
      <c r="G25" s="140" t="s">
        <v>32</v>
      </c>
      <c r="H25" s="141"/>
      <c r="I25" s="141"/>
      <c r="J25" s="145" t="s">
        <v>30</v>
      </c>
      <c r="K25" s="140" t="s">
        <v>32</v>
      </c>
      <c r="L25" s="141"/>
      <c r="M25" s="141"/>
      <c r="N25" s="140"/>
      <c r="O25" s="140"/>
      <c r="P25" s="140"/>
      <c r="Q25" s="140"/>
    </row>
    <row r="26" spans="1:17" ht="15.75" customHeight="1" x14ac:dyDescent="0.2">
      <c r="A26" s="141"/>
      <c r="B26" s="144"/>
      <c r="C26" s="142"/>
      <c r="D26" s="140"/>
      <c r="E26" s="141"/>
      <c r="F26" s="141"/>
      <c r="G26" s="116" t="s">
        <v>31</v>
      </c>
      <c r="H26" s="116" t="s">
        <v>36</v>
      </c>
      <c r="I26" s="116" t="s">
        <v>33</v>
      </c>
      <c r="J26" s="146"/>
      <c r="K26" s="116" t="s">
        <v>31</v>
      </c>
      <c r="L26" s="116" t="s">
        <v>36</v>
      </c>
      <c r="M26" s="116" t="s">
        <v>33</v>
      </c>
      <c r="N26" s="140"/>
      <c r="O26" s="140"/>
      <c r="P26" s="140"/>
      <c r="Q26" s="140"/>
    </row>
    <row r="27" spans="1:17" x14ac:dyDescent="0.2">
      <c r="A27" s="21">
        <v>1</v>
      </c>
      <c r="B27" s="120">
        <v>2</v>
      </c>
      <c r="C27" s="116">
        <v>3</v>
      </c>
      <c r="D27" s="116">
        <v>4</v>
      </c>
      <c r="E27" s="21">
        <v>5</v>
      </c>
      <c r="F27" s="117">
        <v>6</v>
      </c>
      <c r="G27" s="117">
        <v>7</v>
      </c>
      <c r="H27" s="117">
        <v>8</v>
      </c>
      <c r="I27" s="117">
        <v>9</v>
      </c>
      <c r="J27" s="118">
        <v>10</v>
      </c>
      <c r="K27" s="117">
        <v>11</v>
      </c>
      <c r="L27" s="117">
        <v>12</v>
      </c>
      <c r="M27" s="117">
        <v>13</v>
      </c>
      <c r="N27" s="117">
        <v>14</v>
      </c>
      <c r="O27" s="117">
        <v>15</v>
      </c>
      <c r="P27" s="117">
        <v>16</v>
      </c>
      <c r="Q27" s="117">
        <v>17</v>
      </c>
    </row>
    <row r="28" spans="1:17" ht="19.149999999999999" customHeight="1" x14ac:dyDescent="0.2">
      <c r="A28" s="139" t="s">
        <v>737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</row>
    <row r="29" spans="1:17" ht="108" x14ac:dyDescent="0.2">
      <c r="A29" s="21">
        <v>1</v>
      </c>
      <c r="B29" s="26" t="s">
        <v>681</v>
      </c>
      <c r="C29" s="119" t="s">
        <v>729</v>
      </c>
      <c r="D29" s="27" t="s">
        <v>548</v>
      </c>
      <c r="E29" s="28">
        <v>1</v>
      </c>
      <c r="F29" s="29">
        <v>114.59</v>
      </c>
      <c r="G29" s="29">
        <v>61.78</v>
      </c>
      <c r="H29" s="29">
        <v>42.29</v>
      </c>
      <c r="I29" s="29">
        <v>2.73</v>
      </c>
      <c r="J29" s="35">
        <v>115</v>
      </c>
      <c r="K29" s="30">
        <v>62</v>
      </c>
      <c r="L29" s="30">
        <v>42</v>
      </c>
      <c r="M29" s="30">
        <v>3</v>
      </c>
      <c r="N29" s="30">
        <v>4.49</v>
      </c>
      <c r="O29" s="30">
        <v>4.49</v>
      </c>
      <c r="P29" s="30">
        <v>0.15</v>
      </c>
      <c r="Q29" s="30">
        <v>0.15</v>
      </c>
    </row>
    <row r="30" spans="1:17" ht="96.75" x14ac:dyDescent="0.2">
      <c r="A30" s="21">
        <v>2</v>
      </c>
      <c r="B30" s="26" t="s">
        <v>692</v>
      </c>
      <c r="C30" s="119" t="s">
        <v>736</v>
      </c>
      <c r="D30" s="27" t="s">
        <v>217</v>
      </c>
      <c r="E30" s="28">
        <v>1</v>
      </c>
      <c r="F30" s="29" t="s">
        <v>735</v>
      </c>
      <c r="G30" s="30"/>
      <c r="H30" s="30"/>
      <c r="I30" s="30"/>
      <c r="J30" s="35">
        <v>42411</v>
      </c>
      <c r="K30" s="30"/>
      <c r="L30" s="30"/>
      <c r="M30" s="30"/>
      <c r="N30" s="30"/>
      <c r="O30" s="30"/>
      <c r="P30" s="30"/>
      <c r="Q30" s="30"/>
    </row>
    <row r="31" spans="1:17" ht="72.75" x14ac:dyDescent="0.2">
      <c r="A31" s="21">
        <v>3</v>
      </c>
      <c r="B31" s="26" t="s">
        <v>692</v>
      </c>
      <c r="C31" s="119" t="s">
        <v>702</v>
      </c>
      <c r="D31" s="27" t="s">
        <v>217</v>
      </c>
      <c r="E31" s="28">
        <v>1</v>
      </c>
      <c r="F31" s="29" t="s">
        <v>701</v>
      </c>
      <c r="G31" s="30"/>
      <c r="H31" s="30"/>
      <c r="I31" s="30"/>
      <c r="J31" s="35">
        <v>535</v>
      </c>
      <c r="K31" s="30"/>
      <c r="L31" s="30"/>
      <c r="M31" s="30"/>
      <c r="N31" s="30"/>
      <c r="O31" s="30"/>
      <c r="P31" s="30"/>
      <c r="Q31" s="30"/>
    </row>
    <row r="32" spans="1:17" ht="72.75" x14ac:dyDescent="0.2">
      <c r="A32" s="21">
        <v>4</v>
      </c>
      <c r="B32" s="26" t="s">
        <v>692</v>
      </c>
      <c r="C32" s="119" t="s">
        <v>700</v>
      </c>
      <c r="D32" s="27" t="s">
        <v>217</v>
      </c>
      <c r="E32" s="28">
        <v>4</v>
      </c>
      <c r="F32" s="29" t="s">
        <v>699</v>
      </c>
      <c r="G32" s="30"/>
      <c r="H32" s="30"/>
      <c r="I32" s="30"/>
      <c r="J32" s="35">
        <v>1609</v>
      </c>
      <c r="K32" s="30"/>
      <c r="L32" s="30"/>
      <c r="M32" s="30"/>
      <c r="N32" s="30"/>
      <c r="O32" s="30"/>
      <c r="P32" s="30"/>
      <c r="Q32" s="30"/>
    </row>
    <row r="33" spans="1:17" ht="72.75" x14ac:dyDescent="0.2">
      <c r="A33" s="21">
        <v>5</v>
      </c>
      <c r="B33" s="26" t="s">
        <v>692</v>
      </c>
      <c r="C33" s="119" t="s">
        <v>734</v>
      </c>
      <c r="D33" s="27" t="s">
        <v>217</v>
      </c>
      <c r="E33" s="28">
        <v>2</v>
      </c>
      <c r="F33" s="29" t="s">
        <v>732</v>
      </c>
      <c r="G33" s="30"/>
      <c r="H33" s="30"/>
      <c r="I33" s="30"/>
      <c r="J33" s="35">
        <v>331</v>
      </c>
      <c r="K33" s="30"/>
      <c r="L33" s="30"/>
      <c r="M33" s="30"/>
      <c r="N33" s="30"/>
      <c r="O33" s="30"/>
      <c r="P33" s="30"/>
      <c r="Q33" s="30"/>
    </row>
    <row r="34" spans="1:17" ht="72.75" x14ac:dyDescent="0.2">
      <c r="A34" s="21">
        <v>6</v>
      </c>
      <c r="B34" s="26" t="s">
        <v>692</v>
      </c>
      <c r="C34" s="119" t="s">
        <v>733</v>
      </c>
      <c r="D34" s="27" t="s">
        <v>217</v>
      </c>
      <c r="E34" s="28">
        <v>2</v>
      </c>
      <c r="F34" s="29" t="s">
        <v>732</v>
      </c>
      <c r="G34" s="30"/>
      <c r="H34" s="30"/>
      <c r="I34" s="30"/>
      <c r="J34" s="35">
        <v>331</v>
      </c>
      <c r="K34" s="30"/>
      <c r="L34" s="30"/>
      <c r="M34" s="30"/>
      <c r="N34" s="30"/>
      <c r="O34" s="30"/>
      <c r="P34" s="30"/>
      <c r="Q34" s="30"/>
    </row>
    <row r="35" spans="1:17" ht="108" x14ac:dyDescent="0.2">
      <c r="A35" s="21">
        <v>7</v>
      </c>
      <c r="B35" s="26" t="s">
        <v>681</v>
      </c>
      <c r="C35" s="119" t="s">
        <v>729</v>
      </c>
      <c r="D35" s="27" t="s">
        <v>548</v>
      </c>
      <c r="E35" s="28">
        <v>1</v>
      </c>
      <c r="F35" s="29">
        <v>114.59</v>
      </c>
      <c r="G35" s="29">
        <v>61.78</v>
      </c>
      <c r="H35" s="29">
        <v>42.29</v>
      </c>
      <c r="I35" s="29">
        <v>2.73</v>
      </c>
      <c r="J35" s="35">
        <v>115</v>
      </c>
      <c r="K35" s="30">
        <v>62</v>
      </c>
      <c r="L35" s="30">
        <v>42</v>
      </c>
      <c r="M35" s="30">
        <v>3</v>
      </c>
      <c r="N35" s="30">
        <v>4.49</v>
      </c>
      <c r="O35" s="30">
        <v>4.49</v>
      </c>
      <c r="P35" s="30">
        <v>0.15</v>
      </c>
      <c r="Q35" s="30">
        <v>0.15</v>
      </c>
    </row>
    <row r="36" spans="1:17" ht="72.75" x14ac:dyDescent="0.2">
      <c r="A36" s="21">
        <v>8</v>
      </c>
      <c r="B36" s="26" t="s">
        <v>692</v>
      </c>
      <c r="C36" s="119" t="s">
        <v>731</v>
      </c>
      <c r="D36" s="27" t="s">
        <v>217</v>
      </c>
      <c r="E36" s="28">
        <v>1</v>
      </c>
      <c r="F36" s="29" t="s">
        <v>730</v>
      </c>
      <c r="G36" s="30"/>
      <c r="H36" s="30"/>
      <c r="I36" s="30"/>
      <c r="J36" s="35">
        <v>3501</v>
      </c>
      <c r="K36" s="30"/>
      <c r="L36" s="30"/>
      <c r="M36" s="30"/>
      <c r="N36" s="30"/>
      <c r="O36" s="30"/>
      <c r="P36" s="30"/>
      <c r="Q36" s="30"/>
    </row>
    <row r="37" spans="1:17" ht="72.75" x14ac:dyDescent="0.2">
      <c r="A37" s="21">
        <v>9</v>
      </c>
      <c r="B37" s="26" t="s">
        <v>692</v>
      </c>
      <c r="C37" s="119" t="s">
        <v>702</v>
      </c>
      <c r="D37" s="27" t="s">
        <v>217</v>
      </c>
      <c r="E37" s="28">
        <v>1</v>
      </c>
      <c r="F37" s="29" t="s">
        <v>701</v>
      </c>
      <c r="G37" s="30"/>
      <c r="H37" s="30"/>
      <c r="I37" s="30"/>
      <c r="J37" s="35">
        <v>535</v>
      </c>
      <c r="K37" s="30"/>
      <c r="L37" s="30"/>
      <c r="M37" s="30"/>
      <c r="N37" s="30"/>
      <c r="O37" s="30"/>
      <c r="P37" s="30"/>
      <c r="Q37" s="30"/>
    </row>
    <row r="38" spans="1:17" ht="72.75" x14ac:dyDescent="0.2">
      <c r="A38" s="21">
        <v>10</v>
      </c>
      <c r="B38" s="26" t="s">
        <v>692</v>
      </c>
      <c r="C38" s="119" t="s">
        <v>700</v>
      </c>
      <c r="D38" s="27" t="s">
        <v>217</v>
      </c>
      <c r="E38" s="28">
        <v>1</v>
      </c>
      <c r="F38" s="29" t="s">
        <v>699</v>
      </c>
      <c r="G38" s="30"/>
      <c r="H38" s="30"/>
      <c r="I38" s="30"/>
      <c r="J38" s="35">
        <v>402</v>
      </c>
      <c r="K38" s="30"/>
      <c r="L38" s="30"/>
      <c r="M38" s="30"/>
      <c r="N38" s="30"/>
      <c r="O38" s="30"/>
      <c r="P38" s="30"/>
      <c r="Q38" s="30"/>
    </row>
    <row r="39" spans="1:17" ht="108" x14ac:dyDescent="0.2">
      <c r="A39" s="21">
        <v>11</v>
      </c>
      <c r="B39" s="26" t="s">
        <v>681</v>
      </c>
      <c r="C39" s="119" t="s">
        <v>729</v>
      </c>
      <c r="D39" s="27" t="s">
        <v>548</v>
      </c>
      <c r="E39" s="28">
        <v>1</v>
      </c>
      <c r="F39" s="29">
        <v>114.59</v>
      </c>
      <c r="G39" s="29">
        <v>61.78</v>
      </c>
      <c r="H39" s="29">
        <v>42.29</v>
      </c>
      <c r="I39" s="29">
        <v>2.73</v>
      </c>
      <c r="J39" s="35">
        <v>115</v>
      </c>
      <c r="K39" s="30">
        <v>62</v>
      </c>
      <c r="L39" s="30">
        <v>42</v>
      </c>
      <c r="M39" s="30">
        <v>3</v>
      </c>
      <c r="N39" s="30">
        <v>4.49</v>
      </c>
      <c r="O39" s="30">
        <v>4.49</v>
      </c>
      <c r="P39" s="30">
        <v>0.15</v>
      </c>
      <c r="Q39" s="30">
        <v>0.15</v>
      </c>
    </row>
    <row r="40" spans="1:17" ht="84.75" x14ac:dyDescent="0.2">
      <c r="A40" s="21">
        <v>12</v>
      </c>
      <c r="B40" s="26" t="s">
        <v>692</v>
      </c>
      <c r="C40" s="119" t="s">
        <v>728</v>
      </c>
      <c r="D40" s="27" t="s">
        <v>217</v>
      </c>
      <c r="E40" s="28">
        <v>1</v>
      </c>
      <c r="F40" s="29" t="s">
        <v>727</v>
      </c>
      <c r="G40" s="30"/>
      <c r="H40" s="30"/>
      <c r="I40" s="30"/>
      <c r="J40" s="35">
        <v>11232</v>
      </c>
      <c r="K40" s="30"/>
      <c r="L40" s="30"/>
      <c r="M40" s="30"/>
      <c r="N40" s="30"/>
      <c r="O40" s="30"/>
      <c r="P40" s="30"/>
      <c r="Q40" s="30"/>
    </row>
    <row r="41" spans="1:17" ht="72.75" x14ac:dyDescent="0.2">
      <c r="A41" s="21">
        <v>13</v>
      </c>
      <c r="B41" s="26" t="s">
        <v>692</v>
      </c>
      <c r="C41" s="119" t="s">
        <v>702</v>
      </c>
      <c r="D41" s="27" t="s">
        <v>217</v>
      </c>
      <c r="E41" s="28">
        <v>1</v>
      </c>
      <c r="F41" s="29" t="s">
        <v>701</v>
      </c>
      <c r="G41" s="30"/>
      <c r="H41" s="30"/>
      <c r="I41" s="30"/>
      <c r="J41" s="35">
        <v>535</v>
      </c>
      <c r="K41" s="30"/>
      <c r="L41" s="30"/>
      <c r="M41" s="30"/>
      <c r="N41" s="30"/>
      <c r="O41" s="30"/>
      <c r="P41" s="30"/>
      <c r="Q41" s="30"/>
    </row>
    <row r="42" spans="1:17" ht="72.75" x14ac:dyDescent="0.2">
      <c r="A42" s="21">
        <v>14</v>
      </c>
      <c r="B42" s="26" t="s">
        <v>692</v>
      </c>
      <c r="C42" s="119" t="s">
        <v>700</v>
      </c>
      <c r="D42" s="27" t="s">
        <v>217</v>
      </c>
      <c r="E42" s="28">
        <v>1</v>
      </c>
      <c r="F42" s="29" t="s">
        <v>699</v>
      </c>
      <c r="G42" s="30"/>
      <c r="H42" s="30"/>
      <c r="I42" s="30"/>
      <c r="J42" s="35">
        <v>402</v>
      </c>
      <c r="K42" s="30"/>
      <c r="L42" s="30"/>
      <c r="M42" s="30"/>
      <c r="N42" s="30"/>
      <c r="O42" s="30"/>
      <c r="P42" s="30"/>
      <c r="Q42" s="30"/>
    </row>
    <row r="43" spans="1:17" ht="108" x14ac:dyDescent="0.2">
      <c r="A43" s="21">
        <v>15</v>
      </c>
      <c r="B43" s="26" t="s">
        <v>726</v>
      </c>
      <c r="C43" s="119" t="s">
        <v>725</v>
      </c>
      <c r="D43" s="27" t="s">
        <v>42</v>
      </c>
      <c r="E43" s="28">
        <v>1</v>
      </c>
      <c r="F43" s="29">
        <v>12.94</v>
      </c>
      <c r="G43" s="29">
        <v>12.69</v>
      </c>
      <c r="H43" s="30"/>
      <c r="I43" s="30"/>
      <c r="J43" s="35">
        <v>13</v>
      </c>
      <c r="K43" s="30">
        <v>13</v>
      </c>
      <c r="L43" s="30"/>
      <c r="M43" s="30"/>
      <c r="N43" s="30">
        <v>1.03</v>
      </c>
      <c r="O43" s="30">
        <v>1.03</v>
      </c>
      <c r="P43" s="30"/>
      <c r="Q43" s="30"/>
    </row>
    <row r="44" spans="1:17" ht="72.75" x14ac:dyDescent="0.2">
      <c r="A44" s="21">
        <v>16</v>
      </c>
      <c r="B44" s="26" t="s">
        <v>692</v>
      </c>
      <c r="C44" s="119" t="s">
        <v>724</v>
      </c>
      <c r="D44" s="27" t="s">
        <v>217</v>
      </c>
      <c r="E44" s="28">
        <v>1</v>
      </c>
      <c r="F44" s="29" t="s">
        <v>723</v>
      </c>
      <c r="G44" s="30"/>
      <c r="H44" s="30"/>
      <c r="I44" s="30"/>
      <c r="J44" s="35">
        <v>9522</v>
      </c>
      <c r="K44" s="30"/>
      <c r="L44" s="30"/>
      <c r="M44" s="30"/>
      <c r="N44" s="30"/>
      <c r="O44" s="30"/>
      <c r="P44" s="30"/>
      <c r="Q44" s="30"/>
    </row>
    <row r="45" spans="1:17" ht="108" x14ac:dyDescent="0.2">
      <c r="A45" s="21">
        <v>17</v>
      </c>
      <c r="B45" s="26" t="s">
        <v>681</v>
      </c>
      <c r="C45" s="119" t="s">
        <v>722</v>
      </c>
      <c r="D45" s="27" t="s">
        <v>548</v>
      </c>
      <c r="E45" s="28">
        <v>1</v>
      </c>
      <c r="F45" s="29">
        <v>114.59</v>
      </c>
      <c r="G45" s="29">
        <v>61.78</v>
      </c>
      <c r="H45" s="29">
        <v>42.29</v>
      </c>
      <c r="I45" s="29">
        <v>2.73</v>
      </c>
      <c r="J45" s="35">
        <v>115</v>
      </c>
      <c r="K45" s="30">
        <v>62</v>
      </c>
      <c r="L45" s="30">
        <v>42</v>
      </c>
      <c r="M45" s="30">
        <v>3</v>
      </c>
      <c r="N45" s="30">
        <v>4.49</v>
      </c>
      <c r="O45" s="30">
        <v>4.49</v>
      </c>
      <c r="P45" s="30">
        <v>0.15</v>
      </c>
      <c r="Q45" s="30">
        <v>0.15</v>
      </c>
    </row>
    <row r="46" spans="1:17" ht="60.75" x14ac:dyDescent="0.2">
      <c r="A46" s="21">
        <v>18</v>
      </c>
      <c r="B46" s="26" t="s">
        <v>692</v>
      </c>
      <c r="C46" s="119" t="s">
        <v>694</v>
      </c>
      <c r="D46" s="27" t="s">
        <v>217</v>
      </c>
      <c r="E46" s="28">
        <v>1</v>
      </c>
      <c r="F46" s="29" t="s">
        <v>693</v>
      </c>
      <c r="G46" s="30"/>
      <c r="H46" s="30"/>
      <c r="I46" s="30"/>
      <c r="J46" s="35">
        <v>1517</v>
      </c>
      <c r="K46" s="30"/>
      <c r="L46" s="30"/>
      <c r="M46" s="30"/>
      <c r="N46" s="30"/>
      <c r="O46" s="30"/>
      <c r="P46" s="30"/>
      <c r="Q46" s="30"/>
    </row>
    <row r="47" spans="1:17" ht="72.75" x14ac:dyDescent="0.2">
      <c r="A47" s="21">
        <v>19</v>
      </c>
      <c r="B47" s="26" t="s">
        <v>692</v>
      </c>
      <c r="C47" s="119" t="s">
        <v>691</v>
      </c>
      <c r="D47" s="27" t="s">
        <v>217</v>
      </c>
      <c r="E47" s="28">
        <v>1</v>
      </c>
      <c r="F47" s="29" t="s">
        <v>690</v>
      </c>
      <c r="G47" s="30"/>
      <c r="H47" s="30"/>
      <c r="I47" s="30"/>
      <c r="J47" s="35">
        <v>33</v>
      </c>
      <c r="K47" s="30"/>
      <c r="L47" s="30"/>
      <c r="M47" s="30"/>
      <c r="N47" s="30"/>
      <c r="O47" s="30"/>
      <c r="P47" s="30"/>
      <c r="Q47" s="30"/>
    </row>
    <row r="48" spans="1:17" ht="108" x14ac:dyDescent="0.2">
      <c r="A48" s="21">
        <v>20</v>
      </c>
      <c r="B48" s="26" t="s">
        <v>681</v>
      </c>
      <c r="C48" s="119" t="s">
        <v>698</v>
      </c>
      <c r="D48" s="27" t="s">
        <v>548</v>
      </c>
      <c r="E48" s="28">
        <v>1</v>
      </c>
      <c r="F48" s="29">
        <v>114.59</v>
      </c>
      <c r="G48" s="29">
        <v>61.78</v>
      </c>
      <c r="H48" s="29">
        <v>42.29</v>
      </c>
      <c r="I48" s="29">
        <v>2.73</v>
      </c>
      <c r="J48" s="35">
        <v>115</v>
      </c>
      <c r="K48" s="30">
        <v>62</v>
      </c>
      <c r="L48" s="30">
        <v>42</v>
      </c>
      <c r="M48" s="30">
        <v>3</v>
      </c>
      <c r="N48" s="30">
        <v>4.49</v>
      </c>
      <c r="O48" s="30">
        <v>4.49</v>
      </c>
      <c r="P48" s="30">
        <v>0.15</v>
      </c>
      <c r="Q48" s="30">
        <v>0.15</v>
      </c>
    </row>
    <row r="49" spans="1:17" ht="60.75" x14ac:dyDescent="0.2">
      <c r="A49" s="21">
        <v>21</v>
      </c>
      <c r="B49" s="26" t="s">
        <v>692</v>
      </c>
      <c r="C49" s="119" t="s">
        <v>697</v>
      </c>
      <c r="D49" s="27" t="s">
        <v>217</v>
      </c>
      <c r="E49" s="28">
        <v>1</v>
      </c>
      <c r="F49" s="29" t="s">
        <v>696</v>
      </c>
      <c r="G49" s="30"/>
      <c r="H49" s="30"/>
      <c r="I49" s="30"/>
      <c r="J49" s="35">
        <v>2139</v>
      </c>
      <c r="K49" s="30"/>
      <c r="L49" s="30"/>
      <c r="M49" s="30"/>
      <c r="N49" s="30"/>
      <c r="O49" s="30"/>
      <c r="P49" s="30"/>
      <c r="Q49" s="30"/>
    </row>
    <row r="50" spans="1:17" ht="108" x14ac:dyDescent="0.2">
      <c r="A50" s="21">
        <v>22</v>
      </c>
      <c r="B50" s="26" t="s">
        <v>681</v>
      </c>
      <c r="C50" s="119" t="s">
        <v>721</v>
      </c>
      <c r="D50" s="27" t="s">
        <v>548</v>
      </c>
      <c r="E50" s="28">
        <v>1</v>
      </c>
      <c r="F50" s="29">
        <v>114.59</v>
      </c>
      <c r="G50" s="29">
        <v>61.78</v>
      </c>
      <c r="H50" s="29">
        <v>42.29</v>
      </c>
      <c r="I50" s="29">
        <v>2.73</v>
      </c>
      <c r="J50" s="35">
        <v>115</v>
      </c>
      <c r="K50" s="30">
        <v>62</v>
      </c>
      <c r="L50" s="30">
        <v>42</v>
      </c>
      <c r="M50" s="30">
        <v>3</v>
      </c>
      <c r="N50" s="30">
        <v>4.49</v>
      </c>
      <c r="O50" s="30">
        <v>4.49</v>
      </c>
      <c r="P50" s="30">
        <v>0.15</v>
      </c>
      <c r="Q50" s="30">
        <v>0.15</v>
      </c>
    </row>
    <row r="51" spans="1:17" ht="60.75" x14ac:dyDescent="0.2">
      <c r="A51" s="21">
        <v>23</v>
      </c>
      <c r="B51" s="26" t="s">
        <v>692</v>
      </c>
      <c r="C51" s="119" t="s">
        <v>720</v>
      </c>
      <c r="D51" s="27" t="s">
        <v>217</v>
      </c>
      <c r="E51" s="28">
        <v>1</v>
      </c>
      <c r="F51" s="29" t="s">
        <v>719</v>
      </c>
      <c r="G51" s="30"/>
      <c r="H51" s="30"/>
      <c r="I51" s="30"/>
      <c r="J51" s="35">
        <v>2395</v>
      </c>
      <c r="K51" s="30"/>
      <c r="L51" s="30"/>
      <c r="M51" s="30"/>
      <c r="N51" s="30"/>
      <c r="O51" s="30"/>
      <c r="P51" s="30"/>
      <c r="Q51" s="30"/>
    </row>
    <row r="52" spans="1:17" ht="72.75" x14ac:dyDescent="0.2">
      <c r="A52" s="21">
        <v>24</v>
      </c>
      <c r="B52" s="26" t="s">
        <v>692</v>
      </c>
      <c r="C52" s="119" t="s">
        <v>715</v>
      </c>
      <c r="D52" s="27" t="s">
        <v>217</v>
      </c>
      <c r="E52" s="28">
        <v>1</v>
      </c>
      <c r="F52" s="29" t="s">
        <v>714</v>
      </c>
      <c r="G52" s="30"/>
      <c r="H52" s="30"/>
      <c r="I52" s="30"/>
      <c r="J52" s="35">
        <v>658</v>
      </c>
      <c r="K52" s="30"/>
      <c r="L52" s="30"/>
      <c r="M52" s="30"/>
      <c r="N52" s="30"/>
      <c r="O52" s="30"/>
      <c r="P52" s="30"/>
      <c r="Q52" s="30"/>
    </row>
    <row r="53" spans="1:17" ht="108" x14ac:dyDescent="0.2">
      <c r="A53" s="21">
        <v>25</v>
      </c>
      <c r="B53" s="26" t="s">
        <v>681</v>
      </c>
      <c r="C53" s="119" t="s">
        <v>718</v>
      </c>
      <c r="D53" s="27" t="s">
        <v>548</v>
      </c>
      <c r="E53" s="28">
        <v>1</v>
      </c>
      <c r="F53" s="29">
        <v>114.59</v>
      </c>
      <c r="G53" s="29">
        <v>61.78</v>
      </c>
      <c r="H53" s="29">
        <v>42.29</v>
      </c>
      <c r="I53" s="29">
        <v>2.73</v>
      </c>
      <c r="J53" s="35">
        <v>115</v>
      </c>
      <c r="K53" s="30">
        <v>62</v>
      </c>
      <c r="L53" s="30">
        <v>42</v>
      </c>
      <c r="M53" s="30">
        <v>3</v>
      </c>
      <c r="N53" s="30">
        <v>4.49</v>
      </c>
      <c r="O53" s="30">
        <v>4.49</v>
      </c>
      <c r="P53" s="30">
        <v>0.15</v>
      </c>
      <c r="Q53" s="30">
        <v>0.15</v>
      </c>
    </row>
    <row r="54" spans="1:17" ht="60.75" x14ac:dyDescent="0.2">
      <c r="A54" s="21">
        <v>26</v>
      </c>
      <c r="B54" s="26" t="s">
        <v>692</v>
      </c>
      <c r="C54" s="119" t="s">
        <v>717</v>
      </c>
      <c r="D54" s="27" t="s">
        <v>217</v>
      </c>
      <c r="E54" s="28">
        <v>1</v>
      </c>
      <c r="F54" s="29" t="s">
        <v>716</v>
      </c>
      <c r="G54" s="30"/>
      <c r="H54" s="30"/>
      <c r="I54" s="30"/>
      <c r="J54" s="35">
        <v>2486</v>
      </c>
      <c r="K54" s="30"/>
      <c r="L54" s="30"/>
      <c r="M54" s="30"/>
      <c r="N54" s="30"/>
      <c r="O54" s="30"/>
      <c r="P54" s="30"/>
      <c r="Q54" s="30"/>
    </row>
    <row r="55" spans="1:17" ht="72.75" x14ac:dyDescent="0.2">
      <c r="A55" s="21">
        <v>27</v>
      </c>
      <c r="B55" s="26" t="s">
        <v>692</v>
      </c>
      <c r="C55" s="119" t="s">
        <v>715</v>
      </c>
      <c r="D55" s="27" t="s">
        <v>217</v>
      </c>
      <c r="E55" s="28">
        <v>1</v>
      </c>
      <c r="F55" s="29" t="s">
        <v>714</v>
      </c>
      <c r="G55" s="30"/>
      <c r="H55" s="30"/>
      <c r="I55" s="30"/>
      <c r="J55" s="35">
        <v>658</v>
      </c>
      <c r="K55" s="30"/>
      <c r="L55" s="30"/>
      <c r="M55" s="30"/>
      <c r="N55" s="30"/>
      <c r="O55" s="30"/>
      <c r="P55" s="30"/>
      <c r="Q55" s="30"/>
    </row>
    <row r="56" spans="1:17" ht="108" x14ac:dyDescent="0.2">
      <c r="A56" s="21">
        <v>28</v>
      </c>
      <c r="B56" s="26" t="s">
        <v>681</v>
      </c>
      <c r="C56" s="119" t="s">
        <v>713</v>
      </c>
      <c r="D56" s="27" t="s">
        <v>548</v>
      </c>
      <c r="E56" s="28">
        <v>2</v>
      </c>
      <c r="F56" s="29">
        <v>114.59</v>
      </c>
      <c r="G56" s="29">
        <v>61.78</v>
      </c>
      <c r="H56" s="29">
        <v>42.29</v>
      </c>
      <c r="I56" s="29">
        <v>2.73</v>
      </c>
      <c r="J56" s="35">
        <v>229</v>
      </c>
      <c r="K56" s="30">
        <v>124</v>
      </c>
      <c r="L56" s="30">
        <v>85</v>
      </c>
      <c r="M56" s="30">
        <v>5</v>
      </c>
      <c r="N56" s="30">
        <v>4.49</v>
      </c>
      <c r="O56" s="30">
        <v>8.98</v>
      </c>
      <c r="P56" s="30">
        <v>0.15</v>
      </c>
      <c r="Q56" s="30">
        <v>0.3</v>
      </c>
    </row>
    <row r="57" spans="1:17" ht="72.75" x14ac:dyDescent="0.2">
      <c r="A57" s="21">
        <v>29</v>
      </c>
      <c r="B57" s="26" t="s">
        <v>692</v>
      </c>
      <c r="C57" s="119" t="s">
        <v>712</v>
      </c>
      <c r="D57" s="27" t="s">
        <v>217</v>
      </c>
      <c r="E57" s="28">
        <v>2</v>
      </c>
      <c r="F57" s="29" t="s">
        <v>711</v>
      </c>
      <c r="G57" s="30"/>
      <c r="H57" s="30"/>
      <c r="I57" s="30"/>
      <c r="J57" s="35">
        <v>25710</v>
      </c>
      <c r="K57" s="30"/>
      <c r="L57" s="30"/>
      <c r="M57" s="30"/>
      <c r="N57" s="30"/>
      <c r="O57" s="30"/>
      <c r="P57" s="30"/>
      <c r="Q57" s="30"/>
    </row>
    <row r="58" spans="1:17" ht="72.75" x14ac:dyDescent="0.2">
      <c r="A58" s="21">
        <v>30</v>
      </c>
      <c r="B58" s="26" t="s">
        <v>692</v>
      </c>
      <c r="C58" s="119" t="s">
        <v>702</v>
      </c>
      <c r="D58" s="27" t="s">
        <v>217</v>
      </c>
      <c r="E58" s="31" t="s">
        <v>710</v>
      </c>
      <c r="F58" s="29" t="s">
        <v>701</v>
      </c>
      <c r="G58" s="30"/>
      <c r="H58" s="30"/>
      <c r="I58" s="30"/>
      <c r="J58" s="35">
        <v>1071</v>
      </c>
      <c r="K58" s="30"/>
      <c r="L58" s="30"/>
      <c r="M58" s="30"/>
      <c r="N58" s="30"/>
      <c r="O58" s="30"/>
      <c r="P58" s="30"/>
      <c r="Q58" s="30"/>
    </row>
    <row r="59" spans="1:17" ht="72.75" x14ac:dyDescent="0.2">
      <c r="A59" s="21">
        <v>31</v>
      </c>
      <c r="B59" s="26" t="s">
        <v>692</v>
      </c>
      <c r="C59" s="119" t="s">
        <v>700</v>
      </c>
      <c r="D59" s="27" t="s">
        <v>217</v>
      </c>
      <c r="E59" s="31" t="s">
        <v>710</v>
      </c>
      <c r="F59" s="29" t="s">
        <v>699</v>
      </c>
      <c r="G59" s="30"/>
      <c r="H59" s="30"/>
      <c r="I59" s="30"/>
      <c r="J59" s="35">
        <v>805</v>
      </c>
      <c r="K59" s="30"/>
      <c r="L59" s="30"/>
      <c r="M59" s="30"/>
      <c r="N59" s="30"/>
      <c r="O59" s="30"/>
      <c r="P59" s="30"/>
      <c r="Q59" s="30"/>
    </row>
    <row r="60" spans="1:17" ht="108" x14ac:dyDescent="0.2">
      <c r="A60" s="21">
        <v>32</v>
      </c>
      <c r="B60" s="26" t="s">
        <v>681</v>
      </c>
      <c r="C60" s="119" t="s">
        <v>709</v>
      </c>
      <c r="D60" s="27" t="s">
        <v>548</v>
      </c>
      <c r="E60" s="28">
        <v>1</v>
      </c>
      <c r="F60" s="29">
        <v>114.59</v>
      </c>
      <c r="G60" s="29">
        <v>61.78</v>
      </c>
      <c r="H60" s="29">
        <v>42.29</v>
      </c>
      <c r="I60" s="29">
        <v>2.73</v>
      </c>
      <c r="J60" s="35">
        <v>115</v>
      </c>
      <c r="K60" s="30">
        <v>62</v>
      </c>
      <c r="L60" s="30">
        <v>42</v>
      </c>
      <c r="M60" s="30">
        <v>3</v>
      </c>
      <c r="N60" s="30">
        <v>4.49</v>
      </c>
      <c r="O60" s="30">
        <v>4.49</v>
      </c>
      <c r="P60" s="30">
        <v>0.15</v>
      </c>
      <c r="Q60" s="30">
        <v>0.15</v>
      </c>
    </row>
    <row r="61" spans="1:17" ht="72.75" x14ac:dyDescent="0.2">
      <c r="A61" s="21">
        <v>33</v>
      </c>
      <c r="B61" s="26" t="s">
        <v>692</v>
      </c>
      <c r="C61" s="119" t="s">
        <v>708</v>
      </c>
      <c r="D61" s="27" t="s">
        <v>217</v>
      </c>
      <c r="E61" s="28">
        <v>1</v>
      </c>
      <c r="F61" s="29" t="s">
        <v>707</v>
      </c>
      <c r="G61" s="30"/>
      <c r="H61" s="30"/>
      <c r="I61" s="30"/>
      <c r="J61" s="35">
        <v>8926</v>
      </c>
      <c r="K61" s="30"/>
      <c r="L61" s="30"/>
      <c r="M61" s="30"/>
      <c r="N61" s="30"/>
      <c r="O61" s="30"/>
      <c r="P61" s="30"/>
      <c r="Q61" s="30"/>
    </row>
    <row r="62" spans="1:17" ht="108" x14ac:dyDescent="0.2">
      <c r="A62" s="21">
        <v>34</v>
      </c>
      <c r="B62" s="26" t="s">
        <v>681</v>
      </c>
      <c r="C62" s="119" t="s">
        <v>705</v>
      </c>
      <c r="D62" s="27" t="s">
        <v>548</v>
      </c>
      <c r="E62" s="28">
        <v>1</v>
      </c>
      <c r="F62" s="29">
        <v>114.59</v>
      </c>
      <c r="G62" s="29">
        <v>61.78</v>
      </c>
      <c r="H62" s="29">
        <v>42.29</v>
      </c>
      <c r="I62" s="29">
        <v>2.73</v>
      </c>
      <c r="J62" s="35">
        <v>115</v>
      </c>
      <c r="K62" s="30">
        <v>62</v>
      </c>
      <c r="L62" s="30">
        <v>42</v>
      </c>
      <c r="M62" s="30">
        <v>3</v>
      </c>
      <c r="N62" s="30">
        <v>4.49</v>
      </c>
      <c r="O62" s="30">
        <v>4.49</v>
      </c>
      <c r="P62" s="30">
        <v>0.15</v>
      </c>
      <c r="Q62" s="30">
        <v>0.15</v>
      </c>
    </row>
    <row r="63" spans="1:17" ht="108.75" x14ac:dyDescent="0.2">
      <c r="A63" s="21">
        <v>35</v>
      </c>
      <c r="B63" s="26" t="s">
        <v>692</v>
      </c>
      <c r="C63" s="119" t="s">
        <v>706</v>
      </c>
      <c r="D63" s="27" t="s">
        <v>217</v>
      </c>
      <c r="E63" s="28">
        <v>1</v>
      </c>
      <c r="F63" s="29" t="s">
        <v>703</v>
      </c>
      <c r="G63" s="30"/>
      <c r="H63" s="30"/>
      <c r="I63" s="30"/>
      <c r="J63" s="35">
        <v>15901</v>
      </c>
      <c r="K63" s="30"/>
      <c r="L63" s="30"/>
      <c r="M63" s="30"/>
      <c r="N63" s="30"/>
      <c r="O63" s="30"/>
      <c r="P63" s="30"/>
      <c r="Q63" s="30"/>
    </row>
    <row r="64" spans="1:17" ht="72.75" x14ac:dyDescent="0.2">
      <c r="A64" s="21">
        <v>36</v>
      </c>
      <c r="B64" s="26" t="s">
        <v>692</v>
      </c>
      <c r="C64" s="119" t="s">
        <v>702</v>
      </c>
      <c r="D64" s="27" t="s">
        <v>217</v>
      </c>
      <c r="E64" s="28">
        <v>1</v>
      </c>
      <c r="F64" s="29" t="s">
        <v>701</v>
      </c>
      <c r="G64" s="30"/>
      <c r="H64" s="30"/>
      <c r="I64" s="30"/>
      <c r="J64" s="35">
        <v>535</v>
      </c>
      <c r="K64" s="30"/>
      <c r="L64" s="30"/>
      <c r="M64" s="30"/>
      <c r="N64" s="30"/>
      <c r="O64" s="30"/>
      <c r="P64" s="30"/>
      <c r="Q64" s="30"/>
    </row>
    <row r="65" spans="1:17" ht="72.75" x14ac:dyDescent="0.2">
      <c r="A65" s="21">
        <v>37</v>
      </c>
      <c r="B65" s="26" t="s">
        <v>692</v>
      </c>
      <c r="C65" s="119" t="s">
        <v>700</v>
      </c>
      <c r="D65" s="27" t="s">
        <v>217</v>
      </c>
      <c r="E65" s="28">
        <v>1</v>
      </c>
      <c r="F65" s="29" t="s">
        <v>699</v>
      </c>
      <c r="G65" s="30"/>
      <c r="H65" s="30"/>
      <c r="I65" s="30"/>
      <c r="J65" s="35">
        <v>402</v>
      </c>
      <c r="K65" s="30"/>
      <c r="L65" s="30"/>
      <c r="M65" s="30"/>
      <c r="N65" s="30"/>
      <c r="O65" s="30"/>
      <c r="P65" s="30"/>
      <c r="Q65" s="30"/>
    </row>
    <row r="66" spans="1:17" ht="108" x14ac:dyDescent="0.2">
      <c r="A66" s="21">
        <v>38</v>
      </c>
      <c r="B66" s="26" t="s">
        <v>681</v>
      </c>
      <c r="C66" s="119" t="s">
        <v>705</v>
      </c>
      <c r="D66" s="27" t="s">
        <v>548</v>
      </c>
      <c r="E66" s="28">
        <v>1</v>
      </c>
      <c r="F66" s="29">
        <v>114.59</v>
      </c>
      <c r="G66" s="29">
        <v>61.78</v>
      </c>
      <c r="H66" s="29">
        <v>42.29</v>
      </c>
      <c r="I66" s="29">
        <v>2.73</v>
      </c>
      <c r="J66" s="35">
        <v>115</v>
      </c>
      <c r="K66" s="30">
        <v>62</v>
      </c>
      <c r="L66" s="30">
        <v>42</v>
      </c>
      <c r="M66" s="30">
        <v>3</v>
      </c>
      <c r="N66" s="30">
        <v>4.49</v>
      </c>
      <c r="O66" s="30">
        <v>4.49</v>
      </c>
      <c r="P66" s="30">
        <v>0.15</v>
      </c>
      <c r="Q66" s="30">
        <v>0.15</v>
      </c>
    </row>
    <row r="67" spans="1:17" ht="108.75" x14ac:dyDescent="0.2">
      <c r="A67" s="21">
        <v>39</v>
      </c>
      <c r="B67" s="26" t="s">
        <v>692</v>
      </c>
      <c r="C67" s="119" t="s">
        <v>704</v>
      </c>
      <c r="D67" s="27" t="s">
        <v>217</v>
      </c>
      <c r="E67" s="28">
        <v>1</v>
      </c>
      <c r="F67" s="29" t="s">
        <v>703</v>
      </c>
      <c r="G67" s="30"/>
      <c r="H67" s="30"/>
      <c r="I67" s="30"/>
      <c r="J67" s="35">
        <v>15901</v>
      </c>
      <c r="K67" s="30"/>
      <c r="L67" s="30"/>
      <c r="M67" s="30"/>
      <c r="N67" s="30"/>
      <c r="O67" s="30"/>
      <c r="P67" s="30"/>
      <c r="Q67" s="30"/>
    </row>
    <row r="68" spans="1:17" ht="72.75" x14ac:dyDescent="0.2">
      <c r="A68" s="21">
        <v>40</v>
      </c>
      <c r="B68" s="26" t="s">
        <v>692</v>
      </c>
      <c r="C68" s="119" t="s">
        <v>702</v>
      </c>
      <c r="D68" s="27" t="s">
        <v>217</v>
      </c>
      <c r="E68" s="28">
        <v>1</v>
      </c>
      <c r="F68" s="29" t="s">
        <v>701</v>
      </c>
      <c r="G68" s="30"/>
      <c r="H68" s="30"/>
      <c r="I68" s="30"/>
      <c r="J68" s="35">
        <v>535</v>
      </c>
      <c r="K68" s="30"/>
      <c r="L68" s="30"/>
      <c r="M68" s="30"/>
      <c r="N68" s="30"/>
      <c r="O68" s="30"/>
      <c r="P68" s="30"/>
      <c r="Q68" s="30"/>
    </row>
    <row r="69" spans="1:17" ht="72.75" x14ac:dyDescent="0.2">
      <c r="A69" s="21">
        <v>41</v>
      </c>
      <c r="B69" s="26" t="s">
        <v>692</v>
      </c>
      <c r="C69" s="119" t="s">
        <v>700</v>
      </c>
      <c r="D69" s="27" t="s">
        <v>217</v>
      </c>
      <c r="E69" s="28">
        <v>1</v>
      </c>
      <c r="F69" s="29" t="s">
        <v>699</v>
      </c>
      <c r="G69" s="30"/>
      <c r="H69" s="30"/>
      <c r="I69" s="30"/>
      <c r="J69" s="35">
        <v>402</v>
      </c>
      <c r="K69" s="30"/>
      <c r="L69" s="30"/>
      <c r="M69" s="30"/>
      <c r="N69" s="30"/>
      <c r="O69" s="30"/>
      <c r="P69" s="30"/>
      <c r="Q69" s="30"/>
    </row>
    <row r="70" spans="1:17" ht="108" x14ac:dyDescent="0.2">
      <c r="A70" s="21">
        <v>42</v>
      </c>
      <c r="B70" s="26" t="s">
        <v>681</v>
      </c>
      <c r="C70" s="119" t="s">
        <v>698</v>
      </c>
      <c r="D70" s="27" t="s">
        <v>548</v>
      </c>
      <c r="E70" s="28">
        <v>1</v>
      </c>
      <c r="F70" s="29">
        <v>114.59</v>
      </c>
      <c r="G70" s="29">
        <v>61.78</v>
      </c>
      <c r="H70" s="29">
        <v>42.29</v>
      </c>
      <c r="I70" s="29">
        <v>2.73</v>
      </c>
      <c r="J70" s="35">
        <v>115</v>
      </c>
      <c r="K70" s="30">
        <v>62</v>
      </c>
      <c r="L70" s="30">
        <v>42</v>
      </c>
      <c r="M70" s="30">
        <v>3</v>
      </c>
      <c r="N70" s="30">
        <v>4.49</v>
      </c>
      <c r="O70" s="30">
        <v>4.49</v>
      </c>
      <c r="P70" s="30">
        <v>0.15</v>
      </c>
      <c r="Q70" s="30">
        <v>0.15</v>
      </c>
    </row>
    <row r="71" spans="1:17" ht="60.75" x14ac:dyDescent="0.2">
      <c r="A71" s="21">
        <v>43</v>
      </c>
      <c r="B71" s="26" t="s">
        <v>692</v>
      </c>
      <c r="C71" s="119" t="s">
        <v>697</v>
      </c>
      <c r="D71" s="27" t="s">
        <v>217</v>
      </c>
      <c r="E71" s="28">
        <v>1</v>
      </c>
      <c r="F71" s="29" t="s">
        <v>696</v>
      </c>
      <c r="G71" s="30"/>
      <c r="H71" s="30"/>
      <c r="I71" s="30"/>
      <c r="J71" s="35">
        <v>2139</v>
      </c>
      <c r="K71" s="30"/>
      <c r="L71" s="30"/>
      <c r="M71" s="30"/>
      <c r="N71" s="30"/>
      <c r="O71" s="30"/>
      <c r="P71" s="30"/>
      <c r="Q71" s="30"/>
    </row>
    <row r="72" spans="1:17" ht="108" x14ac:dyDescent="0.2">
      <c r="A72" s="21">
        <v>44</v>
      </c>
      <c r="B72" s="26" t="s">
        <v>681</v>
      </c>
      <c r="C72" s="119" t="s">
        <v>695</v>
      </c>
      <c r="D72" s="27" t="s">
        <v>548</v>
      </c>
      <c r="E72" s="28">
        <v>1</v>
      </c>
      <c r="F72" s="29">
        <v>114.59</v>
      </c>
      <c r="G72" s="29">
        <v>61.78</v>
      </c>
      <c r="H72" s="29">
        <v>42.29</v>
      </c>
      <c r="I72" s="29">
        <v>2.73</v>
      </c>
      <c r="J72" s="35">
        <v>115</v>
      </c>
      <c r="K72" s="30">
        <v>62</v>
      </c>
      <c r="L72" s="30">
        <v>42</v>
      </c>
      <c r="M72" s="30">
        <v>3</v>
      </c>
      <c r="N72" s="30">
        <v>4.49</v>
      </c>
      <c r="O72" s="30">
        <v>4.49</v>
      </c>
      <c r="P72" s="30">
        <v>0.15</v>
      </c>
      <c r="Q72" s="30">
        <v>0.15</v>
      </c>
    </row>
    <row r="73" spans="1:17" ht="60.75" x14ac:dyDescent="0.2">
      <c r="A73" s="21">
        <v>45</v>
      </c>
      <c r="B73" s="26" t="s">
        <v>692</v>
      </c>
      <c r="C73" s="119" t="s">
        <v>694</v>
      </c>
      <c r="D73" s="27" t="s">
        <v>217</v>
      </c>
      <c r="E73" s="28">
        <v>1</v>
      </c>
      <c r="F73" s="29" t="s">
        <v>693</v>
      </c>
      <c r="G73" s="30"/>
      <c r="H73" s="30"/>
      <c r="I73" s="30"/>
      <c r="J73" s="35">
        <v>1517</v>
      </c>
      <c r="K73" s="30"/>
      <c r="L73" s="30"/>
      <c r="M73" s="30"/>
      <c r="N73" s="30"/>
      <c r="O73" s="30"/>
      <c r="P73" s="30"/>
      <c r="Q73" s="30"/>
    </row>
    <row r="74" spans="1:17" ht="72.75" x14ac:dyDescent="0.2">
      <c r="A74" s="21">
        <v>46</v>
      </c>
      <c r="B74" s="26" t="s">
        <v>692</v>
      </c>
      <c r="C74" s="119" t="s">
        <v>691</v>
      </c>
      <c r="D74" s="27" t="s">
        <v>217</v>
      </c>
      <c r="E74" s="28">
        <v>1</v>
      </c>
      <c r="F74" s="29" t="s">
        <v>690</v>
      </c>
      <c r="G74" s="30"/>
      <c r="H74" s="30"/>
      <c r="I74" s="30"/>
      <c r="J74" s="35">
        <v>33</v>
      </c>
      <c r="K74" s="30"/>
      <c r="L74" s="30"/>
      <c r="M74" s="30"/>
      <c r="N74" s="30"/>
      <c r="O74" s="30"/>
      <c r="P74" s="30"/>
      <c r="Q74" s="30"/>
    </row>
    <row r="75" spans="1:17" ht="108" x14ac:dyDescent="0.2">
      <c r="A75" s="21">
        <v>47</v>
      </c>
      <c r="B75" s="26" t="s">
        <v>689</v>
      </c>
      <c r="C75" s="119" t="s">
        <v>688</v>
      </c>
      <c r="D75" s="27" t="s">
        <v>42</v>
      </c>
      <c r="E75" s="31" t="s">
        <v>593</v>
      </c>
      <c r="F75" s="29">
        <v>97.67</v>
      </c>
      <c r="G75" s="29">
        <v>50.76</v>
      </c>
      <c r="H75" s="29">
        <v>17.47</v>
      </c>
      <c r="I75" s="30"/>
      <c r="J75" s="35">
        <v>195</v>
      </c>
      <c r="K75" s="30">
        <v>102</v>
      </c>
      <c r="L75" s="30">
        <v>35</v>
      </c>
      <c r="M75" s="30"/>
      <c r="N75" s="30">
        <v>4.12</v>
      </c>
      <c r="O75" s="30">
        <v>8.24</v>
      </c>
      <c r="P75" s="30"/>
      <c r="Q75" s="30"/>
    </row>
    <row r="76" spans="1:17" ht="120.75" x14ac:dyDescent="0.2">
      <c r="A76" s="21">
        <v>48</v>
      </c>
      <c r="B76" s="26" t="s">
        <v>685</v>
      </c>
      <c r="C76" s="119" t="s">
        <v>687</v>
      </c>
      <c r="D76" s="27" t="s">
        <v>217</v>
      </c>
      <c r="E76" s="28">
        <v>1</v>
      </c>
      <c r="F76" s="29" t="s">
        <v>686</v>
      </c>
      <c r="G76" s="30"/>
      <c r="H76" s="30"/>
      <c r="I76" s="30"/>
      <c r="J76" s="35">
        <v>18615</v>
      </c>
      <c r="K76" s="30"/>
      <c r="L76" s="30"/>
      <c r="M76" s="30"/>
      <c r="N76" s="30"/>
      <c r="O76" s="30"/>
      <c r="P76" s="30"/>
      <c r="Q76" s="30"/>
    </row>
    <row r="77" spans="1:17" ht="120.75" x14ac:dyDescent="0.2">
      <c r="A77" s="21">
        <v>49</v>
      </c>
      <c r="B77" s="26" t="s">
        <v>685</v>
      </c>
      <c r="C77" s="119" t="s">
        <v>684</v>
      </c>
      <c r="D77" s="27" t="s">
        <v>217</v>
      </c>
      <c r="E77" s="28">
        <v>1</v>
      </c>
      <c r="F77" s="29" t="s">
        <v>683</v>
      </c>
      <c r="G77" s="30"/>
      <c r="H77" s="30"/>
      <c r="I77" s="30"/>
      <c r="J77" s="35">
        <v>19078</v>
      </c>
      <c r="K77" s="30"/>
      <c r="L77" s="30"/>
      <c r="M77" s="30"/>
      <c r="N77" s="30"/>
      <c r="O77" s="30"/>
      <c r="P77" s="30"/>
      <c r="Q77" s="30"/>
    </row>
    <row r="78" spans="1:17" ht="19.149999999999999" customHeight="1" x14ac:dyDescent="0.2">
      <c r="A78" s="133" t="s">
        <v>682</v>
      </c>
      <c r="B78" s="134"/>
      <c r="C78" s="134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</row>
    <row r="79" spans="1:17" ht="108" x14ac:dyDescent="0.2">
      <c r="A79" s="21">
        <v>50</v>
      </c>
      <c r="B79" s="26" t="s">
        <v>681</v>
      </c>
      <c r="C79" s="119" t="s">
        <v>680</v>
      </c>
      <c r="D79" s="27" t="s">
        <v>548</v>
      </c>
      <c r="E79" s="28">
        <v>4</v>
      </c>
      <c r="F79" s="29">
        <v>114.59</v>
      </c>
      <c r="G79" s="29">
        <v>61.78</v>
      </c>
      <c r="H79" s="29">
        <v>42.29</v>
      </c>
      <c r="I79" s="29">
        <v>2.73</v>
      </c>
      <c r="J79" s="35">
        <v>458</v>
      </c>
      <c r="K79" s="30">
        <v>247</v>
      </c>
      <c r="L79" s="30">
        <v>169</v>
      </c>
      <c r="M79" s="30">
        <v>11</v>
      </c>
      <c r="N79" s="30">
        <v>4.49</v>
      </c>
      <c r="O79" s="30">
        <v>17.96</v>
      </c>
      <c r="P79" s="30">
        <v>0.15</v>
      </c>
      <c r="Q79" s="30">
        <v>0.6</v>
      </c>
    </row>
    <row r="80" spans="1:17" x14ac:dyDescent="0.2">
      <c r="A80" s="133" t="s">
        <v>105</v>
      </c>
      <c r="B80" s="134"/>
      <c r="C80" s="134"/>
      <c r="D80" s="134"/>
      <c r="E80" s="134"/>
      <c r="F80" s="134"/>
      <c r="G80" s="134"/>
      <c r="H80" s="134"/>
      <c r="I80" s="134"/>
      <c r="J80" s="36">
        <v>195077</v>
      </c>
      <c r="K80" s="29">
        <v>1230</v>
      </c>
      <c r="L80" s="29">
        <v>793</v>
      </c>
      <c r="M80" s="29">
        <v>52</v>
      </c>
      <c r="N80" s="30"/>
      <c r="O80" s="29">
        <v>90.09</v>
      </c>
      <c r="P80" s="30"/>
      <c r="Q80" s="29">
        <v>2.7</v>
      </c>
    </row>
    <row r="81" spans="1:17" x14ac:dyDescent="0.2">
      <c r="A81" s="133" t="s">
        <v>48</v>
      </c>
      <c r="B81" s="134"/>
      <c r="C81" s="134"/>
      <c r="D81" s="134"/>
      <c r="E81" s="134"/>
      <c r="F81" s="134"/>
      <c r="G81" s="134"/>
      <c r="H81" s="134"/>
      <c r="I81" s="134"/>
      <c r="J81" s="36">
        <v>1026</v>
      </c>
      <c r="K81" s="30"/>
      <c r="L81" s="30"/>
      <c r="M81" s="30"/>
      <c r="N81" s="30"/>
      <c r="O81" s="30"/>
      <c r="P81" s="30"/>
      <c r="Q81" s="30"/>
    </row>
    <row r="82" spans="1:17" x14ac:dyDescent="0.2">
      <c r="A82" s="133" t="s">
        <v>49</v>
      </c>
      <c r="B82" s="134"/>
      <c r="C82" s="134"/>
      <c r="D82" s="134"/>
      <c r="E82" s="134"/>
      <c r="F82" s="134"/>
      <c r="G82" s="134"/>
      <c r="H82" s="134"/>
      <c r="I82" s="134"/>
      <c r="J82" s="36">
        <v>769</v>
      </c>
      <c r="K82" s="30"/>
      <c r="L82" s="30"/>
      <c r="M82" s="30"/>
      <c r="N82" s="30"/>
      <c r="O82" s="30"/>
      <c r="P82" s="30"/>
      <c r="Q82" s="30"/>
    </row>
    <row r="83" spans="1:17" x14ac:dyDescent="0.2">
      <c r="A83" s="136" t="s">
        <v>679</v>
      </c>
      <c r="B83" s="134"/>
      <c r="C83" s="134"/>
      <c r="D83" s="134"/>
      <c r="E83" s="134"/>
      <c r="F83" s="134"/>
      <c r="G83" s="134"/>
      <c r="H83" s="134"/>
      <c r="I83" s="134"/>
      <c r="J83" s="37">
        <v>196872</v>
      </c>
      <c r="K83" s="30"/>
      <c r="L83" s="30"/>
      <c r="M83" s="30"/>
      <c r="N83" s="30"/>
      <c r="O83" s="32">
        <v>90.09</v>
      </c>
      <c r="P83" s="30"/>
      <c r="Q83" s="32">
        <v>2.7</v>
      </c>
    </row>
    <row r="84" spans="1:17" ht="19.149999999999999" customHeight="1" x14ac:dyDescent="0.2">
      <c r="A84" s="139" t="s">
        <v>678</v>
      </c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</row>
    <row r="85" spans="1:17" ht="108" x14ac:dyDescent="0.2">
      <c r="A85" s="21">
        <v>52</v>
      </c>
      <c r="B85" s="26" t="s">
        <v>677</v>
      </c>
      <c r="C85" s="119" t="s">
        <v>676</v>
      </c>
      <c r="D85" s="27" t="s">
        <v>42</v>
      </c>
      <c r="E85" s="28">
        <v>1</v>
      </c>
      <c r="F85" s="29">
        <v>29.8</v>
      </c>
      <c r="G85" s="29">
        <v>15.31</v>
      </c>
      <c r="H85" s="29">
        <v>11.69</v>
      </c>
      <c r="I85" s="29">
        <v>0.73</v>
      </c>
      <c r="J85" s="35">
        <v>30</v>
      </c>
      <c r="K85" s="30">
        <v>15</v>
      </c>
      <c r="L85" s="30">
        <v>12</v>
      </c>
      <c r="M85" s="30">
        <v>1</v>
      </c>
      <c r="N85" s="30">
        <v>1.1299999999999999</v>
      </c>
      <c r="O85" s="30">
        <v>1.1299999999999999</v>
      </c>
      <c r="P85" s="30">
        <v>0.04</v>
      </c>
      <c r="Q85" s="30">
        <v>0.04</v>
      </c>
    </row>
    <row r="86" spans="1:17" ht="72.75" x14ac:dyDescent="0.2">
      <c r="A86" s="21">
        <v>53</v>
      </c>
      <c r="B86" s="26" t="s">
        <v>667</v>
      </c>
      <c r="C86" s="119" t="s">
        <v>675</v>
      </c>
      <c r="D86" s="27" t="s">
        <v>217</v>
      </c>
      <c r="E86" s="28">
        <v>1</v>
      </c>
      <c r="F86" s="29" t="s">
        <v>674</v>
      </c>
      <c r="G86" s="30"/>
      <c r="H86" s="30"/>
      <c r="I86" s="30"/>
      <c r="J86" s="35">
        <v>216</v>
      </c>
      <c r="K86" s="30"/>
      <c r="L86" s="30"/>
      <c r="M86" s="30"/>
      <c r="N86" s="30"/>
      <c r="O86" s="30"/>
      <c r="P86" s="30"/>
      <c r="Q86" s="30"/>
    </row>
    <row r="87" spans="1:17" ht="84.75" x14ac:dyDescent="0.2">
      <c r="A87" s="21">
        <v>54</v>
      </c>
      <c r="B87" s="26" t="s">
        <v>667</v>
      </c>
      <c r="C87" s="119" t="s">
        <v>673</v>
      </c>
      <c r="D87" s="27" t="s">
        <v>217</v>
      </c>
      <c r="E87" s="28">
        <v>1</v>
      </c>
      <c r="F87" s="29" t="s">
        <v>672</v>
      </c>
      <c r="G87" s="30"/>
      <c r="H87" s="30"/>
      <c r="I87" s="30"/>
      <c r="J87" s="35">
        <v>333</v>
      </c>
      <c r="K87" s="30"/>
      <c r="L87" s="30"/>
      <c r="M87" s="30"/>
      <c r="N87" s="30"/>
      <c r="O87" s="30"/>
      <c r="P87" s="30"/>
      <c r="Q87" s="30"/>
    </row>
    <row r="88" spans="1:17" ht="72.75" x14ac:dyDescent="0.2">
      <c r="A88" s="21">
        <v>55</v>
      </c>
      <c r="B88" s="26" t="s">
        <v>667</v>
      </c>
      <c r="C88" s="119" t="s">
        <v>671</v>
      </c>
      <c r="D88" s="27" t="s">
        <v>217</v>
      </c>
      <c r="E88" s="28">
        <v>1</v>
      </c>
      <c r="F88" s="29" t="s">
        <v>670</v>
      </c>
      <c r="G88" s="30"/>
      <c r="H88" s="30"/>
      <c r="I88" s="30"/>
      <c r="J88" s="35">
        <v>241</v>
      </c>
      <c r="K88" s="30"/>
      <c r="L88" s="30"/>
      <c r="M88" s="30"/>
      <c r="N88" s="30"/>
      <c r="O88" s="30"/>
      <c r="P88" s="30"/>
      <c r="Q88" s="30"/>
    </row>
    <row r="89" spans="1:17" ht="72.75" x14ac:dyDescent="0.2">
      <c r="A89" s="21">
        <v>56</v>
      </c>
      <c r="B89" s="26" t="s">
        <v>667</v>
      </c>
      <c r="C89" s="119" t="s">
        <v>669</v>
      </c>
      <c r="D89" s="27" t="s">
        <v>217</v>
      </c>
      <c r="E89" s="28">
        <v>1</v>
      </c>
      <c r="F89" s="29" t="s">
        <v>668</v>
      </c>
      <c r="G89" s="30"/>
      <c r="H89" s="30"/>
      <c r="I89" s="30"/>
      <c r="J89" s="35">
        <v>96</v>
      </c>
      <c r="K89" s="30"/>
      <c r="L89" s="30"/>
      <c r="M89" s="30"/>
      <c r="N89" s="30"/>
      <c r="O89" s="30"/>
      <c r="P89" s="30"/>
      <c r="Q89" s="30"/>
    </row>
    <row r="90" spans="1:17" ht="72.75" x14ac:dyDescent="0.2">
      <c r="A90" s="21">
        <v>57</v>
      </c>
      <c r="B90" s="26" t="s">
        <v>667</v>
      </c>
      <c r="C90" s="119" t="s">
        <v>666</v>
      </c>
      <c r="D90" s="27" t="s">
        <v>217</v>
      </c>
      <c r="E90" s="28">
        <v>1</v>
      </c>
      <c r="F90" s="29" t="s">
        <v>665</v>
      </c>
      <c r="G90" s="30"/>
      <c r="H90" s="30"/>
      <c r="I90" s="30"/>
      <c r="J90" s="35">
        <v>593</v>
      </c>
      <c r="K90" s="30"/>
      <c r="L90" s="30"/>
      <c r="M90" s="30"/>
      <c r="N90" s="30"/>
      <c r="O90" s="30"/>
      <c r="P90" s="30"/>
      <c r="Q90" s="30"/>
    </row>
    <row r="91" spans="1:17" ht="108" x14ac:dyDescent="0.2">
      <c r="A91" s="21">
        <v>58</v>
      </c>
      <c r="B91" s="26" t="s">
        <v>296</v>
      </c>
      <c r="C91" s="119" t="s">
        <v>664</v>
      </c>
      <c r="D91" s="27" t="s">
        <v>42</v>
      </c>
      <c r="E91" s="31" t="s">
        <v>593</v>
      </c>
      <c r="F91" s="29">
        <v>30.09</v>
      </c>
      <c r="G91" s="29">
        <v>12.37</v>
      </c>
      <c r="H91" s="29">
        <v>17.47</v>
      </c>
      <c r="I91" s="30"/>
      <c r="J91" s="35">
        <v>60</v>
      </c>
      <c r="K91" s="30">
        <v>25</v>
      </c>
      <c r="L91" s="30">
        <v>35</v>
      </c>
      <c r="M91" s="30"/>
      <c r="N91" s="30">
        <v>1.03</v>
      </c>
      <c r="O91" s="30">
        <v>2.06</v>
      </c>
      <c r="P91" s="30"/>
      <c r="Q91" s="30"/>
    </row>
    <row r="92" spans="1:17" ht="72.75" x14ac:dyDescent="0.2">
      <c r="A92" s="21">
        <v>59</v>
      </c>
      <c r="B92" s="26" t="s">
        <v>245</v>
      </c>
      <c r="C92" s="119" t="s">
        <v>663</v>
      </c>
      <c r="D92" s="27" t="s">
        <v>217</v>
      </c>
      <c r="E92" s="28">
        <v>1</v>
      </c>
      <c r="F92" s="29" t="s">
        <v>662</v>
      </c>
      <c r="G92" s="30"/>
      <c r="H92" s="30"/>
      <c r="I92" s="30"/>
      <c r="J92" s="35">
        <v>3876</v>
      </c>
      <c r="K92" s="30"/>
      <c r="L92" s="30"/>
      <c r="M92" s="30"/>
      <c r="N92" s="30"/>
      <c r="O92" s="30"/>
      <c r="P92" s="30"/>
      <c r="Q92" s="30"/>
    </row>
    <row r="93" spans="1:17" ht="60.75" x14ac:dyDescent="0.2">
      <c r="A93" s="21">
        <v>60</v>
      </c>
      <c r="B93" s="26" t="s">
        <v>245</v>
      </c>
      <c r="C93" s="119" t="s">
        <v>661</v>
      </c>
      <c r="D93" s="27" t="s">
        <v>217</v>
      </c>
      <c r="E93" s="28">
        <v>1</v>
      </c>
      <c r="F93" s="29" t="s">
        <v>660</v>
      </c>
      <c r="G93" s="30"/>
      <c r="H93" s="30"/>
      <c r="I93" s="30"/>
      <c r="J93" s="35">
        <v>585</v>
      </c>
      <c r="K93" s="30"/>
      <c r="L93" s="30"/>
      <c r="M93" s="30"/>
      <c r="N93" s="30"/>
      <c r="O93" s="30"/>
      <c r="P93" s="30"/>
      <c r="Q93" s="30"/>
    </row>
    <row r="94" spans="1:17" ht="108" x14ac:dyDescent="0.2">
      <c r="A94" s="21">
        <v>61</v>
      </c>
      <c r="B94" s="26" t="s">
        <v>659</v>
      </c>
      <c r="C94" s="119" t="s">
        <v>658</v>
      </c>
      <c r="D94" s="27" t="s">
        <v>45</v>
      </c>
      <c r="E94" s="31" t="s">
        <v>657</v>
      </c>
      <c r="F94" s="29">
        <v>1533.01</v>
      </c>
      <c r="G94" s="29">
        <v>507.48</v>
      </c>
      <c r="H94" s="29">
        <v>145.97</v>
      </c>
      <c r="I94" s="29">
        <v>4.55</v>
      </c>
      <c r="J94" s="35">
        <v>6132</v>
      </c>
      <c r="K94" s="30">
        <v>2030</v>
      </c>
      <c r="L94" s="30">
        <v>584</v>
      </c>
      <c r="M94" s="30">
        <v>18</v>
      </c>
      <c r="N94" s="30">
        <v>38.299999999999997</v>
      </c>
      <c r="O94" s="30">
        <v>153.19999999999999</v>
      </c>
      <c r="P94" s="30">
        <v>0.25</v>
      </c>
      <c r="Q94" s="30">
        <v>1</v>
      </c>
    </row>
    <row r="95" spans="1:17" ht="41.25" x14ac:dyDescent="0.2">
      <c r="A95" s="21">
        <v>62</v>
      </c>
      <c r="B95" s="26" t="s">
        <v>185</v>
      </c>
      <c r="C95" s="119" t="s">
        <v>656</v>
      </c>
      <c r="D95" s="27" t="s">
        <v>46</v>
      </c>
      <c r="E95" s="28">
        <v>300</v>
      </c>
      <c r="F95" s="29" t="s">
        <v>655</v>
      </c>
      <c r="G95" s="30"/>
      <c r="H95" s="30"/>
      <c r="I95" s="30"/>
      <c r="J95" s="35">
        <v>801</v>
      </c>
      <c r="K95" s="30"/>
      <c r="L95" s="30"/>
      <c r="M95" s="30"/>
      <c r="N95" s="30"/>
      <c r="O95" s="30"/>
      <c r="P95" s="30"/>
      <c r="Q95" s="30"/>
    </row>
    <row r="96" spans="1:17" ht="41.25" x14ac:dyDescent="0.2">
      <c r="A96" s="21">
        <v>63</v>
      </c>
      <c r="B96" s="26" t="s">
        <v>654</v>
      </c>
      <c r="C96" s="119" t="s">
        <v>653</v>
      </c>
      <c r="D96" s="27" t="s">
        <v>44</v>
      </c>
      <c r="E96" s="28">
        <v>1</v>
      </c>
      <c r="F96" s="29" t="s">
        <v>652</v>
      </c>
      <c r="G96" s="30"/>
      <c r="H96" s="30"/>
      <c r="I96" s="30"/>
      <c r="J96" s="35">
        <v>936</v>
      </c>
      <c r="K96" s="30"/>
      <c r="L96" s="30"/>
      <c r="M96" s="30"/>
      <c r="N96" s="30"/>
      <c r="O96" s="30"/>
      <c r="P96" s="30"/>
      <c r="Q96" s="30"/>
    </row>
    <row r="97" spans="1:17" x14ac:dyDescent="0.2">
      <c r="A97" s="133" t="s">
        <v>105</v>
      </c>
      <c r="B97" s="134"/>
      <c r="C97" s="134"/>
      <c r="D97" s="134"/>
      <c r="E97" s="134"/>
      <c r="F97" s="134"/>
      <c r="G97" s="134"/>
      <c r="H97" s="134"/>
      <c r="I97" s="134"/>
      <c r="J97" s="36">
        <v>13899</v>
      </c>
      <c r="K97" s="29">
        <v>2070</v>
      </c>
      <c r="L97" s="29">
        <v>631</v>
      </c>
      <c r="M97" s="29">
        <v>19</v>
      </c>
      <c r="N97" s="30"/>
      <c r="O97" s="29">
        <v>156.38999999999999</v>
      </c>
      <c r="P97" s="30"/>
      <c r="Q97" s="29">
        <v>1.04</v>
      </c>
    </row>
    <row r="98" spans="1:17" x14ac:dyDescent="0.2">
      <c r="A98" s="133" t="s">
        <v>48</v>
      </c>
      <c r="B98" s="134"/>
      <c r="C98" s="134"/>
      <c r="D98" s="134"/>
      <c r="E98" s="134"/>
      <c r="F98" s="134"/>
      <c r="G98" s="134"/>
      <c r="H98" s="134"/>
      <c r="I98" s="134"/>
      <c r="J98" s="36">
        <v>1984</v>
      </c>
      <c r="K98" s="30"/>
      <c r="L98" s="30"/>
      <c r="M98" s="30"/>
      <c r="N98" s="30"/>
      <c r="O98" s="30"/>
      <c r="P98" s="30"/>
      <c r="Q98" s="30"/>
    </row>
    <row r="99" spans="1:17" x14ac:dyDescent="0.2">
      <c r="A99" s="133" t="s">
        <v>49</v>
      </c>
      <c r="B99" s="134"/>
      <c r="C99" s="134"/>
      <c r="D99" s="134"/>
      <c r="E99" s="134"/>
      <c r="F99" s="134"/>
      <c r="G99" s="134"/>
      <c r="H99" s="134"/>
      <c r="I99" s="134"/>
      <c r="J99" s="36">
        <v>1358</v>
      </c>
      <c r="K99" s="30"/>
      <c r="L99" s="30"/>
      <c r="M99" s="30"/>
      <c r="N99" s="30"/>
      <c r="O99" s="30"/>
      <c r="P99" s="30"/>
      <c r="Q99" s="30"/>
    </row>
    <row r="100" spans="1:17" x14ac:dyDescent="0.2">
      <c r="A100" s="136" t="s">
        <v>651</v>
      </c>
      <c r="B100" s="134"/>
      <c r="C100" s="134"/>
      <c r="D100" s="134"/>
      <c r="E100" s="134"/>
      <c r="F100" s="134"/>
      <c r="G100" s="134"/>
      <c r="H100" s="134"/>
      <c r="I100" s="134"/>
      <c r="J100" s="37">
        <v>17241</v>
      </c>
      <c r="K100" s="30"/>
      <c r="L100" s="30"/>
      <c r="M100" s="30"/>
      <c r="N100" s="30"/>
      <c r="O100" s="32">
        <v>156.38999999999999</v>
      </c>
      <c r="P100" s="30"/>
      <c r="Q100" s="32">
        <v>1.04</v>
      </c>
    </row>
    <row r="101" spans="1:17" x14ac:dyDescent="0.2">
      <c r="A101" s="137" t="s">
        <v>103</v>
      </c>
      <c r="B101" s="138"/>
      <c r="C101" s="138"/>
      <c r="D101" s="138"/>
      <c r="E101" s="138"/>
      <c r="F101" s="138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</row>
    <row r="102" spans="1:17" x14ac:dyDescent="0.2">
      <c r="A102" s="133" t="s">
        <v>47</v>
      </c>
      <c r="B102" s="134"/>
      <c r="C102" s="134"/>
      <c r="D102" s="134"/>
      <c r="E102" s="134"/>
      <c r="F102" s="134"/>
      <c r="G102" s="134"/>
      <c r="H102" s="134"/>
      <c r="I102" s="134"/>
      <c r="J102" s="36">
        <v>208976</v>
      </c>
      <c r="K102" s="29">
        <v>3300</v>
      </c>
      <c r="L102" s="29">
        <v>1424</v>
      </c>
      <c r="M102" s="29">
        <v>71</v>
      </c>
      <c r="N102" s="30"/>
      <c r="O102" s="29">
        <v>246.48</v>
      </c>
      <c r="P102" s="30"/>
      <c r="Q102" s="29">
        <v>3.74</v>
      </c>
    </row>
    <row r="103" spans="1:17" x14ac:dyDescent="0.2">
      <c r="A103" s="133" t="s">
        <v>48</v>
      </c>
      <c r="B103" s="134"/>
      <c r="C103" s="134"/>
      <c r="D103" s="134"/>
      <c r="E103" s="134"/>
      <c r="F103" s="134"/>
      <c r="G103" s="134"/>
      <c r="H103" s="134"/>
      <c r="I103" s="134"/>
      <c r="J103" s="36">
        <v>3010</v>
      </c>
      <c r="K103" s="30"/>
      <c r="L103" s="30"/>
      <c r="M103" s="30"/>
      <c r="N103" s="30"/>
      <c r="O103" s="30"/>
      <c r="P103" s="30"/>
      <c r="Q103" s="30"/>
    </row>
    <row r="104" spans="1:17" x14ac:dyDescent="0.2">
      <c r="A104" s="133" t="s">
        <v>49</v>
      </c>
      <c r="B104" s="134"/>
      <c r="C104" s="134"/>
      <c r="D104" s="134"/>
      <c r="E104" s="134"/>
      <c r="F104" s="134"/>
      <c r="G104" s="134"/>
      <c r="H104" s="134"/>
      <c r="I104" s="134"/>
      <c r="J104" s="36">
        <v>2127</v>
      </c>
      <c r="K104" s="30"/>
      <c r="L104" s="30"/>
      <c r="M104" s="30"/>
      <c r="N104" s="30"/>
      <c r="O104" s="30"/>
      <c r="P104" s="30"/>
      <c r="Q104" s="30"/>
    </row>
    <row r="105" spans="1:17" x14ac:dyDescent="0.2">
      <c r="A105" s="136" t="s">
        <v>50</v>
      </c>
      <c r="B105" s="134"/>
      <c r="C105" s="134"/>
      <c r="D105" s="134"/>
      <c r="E105" s="134"/>
      <c r="F105" s="134"/>
      <c r="G105" s="134"/>
      <c r="H105" s="134"/>
      <c r="I105" s="134"/>
      <c r="J105" s="35"/>
      <c r="K105" s="30"/>
      <c r="L105" s="30"/>
      <c r="M105" s="30"/>
      <c r="N105" s="30"/>
      <c r="O105" s="30"/>
      <c r="P105" s="30"/>
      <c r="Q105" s="30"/>
    </row>
    <row r="106" spans="1:17" x14ac:dyDescent="0.2">
      <c r="A106" s="133" t="s">
        <v>52</v>
      </c>
      <c r="B106" s="134"/>
      <c r="C106" s="134"/>
      <c r="D106" s="134"/>
      <c r="E106" s="134"/>
      <c r="F106" s="134"/>
      <c r="G106" s="134"/>
      <c r="H106" s="134"/>
      <c r="I106" s="134"/>
      <c r="J106" s="36">
        <v>15371</v>
      </c>
      <c r="K106" s="30"/>
      <c r="L106" s="30"/>
      <c r="M106" s="30"/>
      <c r="N106" s="30"/>
      <c r="O106" s="29">
        <v>246.48</v>
      </c>
      <c r="P106" s="30"/>
      <c r="Q106" s="29">
        <v>3.74</v>
      </c>
    </row>
    <row r="107" spans="1:17" x14ac:dyDescent="0.2">
      <c r="A107" s="133" t="s">
        <v>22</v>
      </c>
      <c r="B107" s="134"/>
      <c r="C107" s="134"/>
      <c r="D107" s="134"/>
      <c r="E107" s="134"/>
      <c r="F107" s="134"/>
      <c r="G107" s="134"/>
      <c r="H107" s="134"/>
      <c r="I107" s="134"/>
      <c r="J107" s="36">
        <v>198742</v>
      </c>
      <c r="K107" s="30"/>
      <c r="L107" s="30"/>
      <c r="M107" s="30"/>
      <c r="N107" s="30"/>
      <c r="O107" s="30"/>
      <c r="P107" s="30"/>
      <c r="Q107" s="30"/>
    </row>
    <row r="108" spans="1:17" x14ac:dyDescent="0.2">
      <c r="A108" s="133" t="s">
        <v>53</v>
      </c>
      <c r="B108" s="134"/>
      <c r="C108" s="134"/>
      <c r="D108" s="134"/>
      <c r="E108" s="134"/>
      <c r="F108" s="134"/>
      <c r="G108" s="134"/>
      <c r="H108" s="134"/>
      <c r="I108" s="134"/>
      <c r="J108" s="36">
        <v>214113</v>
      </c>
      <c r="K108" s="30"/>
      <c r="L108" s="30"/>
      <c r="M108" s="30"/>
      <c r="N108" s="30"/>
      <c r="O108" s="29">
        <v>246.48</v>
      </c>
      <c r="P108" s="30"/>
      <c r="Q108" s="29">
        <v>3.74</v>
      </c>
    </row>
    <row r="109" spans="1:17" x14ac:dyDescent="0.2">
      <c r="A109" s="133" t="s">
        <v>54</v>
      </c>
      <c r="B109" s="134"/>
      <c r="C109" s="134"/>
      <c r="D109" s="134"/>
      <c r="E109" s="134"/>
      <c r="F109" s="134"/>
      <c r="G109" s="134"/>
      <c r="H109" s="134"/>
      <c r="I109" s="134"/>
      <c r="J109" s="35"/>
      <c r="K109" s="30"/>
      <c r="L109" s="30"/>
      <c r="M109" s="30"/>
      <c r="N109" s="30"/>
      <c r="O109" s="30"/>
      <c r="P109" s="30"/>
      <c r="Q109" s="30"/>
    </row>
    <row r="110" spans="1:17" x14ac:dyDescent="0.2">
      <c r="A110" s="133" t="s">
        <v>55</v>
      </c>
      <c r="B110" s="134"/>
      <c r="C110" s="134"/>
      <c r="D110" s="134"/>
      <c r="E110" s="134"/>
      <c r="F110" s="134"/>
      <c r="G110" s="134"/>
      <c r="H110" s="134"/>
      <c r="I110" s="134"/>
      <c r="J110" s="36">
        <v>5510</v>
      </c>
      <c r="K110" s="30"/>
      <c r="L110" s="30"/>
      <c r="M110" s="30"/>
      <c r="N110" s="30"/>
      <c r="O110" s="30"/>
      <c r="P110" s="30"/>
      <c r="Q110" s="30"/>
    </row>
    <row r="111" spans="1:17" x14ac:dyDescent="0.2">
      <c r="A111" s="133" t="s">
        <v>56</v>
      </c>
      <c r="B111" s="134"/>
      <c r="C111" s="134"/>
      <c r="D111" s="134"/>
      <c r="E111" s="134"/>
      <c r="F111" s="134"/>
      <c r="G111" s="134"/>
      <c r="H111" s="134"/>
      <c r="I111" s="134"/>
      <c r="J111" s="36">
        <v>1424</v>
      </c>
      <c r="K111" s="30"/>
      <c r="L111" s="30"/>
      <c r="M111" s="30"/>
      <c r="N111" s="30"/>
      <c r="O111" s="30"/>
      <c r="P111" s="30"/>
      <c r="Q111" s="30"/>
    </row>
    <row r="112" spans="1:17" x14ac:dyDescent="0.2">
      <c r="A112" s="133" t="s">
        <v>57</v>
      </c>
      <c r="B112" s="134"/>
      <c r="C112" s="134"/>
      <c r="D112" s="134"/>
      <c r="E112" s="134"/>
      <c r="F112" s="134"/>
      <c r="G112" s="134"/>
      <c r="H112" s="134"/>
      <c r="I112" s="134"/>
      <c r="J112" s="36">
        <v>3371</v>
      </c>
      <c r="K112" s="30"/>
      <c r="L112" s="30"/>
      <c r="M112" s="30"/>
      <c r="N112" s="30"/>
      <c r="O112" s="30"/>
      <c r="P112" s="30"/>
      <c r="Q112" s="30"/>
    </row>
    <row r="113" spans="1:17" x14ac:dyDescent="0.2">
      <c r="A113" s="133" t="s">
        <v>20</v>
      </c>
      <c r="B113" s="134"/>
      <c r="C113" s="134"/>
      <c r="D113" s="134"/>
      <c r="E113" s="134"/>
      <c r="F113" s="134"/>
      <c r="G113" s="134"/>
      <c r="H113" s="134"/>
      <c r="I113" s="134"/>
      <c r="J113" s="36">
        <v>198742</v>
      </c>
      <c r="K113" s="30"/>
      <c r="L113" s="30"/>
      <c r="M113" s="30"/>
      <c r="N113" s="30"/>
      <c r="O113" s="30"/>
      <c r="P113" s="30"/>
      <c r="Q113" s="30"/>
    </row>
    <row r="114" spans="1:17" x14ac:dyDescent="0.2">
      <c r="A114" s="133" t="s">
        <v>58</v>
      </c>
      <c r="B114" s="134"/>
      <c r="C114" s="134"/>
      <c r="D114" s="134"/>
      <c r="E114" s="134"/>
      <c r="F114" s="134"/>
      <c r="G114" s="134"/>
      <c r="H114" s="134"/>
      <c r="I114" s="134"/>
      <c r="J114" s="36">
        <v>3010</v>
      </c>
      <c r="K114" s="30"/>
      <c r="L114" s="30"/>
      <c r="M114" s="30"/>
      <c r="N114" s="30"/>
      <c r="O114" s="30"/>
      <c r="P114" s="30"/>
      <c r="Q114" s="30"/>
    </row>
    <row r="115" spans="1:17" x14ac:dyDescent="0.2">
      <c r="A115" s="133" t="s">
        <v>59</v>
      </c>
      <c r="B115" s="134"/>
      <c r="C115" s="134"/>
      <c r="D115" s="134"/>
      <c r="E115" s="134"/>
      <c r="F115" s="134"/>
      <c r="G115" s="134"/>
      <c r="H115" s="134"/>
      <c r="I115" s="134"/>
      <c r="J115" s="36">
        <v>2127</v>
      </c>
      <c r="K115" s="30"/>
      <c r="L115" s="30"/>
      <c r="M115" s="30"/>
      <c r="N115" s="30"/>
      <c r="O115" s="30"/>
      <c r="P115" s="30"/>
      <c r="Q115" s="30"/>
    </row>
    <row r="116" spans="1:17" x14ac:dyDescent="0.2">
      <c r="A116" s="136" t="s">
        <v>60</v>
      </c>
      <c r="B116" s="134"/>
      <c r="C116" s="134"/>
      <c r="D116" s="134"/>
      <c r="E116" s="134"/>
      <c r="F116" s="134"/>
      <c r="G116" s="134"/>
      <c r="H116" s="134"/>
      <c r="I116" s="134"/>
      <c r="J116" s="37">
        <v>214113</v>
      </c>
      <c r="K116" s="30"/>
      <c r="L116" s="30"/>
      <c r="M116" s="30"/>
      <c r="N116" s="30"/>
      <c r="O116" s="32">
        <v>246.48</v>
      </c>
      <c r="P116" s="30"/>
      <c r="Q116" s="32">
        <v>3.74</v>
      </c>
    </row>
    <row r="117" spans="1:17" x14ac:dyDescent="0.2">
      <c r="F117" s="24"/>
      <c r="G117" s="24"/>
      <c r="H117" s="24"/>
      <c r="I117" s="24"/>
      <c r="J117" s="38"/>
      <c r="K117" s="24"/>
      <c r="L117" s="24"/>
      <c r="M117" s="24"/>
      <c r="N117" s="24"/>
      <c r="O117" s="24"/>
      <c r="P117" s="24"/>
      <c r="Q117" s="24"/>
    </row>
    <row r="118" spans="1:17" x14ac:dyDescent="0.2">
      <c r="F118" s="24"/>
      <c r="G118" s="24"/>
      <c r="H118" s="24"/>
      <c r="I118" s="24"/>
      <c r="J118" s="38"/>
      <c r="K118" s="24"/>
      <c r="L118" s="24"/>
      <c r="M118" s="24"/>
      <c r="N118" s="24"/>
      <c r="O118" s="24"/>
      <c r="P118" s="24"/>
      <c r="Q118" s="24"/>
    </row>
    <row r="119" spans="1:17" x14ac:dyDescent="0.2">
      <c r="F119" s="24"/>
      <c r="G119" s="24"/>
      <c r="H119" s="24"/>
      <c r="I119" s="24"/>
      <c r="J119" s="38"/>
      <c r="K119" s="24"/>
      <c r="L119" s="24"/>
      <c r="M119" s="24"/>
      <c r="N119" s="24"/>
      <c r="O119" s="24"/>
      <c r="P119" s="24"/>
      <c r="Q119" s="24"/>
    </row>
    <row r="120" spans="1:17" x14ac:dyDescent="0.2">
      <c r="A120" s="135" t="s">
        <v>650</v>
      </c>
      <c r="B120" s="130"/>
      <c r="C120" s="130"/>
      <c r="D120" s="130"/>
      <c r="E120" s="130"/>
      <c r="F120" s="130"/>
      <c r="G120" s="130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</row>
    <row r="121" spans="1:17" x14ac:dyDescent="0.2">
      <c r="A121" s="129" t="s">
        <v>95</v>
      </c>
      <c r="B121" s="130"/>
      <c r="C121" s="130"/>
      <c r="D121" s="130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</row>
    <row r="122" spans="1:17" x14ac:dyDescent="0.2">
      <c r="F122" s="24"/>
      <c r="G122" s="24"/>
      <c r="H122" s="24"/>
      <c r="I122" s="24"/>
      <c r="J122" s="38"/>
      <c r="K122" s="24"/>
      <c r="L122" s="24"/>
      <c r="M122" s="24"/>
      <c r="N122" s="24"/>
      <c r="O122" s="24"/>
      <c r="P122" s="24"/>
      <c r="Q122" s="24"/>
    </row>
    <row r="123" spans="1:17" x14ac:dyDescent="0.2">
      <c r="A123" s="135" t="s">
        <v>96</v>
      </c>
      <c r="B123" s="130"/>
      <c r="C123" s="130"/>
      <c r="D123" s="130"/>
      <c r="E123" s="130"/>
      <c r="F123" s="130"/>
      <c r="G123" s="130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</row>
    <row r="124" spans="1:17" x14ac:dyDescent="0.2">
      <c r="A124" s="129" t="s">
        <v>95</v>
      </c>
      <c r="B124" s="130"/>
      <c r="C124" s="130"/>
      <c r="D124" s="130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</row>
    <row r="125" spans="1:17" x14ac:dyDescent="0.2">
      <c r="F125" s="24"/>
      <c r="G125" s="24"/>
      <c r="H125" s="24"/>
      <c r="I125" s="24"/>
      <c r="J125" s="38"/>
      <c r="K125" s="24"/>
      <c r="L125" s="24"/>
      <c r="M125" s="24"/>
      <c r="N125" s="24"/>
      <c r="O125" s="24"/>
      <c r="P125" s="24"/>
      <c r="Q125" s="24"/>
    </row>
  </sheetData>
  <mergeCells count="51">
    <mergeCell ref="K25:M25"/>
    <mergeCell ref="J24:M24"/>
    <mergeCell ref="P24:P26"/>
    <mergeCell ref="A83:I83"/>
    <mergeCell ref="A104:I104"/>
    <mergeCell ref="F25:F26"/>
    <mergeCell ref="F24:I24"/>
    <mergeCell ref="G25:I25"/>
    <mergeCell ref="A28:Q28"/>
    <mergeCell ref="A78:Q78"/>
    <mergeCell ref="A24:A26"/>
    <mergeCell ref="C24:C26"/>
    <mergeCell ref="D24:D26"/>
    <mergeCell ref="E24:E26"/>
    <mergeCell ref="B24:B26"/>
    <mergeCell ref="O24:O26"/>
    <mergeCell ref="N24:N26"/>
    <mergeCell ref="Q24:Q26"/>
    <mergeCell ref="J25:J26"/>
    <mergeCell ref="J16:K16"/>
    <mergeCell ref="J19:K19"/>
    <mergeCell ref="A120:Q120"/>
    <mergeCell ref="A108:I108"/>
    <mergeCell ref="A109:I109"/>
    <mergeCell ref="A110:I110"/>
    <mergeCell ref="A111:I111"/>
    <mergeCell ref="A112:I112"/>
    <mergeCell ref="A113:I113"/>
    <mergeCell ref="A102:I102"/>
    <mergeCell ref="J17:K17"/>
    <mergeCell ref="A105:I105"/>
    <mergeCell ref="A106:I106"/>
    <mergeCell ref="A107:I107"/>
    <mergeCell ref="A84:Q84"/>
    <mergeCell ref="A97:I97"/>
    <mergeCell ref="A121:Q121"/>
    <mergeCell ref="A123:Q123"/>
    <mergeCell ref="A124:Q124"/>
    <mergeCell ref="J20:K20"/>
    <mergeCell ref="J18:K18"/>
    <mergeCell ref="A114:I114"/>
    <mergeCell ref="A115:I115"/>
    <mergeCell ref="A116:I116"/>
    <mergeCell ref="A103:I103"/>
    <mergeCell ref="A98:I98"/>
    <mergeCell ref="A99:I99"/>
    <mergeCell ref="A100:I100"/>
    <mergeCell ref="A101:Q101"/>
    <mergeCell ref="A80:I80"/>
    <mergeCell ref="A81:I81"/>
    <mergeCell ref="A82:I82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1"/>
  <sheetViews>
    <sheetView showGridLines="0" zoomScaleNormal="100" zoomScaleSheetLayoutView="75" workbookViewId="0">
      <selection activeCell="R17" sqref="R17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37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38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41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41</v>
      </c>
      <c r="O4" s="5"/>
      <c r="P4" s="5"/>
      <c r="Q4" s="5"/>
      <c r="R4" s="125"/>
    </row>
    <row r="5" spans="1:18" outlineLevel="1" x14ac:dyDescent="0.2">
      <c r="A5" s="9" t="s">
        <v>93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180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179</v>
      </c>
      <c r="I6" s="5"/>
      <c r="J6" s="4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23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851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24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850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  <c r="R12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25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849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64</v>
      </c>
      <c r="E16" s="4"/>
      <c r="F16" s="5"/>
      <c r="G16" s="5"/>
      <c r="H16" s="5"/>
      <c r="I16" s="17"/>
      <c r="J16" s="131" t="s">
        <v>848</v>
      </c>
      <c r="K16" s="132"/>
      <c r="L16" s="10" t="s">
        <v>61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65</v>
      </c>
      <c r="E17" s="4"/>
      <c r="F17" s="5"/>
      <c r="G17" s="5"/>
      <c r="H17" s="5"/>
      <c r="I17" s="17"/>
      <c r="J17" s="131" t="s">
        <v>847</v>
      </c>
      <c r="K17" s="132"/>
      <c r="L17" s="10" t="s">
        <v>61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21</v>
      </c>
      <c r="E18" s="4"/>
      <c r="F18" s="5"/>
      <c r="G18" s="5"/>
      <c r="H18" s="5"/>
      <c r="I18" s="17"/>
      <c r="J18" s="131" t="s">
        <v>846</v>
      </c>
      <c r="K18" s="132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7" t="s">
        <v>173</v>
      </c>
      <c r="E19" s="4"/>
      <c r="F19" s="5"/>
      <c r="G19" s="5"/>
      <c r="H19" s="5"/>
      <c r="I19" s="17"/>
      <c r="J19" s="131" t="s">
        <v>845</v>
      </c>
      <c r="K19" s="132"/>
      <c r="L19" s="10" t="s">
        <v>61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7" t="s">
        <v>62</v>
      </c>
      <c r="E20" s="4"/>
      <c r="F20" s="5"/>
      <c r="G20" s="5"/>
      <c r="H20" s="5"/>
      <c r="I20" s="17"/>
      <c r="J20" s="131" t="s">
        <v>844</v>
      </c>
      <c r="K20" s="132"/>
      <c r="L20" s="10" t="s">
        <v>63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22" t="s">
        <v>170</v>
      </c>
      <c r="E21" s="4"/>
      <c r="F21" s="5"/>
      <c r="G21" s="5"/>
      <c r="H21" s="5"/>
      <c r="I21" s="5"/>
      <c r="J21" s="33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3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40" t="s">
        <v>26</v>
      </c>
      <c r="B24" s="143" t="s">
        <v>169</v>
      </c>
      <c r="C24" s="140" t="s">
        <v>27</v>
      </c>
      <c r="D24" s="140" t="s">
        <v>28</v>
      </c>
      <c r="E24" s="140" t="s">
        <v>29</v>
      </c>
      <c r="F24" s="140" t="s">
        <v>39</v>
      </c>
      <c r="G24" s="141"/>
      <c r="H24" s="141"/>
      <c r="I24" s="141"/>
      <c r="J24" s="140" t="s">
        <v>40</v>
      </c>
      <c r="K24" s="141"/>
      <c r="L24" s="141"/>
      <c r="M24" s="141"/>
      <c r="N24" s="140" t="s">
        <v>34</v>
      </c>
      <c r="O24" s="140" t="s">
        <v>35</v>
      </c>
      <c r="P24" s="140" t="s">
        <v>168</v>
      </c>
      <c r="Q24" s="140" t="s">
        <v>167</v>
      </c>
    </row>
    <row r="25" spans="1:17" ht="15.75" customHeight="1" x14ac:dyDescent="0.2">
      <c r="A25" s="141"/>
      <c r="B25" s="144"/>
      <c r="C25" s="142"/>
      <c r="D25" s="140"/>
      <c r="E25" s="141"/>
      <c r="F25" s="140" t="s">
        <v>30</v>
      </c>
      <c r="G25" s="140" t="s">
        <v>32</v>
      </c>
      <c r="H25" s="141"/>
      <c r="I25" s="141"/>
      <c r="J25" s="145" t="s">
        <v>30</v>
      </c>
      <c r="K25" s="140" t="s">
        <v>32</v>
      </c>
      <c r="L25" s="141"/>
      <c r="M25" s="141"/>
      <c r="N25" s="140"/>
      <c r="O25" s="140"/>
      <c r="P25" s="140"/>
      <c r="Q25" s="140"/>
    </row>
    <row r="26" spans="1:17" ht="15.75" customHeight="1" x14ac:dyDescent="0.2">
      <c r="A26" s="141"/>
      <c r="B26" s="144"/>
      <c r="C26" s="142"/>
      <c r="D26" s="140"/>
      <c r="E26" s="141"/>
      <c r="F26" s="141"/>
      <c r="G26" s="116" t="s">
        <v>31</v>
      </c>
      <c r="H26" s="116" t="s">
        <v>36</v>
      </c>
      <c r="I26" s="116" t="s">
        <v>33</v>
      </c>
      <c r="J26" s="146"/>
      <c r="K26" s="116" t="s">
        <v>31</v>
      </c>
      <c r="L26" s="116" t="s">
        <v>36</v>
      </c>
      <c r="M26" s="116" t="s">
        <v>33</v>
      </c>
      <c r="N26" s="140"/>
      <c r="O26" s="140"/>
      <c r="P26" s="140"/>
      <c r="Q26" s="140"/>
    </row>
    <row r="27" spans="1:17" x14ac:dyDescent="0.2">
      <c r="A27" s="21">
        <v>1</v>
      </c>
      <c r="B27" s="120">
        <v>2</v>
      </c>
      <c r="C27" s="116">
        <v>3</v>
      </c>
      <c r="D27" s="116">
        <v>4</v>
      </c>
      <c r="E27" s="21">
        <v>5</v>
      </c>
      <c r="F27" s="117">
        <v>6</v>
      </c>
      <c r="G27" s="117">
        <v>7</v>
      </c>
      <c r="H27" s="117">
        <v>8</v>
      </c>
      <c r="I27" s="117">
        <v>9</v>
      </c>
      <c r="J27" s="118">
        <v>10</v>
      </c>
      <c r="K27" s="117">
        <v>11</v>
      </c>
      <c r="L27" s="117">
        <v>12</v>
      </c>
      <c r="M27" s="117">
        <v>13</v>
      </c>
      <c r="N27" s="117">
        <v>14</v>
      </c>
      <c r="O27" s="117">
        <v>15</v>
      </c>
      <c r="P27" s="117">
        <v>16</v>
      </c>
      <c r="Q27" s="117">
        <v>17</v>
      </c>
    </row>
    <row r="28" spans="1:17" ht="19.149999999999999" customHeight="1" x14ac:dyDescent="0.2">
      <c r="A28" s="139" t="s">
        <v>843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</row>
    <row r="29" spans="1:17" ht="108" x14ac:dyDescent="0.2">
      <c r="A29" s="21">
        <v>1</v>
      </c>
      <c r="B29" s="26" t="s">
        <v>786</v>
      </c>
      <c r="C29" s="119" t="s">
        <v>842</v>
      </c>
      <c r="D29" s="27" t="s">
        <v>42</v>
      </c>
      <c r="E29" s="28">
        <v>1</v>
      </c>
      <c r="F29" s="29">
        <v>13.88</v>
      </c>
      <c r="G29" s="29">
        <v>12.54</v>
      </c>
      <c r="H29" s="29">
        <v>1.0900000000000001</v>
      </c>
      <c r="I29" s="30"/>
      <c r="J29" s="35">
        <v>14</v>
      </c>
      <c r="K29" s="30">
        <v>13</v>
      </c>
      <c r="L29" s="30">
        <v>1</v>
      </c>
      <c r="M29" s="30"/>
      <c r="N29" s="30">
        <v>1.03</v>
      </c>
      <c r="O29" s="30">
        <v>1.03</v>
      </c>
      <c r="P29" s="30"/>
      <c r="Q29" s="30"/>
    </row>
    <row r="30" spans="1:17" ht="96.75" x14ac:dyDescent="0.2">
      <c r="A30" s="21">
        <v>2</v>
      </c>
      <c r="B30" s="26" t="s">
        <v>245</v>
      </c>
      <c r="C30" s="119" t="s">
        <v>841</v>
      </c>
      <c r="D30" s="27" t="s">
        <v>217</v>
      </c>
      <c r="E30" s="28">
        <v>1</v>
      </c>
      <c r="F30" s="29" t="s">
        <v>787</v>
      </c>
      <c r="G30" s="30"/>
      <c r="H30" s="30"/>
      <c r="I30" s="30"/>
      <c r="J30" s="35">
        <v>691</v>
      </c>
      <c r="K30" s="30"/>
      <c r="L30" s="30"/>
      <c r="M30" s="30"/>
      <c r="N30" s="30"/>
      <c r="O30" s="30"/>
      <c r="P30" s="30"/>
      <c r="Q30" s="30"/>
    </row>
    <row r="31" spans="1:17" ht="108" x14ac:dyDescent="0.2">
      <c r="A31" s="21">
        <v>3</v>
      </c>
      <c r="B31" s="26" t="s">
        <v>786</v>
      </c>
      <c r="C31" s="119" t="s">
        <v>840</v>
      </c>
      <c r="D31" s="27" t="s">
        <v>42</v>
      </c>
      <c r="E31" s="28">
        <v>1</v>
      </c>
      <c r="F31" s="29">
        <v>13.88</v>
      </c>
      <c r="G31" s="29">
        <v>12.54</v>
      </c>
      <c r="H31" s="29">
        <v>1.0900000000000001</v>
      </c>
      <c r="I31" s="30"/>
      <c r="J31" s="35">
        <v>14</v>
      </c>
      <c r="K31" s="30">
        <v>13</v>
      </c>
      <c r="L31" s="30">
        <v>1</v>
      </c>
      <c r="M31" s="30"/>
      <c r="N31" s="30">
        <v>1.03</v>
      </c>
      <c r="O31" s="30">
        <v>1.03</v>
      </c>
      <c r="P31" s="30"/>
      <c r="Q31" s="30"/>
    </row>
    <row r="32" spans="1:17" ht="132.75" x14ac:dyDescent="0.2">
      <c r="A32" s="21">
        <v>4</v>
      </c>
      <c r="B32" s="26" t="s">
        <v>245</v>
      </c>
      <c r="C32" s="119" t="s">
        <v>839</v>
      </c>
      <c r="D32" s="27" t="s">
        <v>217</v>
      </c>
      <c r="E32" s="28">
        <v>1</v>
      </c>
      <c r="F32" s="29" t="s">
        <v>838</v>
      </c>
      <c r="G32" s="30"/>
      <c r="H32" s="30"/>
      <c r="I32" s="30"/>
      <c r="J32" s="35">
        <v>2958</v>
      </c>
      <c r="K32" s="30"/>
      <c r="L32" s="30"/>
      <c r="M32" s="30"/>
      <c r="N32" s="30"/>
      <c r="O32" s="30"/>
      <c r="P32" s="30"/>
      <c r="Q32" s="30"/>
    </row>
    <row r="33" spans="1:17" ht="108" x14ac:dyDescent="0.2">
      <c r="A33" s="21">
        <v>5</v>
      </c>
      <c r="B33" s="26" t="s">
        <v>837</v>
      </c>
      <c r="C33" s="119" t="s">
        <v>836</v>
      </c>
      <c r="D33" s="27" t="s">
        <v>42</v>
      </c>
      <c r="E33" s="31" t="s">
        <v>835</v>
      </c>
      <c r="F33" s="29">
        <v>34.97</v>
      </c>
      <c r="G33" s="29">
        <v>27.5</v>
      </c>
      <c r="H33" s="29">
        <v>6.92</v>
      </c>
      <c r="I33" s="29">
        <v>1.41</v>
      </c>
      <c r="J33" s="35">
        <v>140</v>
      </c>
      <c r="K33" s="30">
        <v>110</v>
      </c>
      <c r="L33" s="30">
        <v>28</v>
      </c>
      <c r="M33" s="30">
        <v>6</v>
      </c>
      <c r="N33" s="30">
        <v>2.29</v>
      </c>
      <c r="O33" s="30">
        <v>9.16</v>
      </c>
      <c r="P33" s="30">
        <v>0.09</v>
      </c>
      <c r="Q33" s="30">
        <v>0.36</v>
      </c>
    </row>
    <row r="34" spans="1:17" ht="84.75" x14ac:dyDescent="0.2">
      <c r="A34" s="21">
        <v>6</v>
      </c>
      <c r="B34" s="26" t="s">
        <v>245</v>
      </c>
      <c r="C34" s="119" t="s">
        <v>834</v>
      </c>
      <c r="D34" s="27" t="s">
        <v>217</v>
      </c>
      <c r="E34" s="28">
        <v>1</v>
      </c>
      <c r="F34" s="29" t="s">
        <v>833</v>
      </c>
      <c r="G34" s="30"/>
      <c r="H34" s="30"/>
      <c r="I34" s="30"/>
      <c r="J34" s="35">
        <v>502</v>
      </c>
      <c r="K34" s="30"/>
      <c r="L34" s="30"/>
      <c r="M34" s="30"/>
      <c r="N34" s="30"/>
      <c r="O34" s="30"/>
      <c r="P34" s="30"/>
      <c r="Q34" s="30"/>
    </row>
    <row r="35" spans="1:17" ht="84.75" x14ac:dyDescent="0.2">
      <c r="A35" s="21">
        <v>7</v>
      </c>
      <c r="B35" s="26" t="s">
        <v>245</v>
      </c>
      <c r="C35" s="119" t="s">
        <v>832</v>
      </c>
      <c r="D35" s="27" t="s">
        <v>217</v>
      </c>
      <c r="E35" s="28">
        <v>3</v>
      </c>
      <c r="F35" s="29" t="s">
        <v>831</v>
      </c>
      <c r="G35" s="30"/>
      <c r="H35" s="30"/>
      <c r="I35" s="30"/>
      <c r="J35" s="35">
        <v>6343</v>
      </c>
      <c r="K35" s="30"/>
      <c r="L35" s="30"/>
      <c r="M35" s="30"/>
      <c r="N35" s="30"/>
      <c r="O35" s="30"/>
      <c r="P35" s="30"/>
      <c r="Q35" s="30"/>
    </row>
    <row r="36" spans="1:17" ht="108" x14ac:dyDescent="0.2">
      <c r="A36" s="21">
        <v>8</v>
      </c>
      <c r="B36" s="26" t="s">
        <v>786</v>
      </c>
      <c r="C36" s="119" t="s">
        <v>789</v>
      </c>
      <c r="D36" s="27" t="s">
        <v>42</v>
      </c>
      <c r="E36" s="28">
        <v>1</v>
      </c>
      <c r="F36" s="29">
        <v>13.88</v>
      </c>
      <c r="G36" s="29">
        <v>12.54</v>
      </c>
      <c r="H36" s="29">
        <v>1.0900000000000001</v>
      </c>
      <c r="I36" s="30"/>
      <c r="J36" s="35">
        <v>14</v>
      </c>
      <c r="K36" s="30">
        <v>13</v>
      </c>
      <c r="L36" s="30">
        <v>1</v>
      </c>
      <c r="M36" s="30"/>
      <c r="N36" s="30">
        <v>1.03</v>
      </c>
      <c r="O36" s="30">
        <v>1.03</v>
      </c>
      <c r="P36" s="30"/>
      <c r="Q36" s="30"/>
    </row>
    <row r="37" spans="1:17" ht="108.75" x14ac:dyDescent="0.2">
      <c r="A37" s="21">
        <v>9</v>
      </c>
      <c r="B37" s="26" t="s">
        <v>245</v>
      </c>
      <c r="C37" s="119" t="s">
        <v>830</v>
      </c>
      <c r="D37" s="27" t="s">
        <v>217</v>
      </c>
      <c r="E37" s="28">
        <v>1</v>
      </c>
      <c r="F37" s="29" t="s">
        <v>829</v>
      </c>
      <c r="G37" s="30"/>
      <c r="H37" s="30"/>
      <c r="I37" s="30"/>
      <c r="J37" s="35">
        <v>2863</v>
      </c>
      <c r="K37" s="30"/>
      <c r="L37" s="30"/>
      <c r="M37" s="30"/>
      <c r="N37" s="30"/>
      <c r="O37" s="30"/>
      <c r="P37" s="30"/>
      <c r="Q37" s="30"/>
    </row>
    <row r="38" spans="1:17" ht="108" x14ac:dyDescent="0.2">
      <c r="A38" s="21">
        <v>10</v>
      </c>
      <c r="B38" s="26" t="s">
        <v>782</v>
      </c>
      <c r="C38" s="119" t="s">
        <v>828</v>
      </c>
      <c r="D38" s="27" t="s">
        <v>42</v>
      </c>
      <c r="E38" s="31" t="s">
        <v>827</v>
      </c>
      <c r="F38" s="29">
        <v>16.3</v>
      </c>
      <c r="G38" s="29">
        <v>15.65</v>
      </c>
      <c r="H38" s="30"/>
      <c r="I38" s="30"/>
      <c r="J38" s="35">
        <v>147</v>
      </c>
      <c r="K38" s="30">
        <v>141</v>
      </c>
      <c r="L38" s="30"/>
      <c r="M38" s="30"/>
      <c r="N38" s="30">
        <v>1.1200000000000001</v>
      </c>
      <c r="O38" s="30">
        <v>10.08</v>
      </c>
      <c r="P38" s="30"/>
      <c r="Q38" s="30"/>
    </row>
    <row r="39" spans="1:17" ht="72.75" x14ac:dyDescent="0.2">
      <c r="A39" s="21">
        <v>11</v>
      </c>
      <c r="B39" s="26" t="s">
        <v>245</v>
      </c>
      <c r="C39" s="119" t="s">
        <v>779</v>
      </c>
      <c r="D39" s="27" t="s">
        <v>217</v>
      </c>
      <c r="E39" s="28">
        <v>1</v>
      </c>
      <c r="F39" s="29" t="s">
        <v>778</v>
      </c>
      <c r="G39" s="30"/>
      <c r="H39" s="30"/>
      <c r="I39" s="30"/>
      <c r="J39" s="35">
        <v>43</v>
      </c>
      <c r="K39" s="30"/>
      <c r="L39" s="30"/>
      <c r="M39" s="30"/>
      <c r="N39" s="30"/>
      <c r="O39" s="30"/>
      <c r="P39" s="30"/>
      <c r="Q39" s="30"/>
    </row>
    <row r="40" spans="1:17" ht="72.75" x14ac:dyDescent="0.2">
      <c r="A40" s="21">
        <v>12</v>
      </c>
      <c r="B40" s="26" t="s">
        <v>245</v>
      </c>
      <c r="C40" s="119" t="s">
        <v>777</v>
      </c>
      <c r="D40" s="27" t="s">
        <v>217</v>
      </c>
      <c r="E40" s="28">
        <v>8</v>
      </c>
      <c r="F40" s="29" t="s">
        <v>776</v>
      </c>
      <c r="G40" s="30"/>
      <c r="H40" s="30"/>
      <c r="I40" s="30"/>
      <c r="J40" s="35">
        <v>372</v>
      </c>
      <c r="K40" s="30"/>
      <c r="L40" s="30"/>
      <c r="M40" s="30"/>
      <c r="N40" s="30"/>
      <c r="O40" s="30"/>
      <c r="P40" s="30"/>
      <c r="Q40" s="30"/>
    </row>
    <row r="41" spans="1:17" ht="108" x14ac:dyDescent="0.2">
      <c r="A41" s="21">
        <v>13.1</v>
      </c>
      <c r="B41" s="26" t="s">
        <v>826</v>
      </c>
      <c r="C41" s="119" t="s">
        <v>825</v>
      </c>
      <c r="D41" s="27" t="s">
        <v>42</v>
      </c>
      <c r="E41" s="28">
        <v>5</v>
      </c>
      <c r="F41" s="29">
        <v>8.41</v>
      </c>
      <c r="G41" s="29">
        <v>7.26</v>
      </c>
      <c r="H41" s="30"/>
      <c r="I41" s="30"/>
      <c r="J41" s="35">
        <v>42</v>
      </c>
      <c r="K41" s="30">
        <v>36</v>
      </c>
      <c r="L41" s="30"/>
      <c r="M41" s="30"/>
      <c r="N41" s="30">
        <v>0.52</v>
      </c>
      <c r="O41" s="30">
        <v>2.6</v>
      </c>
      <c r="P41" s="30"/>
      <c r="Q41" s="30"/>
    </row>
    <row r="42" spans="1:17" ht="60.75" x14ac:dyDescent="0.2">
      <c r="A42" s="21">
        <v>14.1</v>
      </c>
      <c r="B42" s="26" t="s">
        <v>245</v>
      </c>
      <c r="C42" s="119" t="s">
        <v>824</v>
      </c>
      <c r="D42" s="27" t="s">
        <v>217</v>
      </c>
      <c r="E42" s="28">
        <v>5</v>
      </c>
      <c r="F42" s="29" t="s">
        <v>823</v>
      </c>
      <c r="G42" s="30"/>
      <c r="H42" s="30"/>
      <c r="I42" s="30"/>
      <c r="J42" s="35">
        <v>1734</v>
      </c>
      <c r="K42" s="30"/>
      <c r="L42" s="30"/>
      <c r="M42" s="30"/>
      <c r="N42" s="30"/>
      <c r="O42" s="30"/>
      <c r="P42" s="30"/>
      <c r="Q42" s="30"/>
    </row>
    <row r="43" spans="1:17" ht="108" x14ac:dyDescent="0.2">
      <c r="A43" s="21">
        <v>15</v>
      </c>
      <c r="B43" s="26" t="s">
        <v>822</v>
      </c>
      <c r="C43" s="119" t="s">
        <v>821</v>
      </c>
      <c r="D43" s="27" t="s">
        <v>45</v>
      </c>
      <c r="E43" s="31" t="s">
        <v>820</v>
      </c>
      <c r="F43" s="29">
        <v>1036.95</v>
      </c>
      <c r="G43" s="29">
        <v>711.38</v>
      </c>
      <c r="H43" s="29">
        <v>188.29</v>
      </c>
      <c r="I43" s="29">
        <v>81.09</v>
      </c>
      <c r="J43" s="35">
        <v>10</v>
      </c>
      <c r="K43" s="30">
        <v>7</v>
      </c>
      <c r="L43" s="30">
        <v>2</v>
      </c>
      <c r="M43" s="30">
        <v>1</v>
      </c>
      <c r="N43" s="30">
        <v>52.5</v>
      </c>
      <c r="O43" s="30">
        <v>0.53</v>
      </c>
      <c r="P43" s="30">
        <v>5.91</v>
      </c>
      <c r="Q43" s="30">
        <v>0.06</v>
      </c>
    </row>
    <row r="44" spans="1:17" ht="72.75" x14ac:dyDescent="0.2">
      <c r="A44" s="21">
        <v>16</v>
      </c>
      <c r="B44" s="26" t="s">
        <v>245</v>
      </c>
      <c r="C44" s="119" t="s">
        <v>819</v>
      </c>
      <c r="D44" s="27" t="s">
        <v>217</v>
      </c>
      <c r="E44" s="28">
        <v>2</v>
      </c>
      <c r="F44" s="29" t="s">
        <v>818</v>
      </c>
      <c r="G44" s="30"/>
      <c r="H44" s="30"/>
      <c r="I44" s="30"/>
      <c r="J44" s="35">
        <v>560</v>
      </c>
      <c r="K44" s="30"/>
      <c r="L44" s="30"/>
      <c r="M44" s="30"/>
      <c r="N44" s="30"/>
      <c r="O44" s="30"/>
      <c r="P44" s="30"/>
      <c r="Q44" s="30"/>
    </row>
    <row r="45" spans="1:17" ht="108" x14ac:dyDescent="0.2">
      <c r="A45" s="21">
        <v>17</v>
      </c>
      <c r="B45" s="26" t="s">
        <v>801</v>
      </c>
      <c r="C45" s="119" t="s">
        <v>817</v>
      </c>
      <c r="D45" s="27" t="s">
        <v>42</v>
      </c>
      <c r="E45" s="28">
        <v>50</v>
      </c>
      <c r="F45" s="29">
        <v>44.12</v>
      </c>
      <c r="G45" s="29">
        <v>15.31</v>
      </c>
      <c r="H45" s="29">
        <v>23.38</v>
      </c>
      <c r="I45" s="29">
        <v>1.46</v>
      </c>
      <c r="J45" s="35">
        <v>2206</v>
      </c>
      <c r="K45" s="30">
        <v>766</v>
      </c>
      <c r="L45" s="30">
        <v>1169</v>
      </c>
      <c r="M45" s="30">
        <v>73</v>
      </c>
      <c r="N45" s="30">
        <v>1.1299999999999999</v>
      </c>
      <c r="O45" s="30">
        <v>56.5</v>
      </c>
      <c r="P45" s="30">
        <v>0.08</v>
      </c>
      <c r="Q45" s="30">
        <v>4</v>
      </c>
    </row>
    <row r="46" spans="1:17" ht="60.75" x14ac:dyDescent="0.2">
      <c r="A46" s="21">
        <v>18</v>
      </c>
      <c r="B46" s="26" t="s">
        <v>797</v>
      </c>
      <c r="C46" s="119" t="s">
        <v>816</v>
      </c>
      <c r="D46" s="27" t="s">
        <v>217</v>
      </c>
      <c r="E46" s="28">
        <v>50</v>
      </c>
      <c r="F46" s="29" t="s">
        <v>815</v>
      </c>
      <c r="G46" s="30"/>
      <c r="H46" s="30"/>
      <c r="I46" s="30"/>
      <c r="J46" s="35">
        <v>1337</v>
      </c>
      <c r="K46" s="30"/>
      <c r="L46" s="30"/>
      <c r="M46" s="30"/>
      <c r="N46" s="30"/>
      <c r="O46" s="30"/>
      <c r="P46" s="30"/>
      <c r="Q46" s="30"/>
    </row>
    <row r="47" spans="1:17" ht="72.75" x14ac:dyDescent="0.2">
      <c r="A47" s="21">
        <v>19</v>
      </c>
      <c r="B47" s="26" t="s">
        <v>797</v>
      </c>
      <c r="C47" s="119" t="s">
        <v>796</v>
      </c>
      <c r="D47" s="27" t="s">
        <v>217</v>
      </c>
      <c r="E47" s="28">
        <v>50</v>
      </c>
      <c r="F47" s="29" t="s">
        <v>795</v>
      </c>
      <c r="G47" s="30"/>
      <c r="H47" s="30"/>
      <c r="I47" s="30"/>
      <c r="J47" s="35">
        <v>1716</v>
      </c>
      <c r="K47" s="30"/>
      <c r="L47" s="30"/>
      <c r="M47" s="30"/>
      <c r="N47" s="30"/>
      <c r="O47" s="30"/>
      <c r="P47" s="30"/>
      <c r="Q47" s="30"/>
    </row>
    <row r="48" spans="1:17" ht="108" x14ac:dyDescent="0.2">
      <c r="A48" s="21">
        <v>20</v>
      </c>
      <c r="B48" s="26" t="s">
        <v>801</v>
      </c>
      <c r="C48" s="119" t="s">
        <v>800</v>
      </c>
      <c r="D48" s="27" t="s">
        <v>42</v>
      </c>
      <c r="E48" s="28">
        <v>1</v>
      </c>
      <c r="F48" s="29">
        <v>44.12</v>
      </c>
      <c r="G48" s="29">
        <v>15.31</v>
      </c>
      <c r="H48" s="29">
        <v>23.38</v>
      </c>
      <c r="I48" s="29">
        <v>1.46</v>
      </c>
      <c r="J48" s="35">
        <v>44</v>
      </c>
      <c r="K48" s="30">
        <v>15</v>
      </c>
      <c r="L48" s="30">
        <v>23</v>
      </c>
      <c r="M48" s="30">
        <v>1</v>
      </c>
      <c r="N48" s="30">
        <v>1.1299999999999999</v>
      </c>
      <c r="O48" s="30">
        <v>1.1299999999999999</v>
      </c>
      <c r="P48" s="30">
        <v>0.08</v>
      </c>
      <c r="Q48" s="30">
        <v>0.08</v>
      </c>
    </row>
    <row r="49" spans="1:17" ht="72.75" x14ac:dyDescent="0.2">
      <c r="A49" s="21">
        <v>21</v>
      </c>
      <c r="B49" s="26" t="s">
        <v>797</v>
      </c>
      <c r="C49" s="119" t="s">
        <v>814</v>
      </c>
      <c r="D49" s="27" t="s">
        <v>217</v>
      </c>
      <c r="E49" s="28">
        <v>1</v>
      </c>
      <c r="F49" s="29" t="s">
        <v>813</v>
      </c>
      <c r="G49" s="30"/>
      <c r="H49" s="30"/>
      <c r="I49" s="30"/>
      <c r="J49" s="35">
        <v>57</v>
      </c>
      <c r="K49" s="30"/>
      <c r="L49" s="30"/>
      <c r="M49" s="30"/>
      <c r="N49" s="30"/>
      <c r="O49" s="30"/>
      <c r="P49" s="30"/>
      <c r="Q49" s="30"/>
    </row>
    <row r="50" spans="1:17" ht="60.75" x14ac:dyDescent="0.2">
      <c r="A50" s="21">
        <v>22</v>
      </c>
      <c r="B50" s="26" t="s">
        <v>797</v>
      </c>
      <c r="C50" s="119" t="s">
        <v>812</v>
      </c>
      <c r="D50" s="27" t="s">
        <v>217</v>
      </c>
      <c r="E50" s="28">
        <v>1</v>
      </c>
      <c r="F50" s="29" t="s">
        <v>811</v>
      </c>
      <c r="G50" s="30"/>
      <c r="H50" s="30"/>
      <c r="I50" s="30"/>
      <c r="J50" s="35">
        <v>36</v>
      </c>
      <c r="K50" s="30"/>
      <c r="L50" s="30"/>
      <c r="M50" s="30"/>
      <c r="N50" s="30"/>
      <c r="O50" s="30"/>
      <c r="P50" s="30"/>
      <c r="Q50" s="30"/>
    </row>
    <row r="51" spans="1:17" ht="108" x14ac:dyDescent="0.2">
      <c r="A51" s="21">
        <v>23</v>
      </c>
      <c r="B51" s="26" t="s">
        <v>782</v>
      </c>
      <c r="C51" s="119" t="s">
        <v>810</v>
      </c>
      <c r="D51" s="27" t="s">
        <v>42</v>
      </c>
      <c r="E51" s="28">
        <v>1</v>
      </c>
      <c r="F51" s="29">
        <v>16.3</v>
      </c>
      <c r="G51" s="29">
        <v>15.65</v>
      </c>
      <c r="H51" s="30"/>
      <c r="I51" s="30"/>
      <c r="J51" s="35">
        <v>16</v>
      </c>
      <c r="K51" s="30">
        <v>16</v>
      </c>
      <c r="L51" s="30"/>
      <c r="M51" s="30"/>
      <c r="N51" s="30">
        <v>1.1200000000000001</v>
      </c>
      <c r="O51" s="30">
        <v>1.1200000000000001</v>
      </c>
      <c r="P51" s="30"/>
      <c r="Q51" s="30"/>
    </row>
    <row r="52" spans="1:17" ht="72.75" x14ac:dyDescent="0.2">
      <c r="A52" s="21">
        <v>24</v>
      </c>
      <c r="B52" s="26" t="s">
        <v>245</v>
      </c>
      <c r="C52" s="119" t="s">
        <v>809</v>
      </c>
      <c r="D52" s="27" t="s">
        <v>217</v>
      </c>
      <c r="E52" s="28">
        <v>1</v>
      </c>
      <c r="F52" s="29" t="s">
        <v>808</v>
      </c>
      <c r="G52" s="30"/>
      <c r="H52" s="30"/>
      <c r="I52" s="30"/>
      <c r="J52" s="35">
        <v>122</v>
      </c>
      <c r="K52" s="30"/>
      <c r="L52" s="30"/>
      <c r="M52" s="30"/>
      <c r="N52" s="30"/>
      <c r="O52" s="30"/>
      <c r="P52" s="30"/>
      <c r="Q52" s="30"/>
    </row>
    <row r="53" spans="1:17" ht="60.75" x14ac:dyDescent="0.2">
      <c r="A53" s="21">
        <v>25</v>
      </c>
      <c r="B53" s="26" t="s">
        <v>797</v>
      </c>
      <c r="C53" s="119" t="s">
        <v>807</v>
      </c>
      <c r="D53" s="27" t="s">
        <v>217</v>
      </c>
      <c r="E53" s="28">
        <v>10</v>
      </c>
      <c r="F53" s="29" t="s">
        <v>806</v>
      </c>
      <c r="G53" s="30"/>
      <c r="H53" s="30"/>
      <c r="I53" s="30"/>
      <c r="J53" s="35">
        <v>38</v>
      </c>
      <c r="K53" s="30"/>
      <c r="L53" s="30"/>
      <c r="M53" s="30"/>
      <c r="N53" s="30"/>
      <c r="O53" s="30"/>
      <c r="P53" s="30"/>
      <c r="Q53" s="30"/>
    </row>
    <row r="54" spans="1:17" ht="60.75" x14ac:dyDescent="0.2">
      <c r="A54" s="21">
        <v>26</v>
      </c>
      <c r="B54" s="26" t="s">
        <v>797</v>
      </c>
      <c r="C54" s="119" t="s">
        <v>805</v>
      </c>
      <c r="D54" s="27" t="s">
        <v>217</v>
      </c>
      <c r="E54" s="28">
        <v>160</v>
      </c>
      <c r="F54" s="29" t="s">
        <v>804</v>
      </c>
      <c r="G54" s="30"/>
      <c r="H54" s="30"/>
      <c r="I54" s="30"/>
      <c r="J54" s="35">
        <v>784</v>
      </c>
      <c r="K54" s="30"/>
      <c r="L54" s="30"/>
      <c r="M54" s="30"/>
      <c r="N54" s="30"/>
      <c r="O54" s="30"/>
      <c r="P54" s="30"/>
      <c r="Q54" s="30"/>
    </row>
    <row r="55" spans="1:17" ht="60.75" x14ac:dyDescent="0.2">
      <c r="A55" s="21">
        <v>27</v>
      </c>
      <c r="B55" s="26" t="s">
        <v>797</v>
      </c>
      <c r="C55" s="119" t="s">
        <v>803</v>
      </c>
      <c r="D55" s="27" t="s">
        <v>217</v>
      </c>
      <c r="E55" s="28">
        <v>5</v>
      </c>
      <c r="F55" s="29" t="s">
        <v>802</v>
      </c>
      <c r="G55" s="30"/>
      <c r="H55" s="30"/>
      <c r="I55" s="30"/>
      <c r="J55" s="35">
        <v>17</v>
      </c>
      <c r="K55" s="30"/>
      <c r="L55" s="30"/>
      <c r="M55" s="30"/>
      <c r="N55" s="30"/>
      <c r="O55" s="30"/>
      <c r="P55" s="30"/>
      <c r="Q55" s="30"/>
    </row>
    <row r="56" spans="1:17" ht="108" x14ac:dyDescent="0.2">
      <c r="A56" s="21">
        <v>28</v>
      </c>
      <c r="B56" s="26" t="s">
        <v>801</v>
      </c>
      <c r="C56" s="119" t="s">
        <v>800</v>
      </c>
      <c r="D56" s="27" t="s">
        <v>42</v>
      </c>
      <c r="E56" s="28">
        <v>1</v>
      </c>
      <c r="F56" s="29">
        <v>44.12</v>
      </c>
      <c r="G56" s="29">
        <v>15.31</v>
      </c>
      <c r="H56" s="29">
        <v>23.38</v>
      </c>
      <c r="I56" s="29">
        <v>1.46</v>
      </c>
      <c r="J56" s="35">
        <v>44</v>
      </c>
      <c r="K56" s="30">
        <v>15</v>
      </c>
      <c r="L56" s="30">
        <v>23</v>
      </c>
      <c r="M56" s="30">
        <v>1</v>
      </c>
      <c r="N56" s="30">
        <v>1.1299999999999999</v>
      </c>
      <c r="O56" s="30">
        <v>1.1299999999999999</v>
      </c>
      <c r="P56" s="30">
        <v>0.08</v>
      </c>
      <c r="Q56" s="30">
        <v>0.08</v>
      </c>
    </row>
    <row r="57" spans="1:17" ht="60.75" x14ac:dyDescent="0.2">
      <c r="A57" s="21">
        <v>29</v>
      </c>
      <c r="B57" s="26" t="s">
        <v>797</v>
      </c>
      <c r="C57" s="119" t="s">
        <v>799</v>
      </c>
      <c r="D57" s="27" t="s">
        <v>217</v>
      </c>
      <c r="E57" s="28">
        <v>20</v>
      </c>
      <c r="F57" s="29" t="s">
        <v>798</v>
      </c>
      <c r="G57" s="30"/>
      <c r="H57" s="30"/>
      <c r="I57" s="30"/>
      <c r="J57" s="35">
        <v>1060</v>
      </c>
      <c r="K57" s="30"/>
      <c r="L57" s="30"/>
      <c r="M57" s="30"/>
      <c r="N57" s="30"/>
      <c r="O57" s="30"/>
      <c r="P57" s="30"/>
      <c r="Q57" s="30"/>
    </row>
    <row r="58" spans="1:17" ht="72.75" x14ac:dyDescent="0.2">
      <c r="A58" s="21">
        <v>30</v>
      </c>
      <c r="B58" s="26" t="s">
        <v>797</v>
      </c>
      <c r="C58" s="119" t="s">
        <v>796</v>
      </c>
      <c r="D58" s="27" t="s">
        <v>217</v>
      </c>
      <c r="E58" s="28">
        <v>20</v>
      </c>
      <c r="F58" s="29" t="s">
        <v>795</v>
      </c>
      <c r="G58" s="30"/>
      <c r="H58" s="30"/>
      <c r="I58" s="30"/>
      <c r="J58" s="35">
        <v>686</v>
      </c>
      <c r="K58" s="30"/>
      <c r="L58" s="30"/>
      <c r="M58" s="30"/>
      <c r="N58" s="30"/>
      <c r="O58" s="30"/>
      <c r="P58" s="30"/>
      <c r="Q58" s="30"/>
    </row>
    <row r="59" spans="1:17" ht="108" x14ac:dyDescent="0.2">
      <c r="A59" s="21">
        <v>31</v>
      </c>
      <c r="B59" s="26" t="s">
        <v>794</v>
      </c>
      <c r="C59" s="119" t="s">
        <v>793</v>
      </c>
      <c r="D59" s="27" t="s">
        <v>42</v>
      </c>
      <c r="E59" s="28">
        <v>1</v>
      </c>
      <c r="F59" s="29">
        <v>685.88</v>
      </c>
      <c r="G59" s="29">
        <v>65.099999999999994</v>
      </c>
      <c r="H59" s="29">
        <v>129.15</v>
      </c>
      <c r="I59" s="29">
        <v>7.46</v>
      </c>
      <c r="J59" s="35">
        <v>686</v>
      </c>
      <c r="K59" s="30">
        <v>65</v>
      </c>
      <c r="L59" s="30">
        <v>129</v>
      </c>
      <c r="M59" s="30">
        <v>7</v>
      </c>
      <c r="N59" s="30">
        <v>4.66</v>
      </c>
      <c r="O59" s="30">
        <v>4.66</v>
      </c>
      <c r="P59" s="30">
        <v>0.41</v>
      </c>
      <c r="Q59" s="30">
        <v>0.41</v>
      </c>
    </row>
    <row r="60" spans="1:17" ht="72.75" x14ac:dyDescent="0.2">
      <c r="A60" s="21">
        <v>32</v>
      </c>
      <c r="B60" s="26" t="s">
        <v>245</v>
      </c>
      <c r="C60" s="119" t="s">
        <v>792</v>
      </c>
      <c r="D60" s="27" t="s">
        <v>217</v>
      </c>
      <c r="E60" s="28">
        <v>1</v>
      </c>
      <c r="F60" s="29" t="s">
        <v>791</v>
      </c>
      <c r="G60" s="30"/>
      <c r="H60" s="30"/>
      <c r="I60" s="30"/>
      <c r="J60" s="35">
        <v>2997</v>
      </c>
      <c r="K60" s="30"/>
      <c r="L60" s="30"/>
      <c r="M60" s="30"/>
      <c r="N60" s="30"/>
      <c r="O60" s="30"/>
      <c r="P60" s="30"/>
      <c r="Q60" s="30"/>
    </row>
    <row r="61" spans="1:17" x14ac:dyDescent="0.2">
      <c r="A61" s="133" t="s">
        <v>105</v>
      </c>
      <c r="B61" s="134"/>
      <c r="C61" s="134"/>
      <c r="D61" s="134"/>
      <c r="E61" s="134"/>
      <c r="F61" s="134"/>
      <c r="G61" s="134"/>
      <c r="H61" s="134"/>
      <c r="I61" s="134"/>
      <c r="J61" s="36">
        <v>28293</v>
      </c>
      <c r="K61" s="29">
        <v>1210</v>
      </c>
      <c r="L61" s="29">
        <v>1377</v>
      </c>
      <c r="M61" s="29">
        <v>89</v>
      </c>
      <c r="N61" s="30"/>
      <c r="O61" s="29">
        <v>90</v>
      </c>
      <c r="P61" s="30"/>
      <c r="Q61" s="29">
        <v>4.99</v>
      </c>
    </row>
    <row r="62" spans="1:17" x14ac:dyDescent="0.2">
      <c r="A62" s="133" t="s">
        <v>48</v>
      </c>
      <c r="B62" s="134"/>
      <c r="C62" s="134"/>
      <c r="D62" s="134"/>
      <c r="E62" s="134"/>
      <c r="F62" s="134"/>
      <c r="G62" s="134"/>
      <c r="H62" s="134"/>
      <c r="I62" s="134"/>
      <c r="J62" s="36">
        <v>1211</v>
      </c>
      <c r="K62" s="30"/>
      <c r="L62" s="30"/>
      <c r="M62" s="30"/>
      <c r="N62" s="30"/>
      <c r="O62" s="30"/>
      <c r="P62" s="30"/>
      <c r="Q62" s="30"/>
    </row>
    <row r="63" spans="1:17" x14ac:dyDescent="0.2">
      <c r="A63" s="133" t="s">
        <v>49</v>
      </c>
      <c r="B63" s="134"/>
      <c r="C63" s="134"/>
      <c r="D63" s="134"/>
      <c r="E63" s="134"/>
      <c r="F63" s="134"/>
      <c r="G63" s="134"/>
      <c r="H63" s="134"/>
      <c r="I63" s="134"/>
      <c r="J63" s="36">
        <v>836</v>
      </c>
      <c r="K63" s="30"/>
      <c r="L63" s="30"/>
      <c r="M63" s="30"/>
      <c r="N63" s="30"/>
      <c r="O63" s="30"/>
      <c r="P63" s="30"/>
      <c r="Q63" s="30"/>
    </row>
    <row r="64" spans="1:17" x14ac:dyDescent="0.2">
      <c r="A64" s="136" t="s">
        <v>790</v>
      </c>
      <c r="B64" s="134"/>
      <c r="C64" s="134"/>
      <c r="D64" s="134"/>
      <c r="E64" s="134"/>
      <c r="F64" s="134"/>
      <c r="G64" s="134"/>
      <c r="H64" s="134"/>
      <c r="I64" s="134"/>
      <c r="J64" s="37">
        <v>30340</v>
      </c>
      <c r="K64" s="30"/>
      <c r="L64" s="30"/>
      <c r="M64" s="30"/>
      <c r="N64" s="30"/>
      <c r="O64" s="32">
        <v>90</v>
      </c>
      <c r="P64" s="30"/>
      <c r="Q64" s="32">
        <v>4.99</v>
      </c>
    </row>
    <row r="65" spans="1:17" ht="19.149999999999999" customHeight="1" x14ac:dyDescent="0.2">
      <c r="A65" s="139" t="s">
        <v>678</v>
      </c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</row>
    <row r="66" spans="1:17" ht="108" x14ac:dyDescent="0.2">
      <c r="A66" s="21">
        <v>33</v>
      </c>
      <c r="B66" s="26" t="s">
        <v>786</v>
      </c>
      <c r="C66" s="119" t="s">
        <v>789</v>
      </c>
      <c r="D66" s="27" t="s">
        <v>42</v>
      </c>
      <c r="E66" s="28">
        <v>1</v>
      </c>
      <c r="F66" s="29">
        <v>13.88</v>
      </c>
      <c r="G66" s="29">
        <v>12.54</v>
      </c>
      <c r="H66" s="29">
        <v>1.0900000000000001</v>
      </c>
      <c r="I66" s="30"/>
      <c r="J66" s="35">
        <v>14</v>
      </c>
      <c r="K66" s="30">
        <v>13</v>
      </c>
      <c r="L66" s="30">
        <v>1</v>
      </c>
      <c r="M66" s="30"/>
      <c r="N66" s="30">
        <v>1.03</v>
      </c>
      <c r="O66" s="30">
        <v>1.03</v>
      </c>
      <c r="P66" s="30"/>
      <c r="Q66" s="30"/>
    </row>
    <row r="67" spans="1:17" ht="84.75" x14ac:dyDescent="0.2">
      <c r="A67" s="21">
        <v>34</v>
      </c>
      <c r="B67" s="26" t="s">
        <v>245</v>
      </c>
      <c r="C67" s="119" t="s">
        <v>788</v>
      </c>
      <c r="D67" s="27" t="s">
        <v>217</v>
      </c>
      <c r="E67" s="28">
        <v>1</v>
      </c>
      <c r="F67" s="29" t="s">
        <v>787</v>
      </c>
      <c r="G67" s="30"/>
      <c r="H67" s="30"/>
      <c r="I67" s="30"/>
      <c r="J67" s="35">
        <v>691</v>
      </c>
      <c r="K67" s="30"/>
      <c r="L67" s="30"/>
      <c r="M67" s="30"/>
      <c r="N67" s="30"/>
      <c r="O67" s="30"/>
      <c r="P67" s="30"/>
      <c r="Q67" s="30"/>
    </row>
    <row r="68" spans="1:17" ht="108" x14ac:dyDescent="0.2">
      <c r="A68" s="21">
        <v>35</v>
      </c>
      <c r="B68" s="26" t="s">
        <v>786</v>
      </c>
      <c r="C68" s="119" t="s">
        <v>785</v>
      </c>
      <c r="D68" s="27" t="s">
        <v>42</v>
      </c>
      <c r="E68" s="28">
        <v>1</v>
      </c>
      <c r="F68" s="29">
        <v>13.88</v>
      </c>
      <c r="G68" s="29">
        <v>12.54</v>
      </c>
      <c r="H68" s="29">
        <v>1.0900000000000001</v>
      </c>
      <c r="I68" s="30"/>
      <c r="J68" s="35">
        <v>14</v>
      </c>
      <c r="K68" s="30">
        <v>13</v>
      </c>
      <c r="L68" s="30">
        <v>1</v>
      </c>
      <c r="M68" s="30"/>
      <c r="N68" s="30">
        <v>1.03</v>
      </c>
      <c r="O68" s="30">
        <v>1.03</v>
      </c>
      <c r="P68" s="30"/>
      <c r="Q68" s="30"/>
    </row>
    <row r="69" spans="1:17" ht="108.75" x14ac:dyDescent="0.2">
      <c r="A69" s="21">
        <v>36</v>
      </c>
      <c r="B69" s="26" t="s">
        <v>245</v>
      </c>
      <c r="C69" s="119" t="s">
        <v>784</v>
      </c>
      <c r="D69" s="27" t="s">
        <v>217</v>
      </c>
      <c r="E69" s="28">
        <v>1</v>
      </c>
      <c r="F69" s="29" t="s">
        <v>783</v>
      </c>
      <c r="G69" s="30"/>
      <c r="H69" s="30"/>
      <c r="I69" s="30"/>
      <c r="J69" s="35">
        <v>6030</v>
      </c>
      <c r="K69" s="30"/>
      <c r="L69" s="30"/>
      <c r="M69" s="30"/>
      <c r="N69" s="30"/>
      <c r="O69" s="30"/>
      <c r="P69" s="30"/>
      <c r="Q69" s="30"/>
    </row>
    <row r="70" spans="1:17" ht="108" x14ac:dyDescent="0.2">
      <c r="A70" s="21">
        <v>37</v>
      </c>
      <c r="B70" s="26" t="s">
        <v>677</v>
      </c>
      <c r="C70" s="119" t="s">
        <v>676</v>
      </c>
      <c r="D70" s="27" t="s">
        <v>42</v>
      </c>
      <c r="E70" s="28">
        <v>1</v>
      </c>
      <c r="F70" s="29">
        <v>29.8</v>
      </c>
      <c r="G70" s="29">
        <v>15.31</v>
      </c>
      <c r="H70" s="29">
        <v>11.69</v>
      </c>
      <c r="I70" s="29">
        <v>0.73</v>
      </c>
      <c r="J70" s="35">
        <v>30</v>
      </c>
      <c r="K70" s="30">
        <v>15</v>
      </c>
      <c r="L70" s="30">
        <v>12</v>
      </c>
      <c r="M70" s="30">
        <v>1</v>
      </c>
      <c r="N70" s="30">
        <v>1.1299999999999999</v>
      </c>
      <c r="O70" s="30">
        <v>1.1299999999999999</v>
      </c>
      <c r="P70" s="30">
        <v>0.04</v>
      </c>
      <c r="Q70" s="30">
        <v>0.04</v>
      </c>
    </row>
    <row r="71" spans="1:17" ht="72.75" x14ac:dyDescent="0.2">
      <c r="A71" s="21">
        <v>38</v>
      </c>
      <c r="B71" s="26" t="s">
        <v>667</v>
      </c>
      <c r="C71" s="119" t="s">
        <v>675</v>
      </c>
      <c r="D71" s="27" t="s">
        <v>217</v>
      </c>
      <c r="E71" s="28">
        <v>1</v>
      </c>
      <c r="F71" s="29" t="s">
        <v>674</v>
      </c>
      <c r="G71" s="30"/>
      <c r="H71" s="30"/>
      <c r="I71" s="30"/>
      <c r="J71" s="35">
        <v>216</v>
      </c>
      <c r="K71" s="30"/>
      <c r="L71" s="30"/>
      <c r="M71" s="30"/>
      <c r="N71" s="30"/>
      <c r="O71" s="30"/>
      <c r="P71" s="30"/>
      <c r="Q71" s="30"/>
    </row>
    <row r="72" spans="1:17" ht="84.75" x14ac:dyDescent="0.2">
      <c r="A72" s="21">
        <v>39</v>
      </c>
      <c r="B72" s="26" t="s">
        <v>667</v>
      </c>
      <c r="C72" s="119" t="s">
        <v>673</v>
      </c>
      <c r="D72" s="27" t="s">
        <v>217</v>
      </c>
      <c r="E72" s="28">
        <v>1</v>
      </c>
      <c r="F72" s="29" t="s">
        <v>672</v>
      </c>
      <c r="G72" s="30"/>
      <c r="H72" s="30"/>
      <c r="I72" s="30"/>
      <c r="J72" s="35">
        <v>333</v>
      </c>
      <c r="K72" s="30"/>
      <c r="L72" s="30"/>
      <c r="M72" s="30"/>
      <c r="N72" s="30"/>
      <c r="O72" s="30"/>
      <c r="P72" s="30"/>
      <c r="Q72" s="30"/>
    </row>
    <row r="73" spans="1:17" ht="72.75" x14ac:dyDescent="0.2">
      <c r="A73" s="21">
        <v>40</v>
      </c>
      <c r="B73" s="26" t="s">
        <v>667</v>
      </c>
      <c r="C73" s="119" t="s">
        <v>671</v>
      </c>
      <c r="D73" s="27" t="s">
        <v>217</v>
      </c>
      <c r="E73" s="28">
        <v>1</v>
      </c>
      <c r="F73" s="29" t="s">
        <v>670</v>
      </c>
      <c r="G73" s="30"/>
      <c r="H73" s="30"/>
      <c r="I73" s="30"/>
      <c r="J73" s="35">
        <v>241</v>
      </c>
      <c r="K73" s="30"/>
      <c r="L73" s="30"/>
      <c r="M73" s="30"/>
      <c r="N73" s="30"/>
      <c r="O73" s="30"/>
      <c r="P73" s="30"/>
      <c r="Q73" s="30"/>
    </row>
    <row r="74" spans="1:17" ht="72.75" x14ac:dyDescent="0.2">
      <c r="A74" s="21">
        <v>41</v>
      </c>
      <c r="B74" s="26" t="s">
        <v>667</v>
      </c>
      <c r="C74" s="119" t="s">
        <v>669</v>
      </c>
      <c r="D74" s="27" t="s">
        <v>217</v>
      </c>
      <c r="E74" s="28">
        <v>1</v>
      </c>
      <c r="F74" s="29" t="s">
        <v>668</v>
      </c>
      <c r="G74" s="30"/>
      <c r="H74" s="30"/>
      <c r="I74" s="30"/>
      <c r="J74" s="35">
        <v>96</v>
      </c>
      <c r="K74" s="30"/>
      <c r="L74" s="30"/>
      <c r="M74" s="30"/>
      <c r="N74" s="30"/>
      <c r="O74" s="30"/>
      <c r="P74" s="30"/>
      <c r="Q74" s="30"/>
    </row>
    <row r="75" spans="1:17" ht="72.75" x14ac:dyDescent="0.2">
      <c r="A75" s="21">
        <v>42</v>
      </c>
      <c r="B75" s="26" t="s">
        <v>667</v>
      </c>
      <c r="C75" s="119" t="s">
        <v>666</v>
      </c>
      <c r="D75" s="27" t="s">
        <v>217</v>
      </c>
      <c r="E75" s="28">
        <v>1</v>
      </c>
      <c r="F75" s="29" t="s">
        <v>665</v>
      </c>
      <c r="G75" s="30"/>
      <c r="H75" s="30"/>
      <c r="I75" s="30"/>
      <c r="J75" s="35">
        <v>593</v>
      </c>
      <c r="K75" s="30"/>
      <c r="L75" s="30"/>
      <c r="M75" s="30"/>
      <c r="N75" s="30"/>
      <c r="O75" s="30"/>
      <c r="P75" s="30"/>
      <c r="Q75" s="30"/>
    </row>
    <row r="76" spans="1:17" ht="108" x14ac:dyDescent="0.2">
      <c r="A76" s="21">
        <v>43</v>
      </c>
      <c r="B76" s="26" t="s">
        <v>782</v>
      </c>
      <c r="C76" s="119" t="s">
        <v>781</v>
      </c>
      <c r="D76" s="27" t="s">
        <v>42</v>
      </c>
      <c r="E76" s="31" t="s">
        <v>780</v>
      </c>
      <c r="F76" s="29">
        <v>16.3</v>
      </c>
      <c r="G76" s="29">
        <v>15.65</v>
      </c>
      <c r="H76" s="30"/>
      <c r="I76" s="30"/>
      <c r="J76" s="35">
        <v>179</v>
      </c>
      <c r="K76" s="30">
        <v>172</v>
      </c>
      <c r="L76" s="30"/>
      <c r="M76" s="30"/>
      <c r="N76" s="30">
        <v>1.1200000000000001</v>
      </c>
      <c r="O76" s="30">
        <v>12.32</v>
      </c>
      <c r="P76" s="30"/>
      <c r="Q76" s="30"/>
    </row>
    <row r="77" spans="1:17" ht="72.75" x14ac:dyDescent="0.2">
      <c r="A77" s="21">
        <v>44</v>
      </c>
      <c r="B77" s="26" t="s">
        <v>245</v>
      </c>
      <c r="C77" s="119" t="s">
        <v>779</v>
      </c>
      <c r="D77" s="27" t="s">
        <v>217</v>
      </c>
      <c r="E77" s="28">
        <v>1</v>
      </c>
      <c r="F77" s="29" t="s">
        <v>778</v>
      </c>
      <c r="G77" s="30"/>
      <c r="H77" s="30"/>
      <c r="I77" s="30"/>
      <c r="J77" s="35">
        <v>43</v>
      </c>
      <c r="K77" s="30"/>
      <c r="L77" s="30"/>
      <c r="M77" s="30"/>
      <c r="N77" s="30"/>
      <c r="O77" s="30"/>
      <c r="P77" s="30"/>
      <c r="Q77" s="30"/>
    </row>
    <row r="78" spans="1:17" ht="72.75" x14ac:dyDescent="0.2">
      <c r="A78" s="21">
        <v>45</v>
      </c>
      <c r="B78" s="26" t="s">
        <v>245</v>
      </c>
      <c r="C78" s="119" t="s">
        <v>777</v>
      </c>
      <c r="D78" s="27" t="s">
        <v>217</v>
      </c>
      <c r="E78" s="28">
        <v>10</v>
      </c>
      <c r="F78" s="29" t="s">
        <v>776</v>
      </c>
      <c r="G78" s="30"/>
      <c r="H78" s="30"/>
      <c r="I78" s="30"/>
      <c r="J78" s="35">
        <v>465</v>
      </c>
      <c r="K78" s="30"/>
      <c r="L78" s="30"/>
      <c r="M78" s="30"/>
      <c r="N78" s="30"/>
      <c r="O78" s="30"/>
      <c r="P78" s="30"/>
      <c r="Q78" s="30"/>
    </row>
    <row r="79" spans="1:17" ht="108" x14ac:dyDescent="0.2">
      <c r="A79" s="21">
        <v>46</v>
      </c>
      <c r="B79" s="26" t="s">
        <v>775</v>
      </c>
      <c r="C79" s="119" t="s">
        <v>774</v>
      </c>
      <c r="D79" s="27" t="s">
        <v>42</v>
      </c>
      <c r="E79" s="28">
        <v>1</v>
      </c>
      <c r="F79" s="29">
        <v>316.86</v>
      </c>
      <c r="G79" s="29">
        <v>32.409999999999997</v>
      </c>
      <c r="H79" s="29">
        <v>36.130000000000003</v>
      </c>
      <c r="I79" s="29">
        <v>1.82</v>
      </c>
      <c r="J79" s="35">
        <v>317</v>
      </c>
      <c r="K79" s="30">
        <v>32</v>
      </c>
      <c r="L79" s="30">
        <v>36</v>
      </c>
      <c r="M79" s="30">
        <v>2</v>
      </c>
      <c r="N79" s="30">
        <v>2.3199999999999998</v>
      </c>
      <c r="O79" s="30">
        <v>2.3199999999999998</v>
      </c>
      <c r="P79" s="30">
        <v>0.1</v>
      </c>
      <c r="Q79" s="30">
        <v>0.1</v>
      </c>
    </row>
    <row r="80" spans="1:17" ht="72.75" x14ac:dyDescent="0.2">
      <c r="A80" s="21">
        <v>47</v>
      </c>
      <c r="B80" s="26" t="s">
        <v>245</v>
      </c>
      <c r="C80" s="119" t="s">
        <v>773</v>
      </c>
      <c r="D80" s="27" t="s">
        <v>217</v>
      </c>
      <c r="E80" s="28">
        <v>1</v>
      </c>
      <c r="F80" s="29" t="s">
        <v>772</v>
      </c>
      <c r="G80" s="30"/>
      <c r="H80" s="30"/>
      <c r="I80" s="30"/>
      <c r="J80" s="35">
        <v>1518</v>
      </c>
      <c r="K80" s="30"/>
      <c r="L80" s="30"/>
      <c r="M80" s="30"/>
      <c r="N80" s="30"/>
      <c r="O80" s="30"/>
      <c r="P80" s="30"/>
      <c r="Q80" s="30"/>
    </row>
    <row r="81" spans="1:17" x14ac:dyDescent="0.2">
      <c r="A81" s="133" t="s">
        <v>105</v>
      </c>
      <c r="B81" s="134"/>
      <c r="C81" s="134"/>
      <c r="D81" s="134"/>
      <c r="E81" s="134"/>
      <c r="F81" s="134"/>
      <c r="G81" s="134"/>
      <c r="H81" s="134"/>
      <c r="I81" s="134"/>
      <c r="J81" s="36">
        <v>10780</v>
      </c>
      <c r="K81" s="29">
        <v>245</v>
      </c>
      <c r="L81" s="29">
        <v>50</v>
      </c>
      <c r="M81" s="29">
        <v>3</v>
      </c>
      <c r="N81" s="30"/>
      <c r="O81" s="29">
        <v>17.829999999999998</v>
      </c>
      <c r="P81" s="30"/>
      <c r="Q81" s="29">
        <v>0.14000000000000001</v>
      </c>
    </row>
    <row r="82" spans="1:17" x14ac:dyDescent="0.2">
      <c r="A82" s="133" t="s">
        <v>48</v>
      </c>
      <c r="B82" s="134"/>
      <c r="C82" s="134"/>
      <c r="D82" s="134"/>
      <c r="E82" s="134"/>
      <c r="F82" s="134"/>
      <c r="G82" s="134"/>
      <c r="H82" s="134"/>
      <c r="I82" s="134"/>
      <c r="J82" s="36">
        <v>235</v>
      </c>
      <c r="K82" s="30"/>
      <c r="L82" s="30"/>
      <c r="M82" s="30"/>
      <c r="N82" s="30"/>
      <c r="O82" s="30"/>
      <c r="P82" s="30"/>
      <c r="Q82" s="30"/>
    </row>
    <row r="83" spans="1:17" x14ac:dyDescent="0.2">
      <c r="A83" s="133" t="s">
        <v>49</v>
      </c>
      <c r="B83" s="134"/>
      <c r="C83" s="134"/>
      <c r="D83" s="134"/>
      <c r="E83" s="134"/>
      <c r="F83" s="134"/>
      <c r="G83" s="134"/>
      <c r="H83" s="134"/>
      <c r="I83" s="134"/>
      <c r="J83" s="36">
        <v>161</v>
      </c>
      <c r="K83" s="30"/>
      <c r="L83" s="30"/>
      <c r="M83" s="30"/>
      <c r="N83" s="30"/>
      <c r="O83" s="30"/>
      <c r="P83" s="30"/>
      <c r="Q83" s="30"/>
    </row>
    <row r="84" spans="1:17" x14ac:dyDescent="0.2">
      <c r="A84" s="136" t="s">
        <v>651</v>
      </c>
      <c r="B84" s="134"/>
      <c r="C84" s="134"/>
      <c r="D84" s="134"/>
      <c r="E84" s="134"/>
      <c r="F84" s="134"/>
      <c r="G84" s="134"/>
      <c r="H84" s="134"/>
      <c r="I84" s="134"/>
      <c r="J84" s="37">
        <v>11176</v>
      </c>
      <c r="K84" s="30"/>
      <c r="L84" s="30"/>
      <c r="M84" s="30"/>
      <c r="N84" s="30"/>
      <c r="O84" s="32">
        <v>17.829999999999998</v>
      </c>
      <c r="P84" s="30"/>
      <c r="Q84" s="32">
        <v>0.14000000000000001</v>
      </c>
    </row>
    <row r="85" spans="1:17" ht="19.149999999999999" customHeight="1" x14ac:dyDescent="0.2">
      <c r="A85" s="139" t="s">
        <v>771</v>
      </c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</row>
    <row r="86" spans="1:17" ht="108" x14ac:dyDescent="0.2">
      <c r="A86" s="21">
        <v>48</v>
      </c>
      <c r="B86" s="26" t="s">
        <v>726</v>
      </c>
      <c r="C86" s="119" t="s">
        <v>770</v>
      </c>
      <c r="D86" s="27" t="s">
        <v>42</v>
      </c>
      <c r="E86" s="28">
        <v>3</v>
      </c>
      <c r="F86" s="29">
        <v>12.94</v>
      </c>
      <c r="G86" s="29">
        <v>12.69</v>
      </c>
      <c r="H86" s="30"/>
      <c r="I86" s="30"/>
      <c r="J86" s="35">
        <v>39</v>
      </c>
      <c r="K86" s="30">
        <v>38</v>
      </c>
      <c r="L86" s="30"/>
      <c r="M86" s="30"/>
      <c r="N86" s="30">
        <v>1.03</v>
      </c>
      <c r="O86" s="30">
        <v>3.09</v>
      </c>
      <c r="P86" s="30"/>
      <c r="Q86" s="30"/>
    </row>
    <row r="87" spans="1:17" ht="72.75" x14ac:dyDescent="0.2">
      <c r="A87" s="21">
        <v>49</v>
      </c>
      <c r="B87" s="26" t="s">
        <v>245</v>
      </c>
      <c r="C87" s="119" t="s">
        <v>769</v>
      </c>
      <c r="D87" s="27" t="s">
        <v>217</v>
      </c>
      <c r="E87" s="28">
        <v>3</v>
      </c>
      <c r="F87" s="29" t="s">
        <v>768</v>
      </c>
      <c r="G87" s="30"/>
      <c r="H87" s="30"/>
      <c r="I87" s="30"/>
      <c r="J87" s="35">
        <v>694</v>
      </c>
      <c r="K87" s="30"/>
      <c r="L87" s="30"/>
      <c r="M87" s="30"/>
      <c r="N87" s="30"/>
      <c r="O87" s="30"/>
      <c r="P87" s="30"/>
      <c r="Q87" s="30"/>
    </row>
    <row r="88" spans="1:17" ht="72.75" x14ac:dyDescent="0.2">
      <c r="A88" s="21">
        <v>51</v>
      </c>
      <c r="B88" s="26" t="s">
        <v>245</v>
      </c>
      <c r="C88" s="119" t="s">
        <v>767</v>
      </c>
      <c r="D88" s="27" t="s">
        <v>217</v>
      </c>
      <c r="E88" s="28">
        <v>3</v>
      </c>
      <c r="F88" s="29" t="s">
        <v>766</v>
      </c>
      <c r="G88" s="30"/>
      <c r="H88" s="30"/>
      <c r="I88" s="30"/>
      <c r="J88" s="35">
        <v>409</v>
      </c>
      <c r="K88" s="30"/>
      <c r="L88" s="30"/>
      <c r="M88" s="30"/>
      <c r="N88" s="30"/>
      <c r="O88" s="30"/>
      <c r="P88" s="30"/>
      <c r="Q88" s="30"/>
    </row>
    <row r="89" spans="1:17" ht="108" x14ac:dyDescent="0.2">
      <c r="A89" s="21">
        <v>52</v>
      </c>
      <c r="B89" s="26" t="s">
        <v>765</v>
      </c>
      <c r="C89" s="119" t="s">
        <v>764</v>
      </c>
      <c r="D89" s="27" t="s">
        <v>42</v>
      </c>
      <c r="E89" s="28">
        <v>4</v>
      </c>
      <c r="F89" s="29">
        <v>60.7</v>
      </c>
      <c r="G89" s="29">
        <v>38.07</v>
      </c>
      <c r="H89" s="29">
        <v>12.01</v>
      </c>
      <c r="I89" s="30"/>
      <c r="J89" s="35">
        <v>243</v>
      </c>
      <c r="K89" s="30">
        <v>152</v>
      </c>
      <c r="L89" s="30">
        <v>48</v>
      </c>
      <c r="M89" s="30"/>
      <c r="N89" s="30">
        <v>3.09</v>
      </c>
      <c r="O89" s="30">
        <v>12.36</v>
      </c>
      <c r="P89" s="30"/>
      <c r="Q89" s="30"/>
    </row>
    <row r="90" spans="1:17" ht="84.75" x14ac:dyDescent="0.2">
      <c r="A90" s="21">
        <v>53</v>
      </c>
      <c r="B90" s="26" t="s">
        <v>763</v>
      </c>
      <c r="C90" s="119" t="s">
        <v>762</v>
      </c>
      <c r="D90" s="27" t="s">
        <v>217</v>
      </c>
      <c r="E90" s="28">
        <v>4</v>
      </c>
      <c r="F90" s="29" t="s">
        <v>761</v>
      </c>
      <c r="G90" s="30"/>
      <c r="H90" s="30"/>
      <c r="I90" s="30"/>
      <c r="J90" s="35">
        <v>14226</v>
      </c>
      <c r="K90" s="30"/>
      <c r="L90" s="30"/>
      <c r="M90" s="30"/>
      <c r="N90" s="30"/>
      <c r="O90" s="30"/>
      <c r="P90" s="30"/>
      <c r="Q90" s="30"/>
    </row>
    <row r="91" spans="1:17" ht="108" x14ac:dyDescent="0.2">
      <c r="A91" s="21">
        <v>54.1</v>
      </c>
      <c r="B91" s="26" t="s">
        <v>681</v>
      </c>
      <c r="C91" s="119" t="s">
        <v>760</v>
      </c>
      <c r="D91" s="27" t="s">
        <v>548</v>
      </c>
      <c r="E91" s="28">
        <v>4</v>
      </c>
      <c r="F91" s="29">
        <v>114.59</v>
      </c>
      <c r="G91" s="29">
        <v>61.78</v>
      </c>
      <c r="H91" s="29">
        <v>42.29</v>
      </c>
      <c r="I91" s="29">
        <v>2.73</v>
      </c>
      <c r="J91" s="35">
        <v>458</v>
      </c>
      <c r="K91" s="30">
        <v>247</v>
      </c>
      <c r="L91" s="30">
        <v>169</v>
      </c>
      <c r="M91" s="30">
        <v>11</v>
      </c>
      <c r="N91" s="30">
        <v>4.49</v>
      </c>
      <c r="O91" s="30">
        <v>17.96</v>
      </c>
      <c r="P91" s="30">
        <v>0.15</v>
      </c>
      <c r="Q91" s="30">
        <v>0.6</v>
      </c>
    </row>
    <row r="92" spans="1:17" ht="72.75" x14ac:dyDescent="0.2">
      <c r="A92" s="21">
        <v>55</v>
      </c>
      <c r="B92" s="26" t="s">
        <v>245</v>
      </c>
      <c r="C92" s="119" t="s">
        <v>759</v>
      </c>
      <c r="D92" s="27" t="s">
        <v>217</v>
      </c>
      <c r="E92" s="28">
        <v>4</v>
      </c>
      <c r="F92" s="29" t="s">
        <v>758</v>
      </c>
      <c r="G92" s="30"/>
      <c r="H92" s="30"/>
      <c r="I92" s="30"/>
      <c r="J92" s="35">
        <v>2998</v>
      </c>
      <c r="K92" s="30"/>
      <c r="L92" s="30"/>
      <c r="M92" s="30"/>
      <c r="N92" s="30"/>
      <c r="O92" s="30"/>
      <c r="P92" s="30"/>
      <c r="Q92" s="30"/>
    </row>
    <row r="93" spans="1:17" ht="60.75" x14ac:dyDescent="0.2">
      <c r="A93" s="21">
        <v>56</v>
      </c>
      <c r="B93" s="26" t="s">
        <v>245</v>
      </c>
      <c r="C93" s="119" t="s">
        <v>757</v>
      </c>
      <c r="D93" s="27" t="s">
        <v>217</v>
      </c>
      <c r="E93" s="28">
        <v>4</v>
      </c>
      <c r="F93" s="29" t="s">
        <v>756</v>
      </c>
      <c r="G93" s="30"/>
      <c r="H93" s="30"/>
      <c r="I93" s="30"/>
      <c r="J93" s="35">
        <v>283</v>
      </c>
      <c r="K93" s="30"/>
      <c r="L93" s="30"/>
      <c r="M93" s="30"/>
      <c r="N93" s="30"/>
      <c r="O93" s="30"/>
      <c r="P93" s="30"/>
      <c r="Q93" s="30"/>
    </row>
    <row r="94" spans="1:17" x14ac:dyDescent="0.2">
      <c r="A94" s="133" t="s">
        <v>105</v>
      </c>
      <c r="B94" s="134"/>
      <c r="C94" s="134"/>
      <c r="D94" s="134"/>
      <c r="E94" s="134"/>
      <c r="F94" s="134"/>
      <c r="G94" s="134"/>
      <c r="H94" s="134"/>
      <c r="I94" s="134"/>
      <c r="J94" s="36">
        <v>19350</v>
      </c>
      <c r="K94" s="29">
        <v>437</v>
      </c>
      <c r="L94" s="29">
        <v>217</v>
      </c>
      <c r="M94" s="29">
        <v>11</v>
      </c>
      <c r="N94" s="30"/>
      <c r="O94" s="29">
        <v>33.409999999999997</v>
      </c>
      <c r="P94" s="30"/>
      <c r="Q94" s="29">
        <v>0.6</v>
      </c>
    </row>
    <row r="95" spans="1:17" x14ac:dyDescent="0.2">
      <c r="A95" s="133" t="s">
        <v>48</v>
      </c>
      <c r="B95" s="134"/>
      <c r="C95" s="134"/>
      <c r="D95" s="134"/>
      <c r="E95" s="134"/>
      <c r="F95" s="134"/>
      <c r="G95" s="134"/>
      <c r="H95" s="134"/>
      <c r="I95" s="134"/>
      <c r="J95" s="36">
        <v>358</v>
      </c>
      <c r="K95" s="30"/>
      <c r="L95" s="30"/>
      <c r="M95" s="30"/>
      <c r="N95" s="30"/>
      <c r="O95" s="30"/>
      <c r="P95" s="30"/>
      <c r="Q95" s="30"/>
    </row>
    <row r="96" spans="1:17" x14ac:dyDescent="0.2">
      <c r="A96" s="133" t="s">
        <v>49</v>
      </c>
      <c r="B96" s="134"/>
      <c r="C96" s="134"/>
      <c r="D96" s="134"/>
      <c r="E96" s="134"/>
      <c r="F96" s="134"/>
      <c r="G96" s="134"/>
      <c r="H96" s="134"/>
      <c r="I96" s="134"/>
      <c r="J96" s="36">
        <v>269</v>
      </c>
      <c r="K96" s="30"/>
      <c r="L96" s="30"/>
      <c r="M96" s="30"/>
      <c r="N96" s="30"/>
      <c r="O96" s="30"/>
      <c r="P96" s="30"/>
      <c r="Q96" s="30"/>
    </row>
    <row r="97" spans="1:17" x14ac:dyDescent="0.2">
      <c r="A97" s="136" t="s">
        <v>755</v>
      </c>
      <c r="B97" s="134"/>
      <c r="C97" s="134"/>
      <c r="D97" s="134"/>
      <c r="E97" s="134"/>
      <c r="F97" s="134"/>
      <c r="G97" s="134"/>
      <c r="H97" s="134"/>
      <c r="I97" s="134"/>
      <c r="J97" s="37">
        <v>19977</v>
      </c>
      <c r="K97" s="30"/>
      <c r="L97" s="30"/>
      <c r="M97" s="30"/>
      <c r="N97" s="30"/>
      <c r="O97" s="32">
        <v>33.409999999999997</v>
      </c>
      <c r="P97" s="30"/>
      <c r="Q97" s="32">
        <v>0.6</v>
      </c>
    </row>
    <row r="98" spans="1:17" ht="19.149999999999999" customHeight="1" x14ac:dyDescent="0.2">
      <c r="A98" s="139" t="s">
        <v>754</v>
      </c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</row>
    <row r="99" spans="1:17" ht="108" x14ac:dyDescent="0.2">
      <c r="A99" s="21">
        <v>82</v>
      </c>
      <c r="B99" s="26" t="s">
        <v>659</v>
      </c>
      <c r="C99" s="119" t="s">
        <v>753</v>
      </c>
      <c r="D99" s="27" t="s">
        <v>45</v>
      </c>
      <c r="E99" s="31" t="s">
        <v>752</v>
      </c>
      <c r="F99" s="29">
        <v>1533.01</v>
      </c>
      <c r="G99" s="29">
        <v>507.48</v>
      </c>
      <c r="H99" s="29">
        <v>145.97</v>
      </c>
      <c r="I99" s="29">
        <v>4.55</v>
      </c>
      <c r="J99" s="35">
        <v>14564</v>
      </c>
      <c r="K99" s="30">
        <v>4821</v>
      </c>
      <c r="L99" s="30">
        <v>1387</v>
      </c>
      <c r="M99" s="30">
        <v>43</v>
      </c>
      <c r="N99" s="30">
        <v>38.299999999999997</v>
      </c>
      <c r="O99" s="30">
        <v>363.85</v>
      </c>
      <c r="P99" s="30">
        <v>0.25</v>
      </c>
      <c r="Q99" s="30">
        <v>2.38</v>
      </c>
    </row>
    <row r="100" spans="1:17" ht="41.25" x14ac:dyDescent="0.2">
      <c r="A100" s="21">
        <v>83</v>
      </c>
      <c r="B100" s="26" t="s">
        <v>185</v>
      </c>
      <c r="C100" s="119" t="s">
        <v>656</v>
      </c>
      <c r="D100" s="27" t="s">
        <v>46</v>
      </c>
      <c r="E100" s="28">
        <v>400</v>
      </c>
      <c r="F100" s="29" t="s">
        <v>655</v>
      </c>
      <c r="G100" s="30"/>
      <c r="H100" s="30"/>
      <c r="I100" s="30"/>
      <c r="J100" s="35">
        <v>1068</v>
      </c>
      <c r="K100" s="30"/>
      <c r="L100" s="30"/>
      <c r="M100" s="30"/>
      <c r="N100" s="30"/>
      <c r="O100" s="30"/>
      <c r="P100" s="30"/>
      <c r="Q100" s="30"/>
    </row>
    <row r="101" spans="1:17" ht="108" x14ac:dyDescent="0.2">
      <c r="A101" s="21">
        <v>84</v>
      </c>
      <c r="B101" s="26" t="s">
        <v>751</v>
      </c>
      <c r="C101" s="119" t="s">
        <v>750</v>
      </c>
      <c r="D101" s="27" t="s">
        <v>43</v>
      </c>
      <c r="E101" s="31" t="s">
        <v>749</v>
      </c>
      <c r="F101" s="29">
        <v>11491</v>
      </c>
      <c r="G101" s="30"/>
      <c r="H101" s="30"/>
      <c r="I101" s="30"/>
      <c r="J101" s="35">
        <v>5171</v>
      </c>
      <c r="K101" s="30"/>
      <c r="L101" s="30"/>
      <c r="M101" s="30"/>
      <c r="N101" s="30"/>
      <c r="O101" s="30"/>
      <c r="P101" s="30"/>
      <c r="Q101" s="30"/>
    </row>
    <row r="102" spans="1:17" ht="84" x14ac:dyDescent="0.2">
      <c r="A102" s="21">
        <v>85</v>
      </c>
      <c r="B102" s="26" t="s">
        <v>748</v>
      </c>
      <c r="C102" s="119" t="s">
        <v>747</v>
      </c>
      <c r="D102" s="27" t="s">
        <v>46</v>
      </c>
      <c r="E102" s="28">
        <v>100</v>
      </c>
      <c r="F102" s="29">
        <v>3.29</v>
      </c>
      <c r="G102" s="30"/>
      <c r="H102" s="30"/>
      <c r="I102" s="30"/>
      <c r="J102" s="35">
        <v>329</v>
      </c>
      <c r="K102" s="30"/>
      <c r="L102" s="30"/>
      <c r="M102" s="30"/>
      <c r="N102" s="30"/>
      <c r="O102" s="30"/>
      <c r="P102" s="30"/>
      <c r="Q102" s="30"/>
    </row>
    <row r="103" spans="1:17" x14ac:dyDescent="0.2">
      <c r="A103" s="133" t="s">
        <v>105</v>
      </c>
      <c r="B103" s="134"/>
      <c r="C103" s="134"/>
      <c r="D103" s="134"/>
      <c r="E103" s="134"/>
      <c r="F103" s="134"/>
      <c r="G103" s="134"/>
      <c r="H103" s="134"/>
      <c r="I103" s="134"/>
      <c r="J103" s="36">
        <v>21132</v>
      </c>
      <c r="K103" s="29">
        <v>4821</v>
      </c>
      <c r="L103" s="29">
        <v>1387</v>
      </c>
      <c r="M103" s="29">
        <v>43</v>
      </c>
      <c r="N103" s="30"/>
      <c r="O103" s="29">
        <v>363.85</v>
      </c>
      <c r="P103" s="30"/>
      <c r="Q103" s="29">
        <v>2.38</v>
      </c>
    </row>
    <row r="104" spans="1:17" x14ac:dyDescent="0.2">
      <c r="A104" s="133" t="s">
        <v>48</v>
      </c>
      <c r="B104" s="134"/>
      <c r="C104" s="134"/>
      <c r="D104" s="134"/>
      <c r="E104" s="134"/>
      <c r="F104" s="134"/>
      <c r="G104" s="134"/>
      <c r="H104" s="134"/>
      <c r="I104" s="134"/>
      <c r="J104" s="36">
        <v>4621</v>
      </c>
      <c r="K104" s="30"/>
      <c r="L104" s="30"/>
      <c r="M104" s="30"/>
      <c r="N104" s="30"/>
      <c r="O104" s="30"/>
      <c r="P104" s="30"/>
      <c r="Q104" s="30"/>
    </row>
    <row r="105" spans="1:17" x14ac:dyDescent="0.2">
      <c r="A105" s="133" t="s">
        <v>49</v>
      </c>
      <c r="B105" s="134"/>
      <c r="C105" s="134"/>
      <c r="D105" s="134"/>
      <c r="E105" s="134"/>
      <c r="F105" s="134"/>
      <c r="G105" s="134"/>
      <c r="H105" s="134"/>
      <c r="I105" s="134"/>
      <c r="J105" s="36">
        <v>3162</v>
      </c>
      <c r="K105" s="30"/>
      <c r="L105" s="30"/>
      <c r="M105" s="30"/>
      <c r="N105" s="30"/>
      <c r="O105" s="30"/>
      <c r="P105" s="30"/>
      <c r="Q105" s="30"/>
    </row>
    <row r="106" spans="1:17" x14ac:dyDescent="0.2">
      <c r="A106" s="136" t="s">
        <v>746</v>
      </c>
      <c r="B106" s="134"/>
      <c r="C106" s="134"/>
      <c r="D106" s="134"/>
      <c r="E106" s="134"/>
      <c r="F106" s="134"/>
      <c r="G106" s="134"/>
      <c r="H106" s="134"/>
      <c r="I106" s="134"/>
      <c r="J106" s="37">
        <v>28915</v>
      </c>
      <c r="K106" s="30"/>
      <c r="L106" s="30"/>
      <c r="M106" s="30"/>
      <c r="N106" s="30"/>
      <c r="O106" s="32">
        <v>363.85</v>
      </c>
      <c r="P106" s="30"/>
      <c r="Q106" s="32">
        <v>2.38</v>
      </c>
    </row>
    <row r="107" spans="1:17" x14ac:dyDescent="0.2">
      <c r="A107" s="137" t="s">
        <v>103</v>
      </c>
      <c r="B107" s="138"/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</row>
    <row r="108" spans="1:17" x14ac:dyDescent="0.2">
      <c r="A108" s="133" t="s">
        <v>47</v>
      </c>
      <c r="B108" s="134"/>
      <c r="C108" s="134"/>
      <c r="D108" s="134"/>
      <c r="E108" s="134"/>
      <c r="F108" s="134"/>
      <c r="G108" s="134"/>
      <c r="H108" s="134"/>
      <c r="I108" s="134"/>
      <c r="J108" s="36">
        <v>79555</v>
      </c>
      <c r="K108" s="29">
        <v>6713</v>
      </c>
      <c r="L108" s="29">
        <v>3031</v>
      </c>
      <c r="M108" s="29">
        <v>146</v>
      </c>
      <c r="N108" s="30"/>
      <c r="O108" s="29">
        <v>505.09</v>
      </c>
      <c r="P108" s="30"/>
      <c r="Q108" s="29">
        <v>8.11</v>
      </c>
    </row>
    <row r="109" spans="1:17" x14ac:dyDescent="0.2">
      <c r="A109" s="133" t="s">
        <v>48</v>
      </c>
      <c r="B109" s="134"/>
      <c r="C109" s="134"/>
      <c r="D109" s="134"/>
      <c r="E109" s="134"/>
      <c r="F109" s="134"/>
      <c r="G109" s="134"/>
      <c r="H109" s="134"/>
      <c r="I109" s="134"/>
      <c r="J109" s="36">
        <v>6424</v>
      </c>
      <c r="K109" s="30"/>
      <c r="L109" s="30"/>
      <c r="M109" s="30"/>
      <c r="N109" s="30"/>
      <c r="O109" s="30"/>
      <c r="P109" s="30"/>
      <c r="Q109" s="30"/>
    </row>
    <row r="110" spans="1:17" x14ac:dyDescent="0.2">
      <c r="A110" s="133" t="s">
        <v>49</v>
      </c>
      <c r="B110" s="134"/>
      <c r="C110" s="134"/>
      <c r="D110" s="134"/>
      <c r="E110" s="134"/>
      <c r="F110" s="134"/>
      <c r="G110" s="134"/>
      <c r="H110" s="134"/>
      <c r="I110" s="134"/>
      <c r="J110" s="36">
        <v>4428</v>
      </c>
      <c r="K110" s="30"/>
      <c r="L110" s="30"/>
      <c r="M110" s="30"/>
      <c r="N110" s="30"/>
      <c r="O110" s="30"/>
      <c r="P110" s="30"/>
      <c r="Q110" s="30"/>
    </row>
    <row r="111" spans="1:17" x14ac:dyDescent="0.2">
      <c r="A111" s="136" t="s">
        <v>50</v>
      </c>
      <c r="B111" s="134"/>
      <c r="C111" s="134"/>
      <c r="D111" s="134"/>
      <c r="E111" s="134"/>
      <c r="F111" s="134"/>
      <c r="G111" s="134"/>
      <c r="H111" s="134"/>
      <c r="I111" s="134"/>
      <c r="J111" s="35"/>
      <c r="K111" s="30"/>
      <c r="L111" s="30"/>
      <c r="M111" s="30"/>
      <c r="N111" s="30"/>
      <c r="O111" s="30"/>
      <c r="P111" s="30"/>
      <c r="Q111" s="30"/>
    </row>
    <row r="112" spans="1:17" x14ac:dyDescent="0.2">
      <c r="A112" s="133" t="s">
        <v>52</v>
      </c>
      <c r="B112" s="134"/>
      <c r="C112" s="134"/>
      <c r="D112" s="134"/>
      <c r="E112" s="134"/>
      <c r="F112" s="134"/>
      <c r="G112" s="134"/>
      <c r="H112" s="134"/>
      <c r="I112" s="134"/>
      <c r="J112" s="36">
        <v>36655</v>
      </c>
      <c r="K112" s="30"/>
      <c r="L112" s="30"/>
      <c r="M112" s="30"/>
      <c r="N112" s="30"/>
      <c r="O112" s="29">
        <v>505.09</v>
      </c>
      <c r="P112" s="30"/>
      <c r="Q112" s="29">
        <v>8.11</v>
      </c>
    </row>
    <row r="113" spans="1:17" x14ac:dyDescent="0.2">
      <c r="A113" s="133" t="s">
        <v>22</v>
      </c>
      <c r="B113" s="134"/>
      <c r="C113" s="134"/>
      <c r="D113" s="134"/>
      <c r="E113" s="134"/>
      <c r="F113" s="134"/>
      <c r="G113" s="134"/>
      <c r="H113" s="134"/>
      <c r="I113" s="134"/>
      <c r="J113" s="36">
        <v>53752</v>
      </c>
      <c r="K113" s="30"/>
      <c r="L113" s="30"/>
      <c r="M113" s="30"/>
      <c r="N113" s="30"/>
      <c r="O113" s="30"/>
      <c r="P113" s="30"/>
      <c r="Q113" s="30"/>
    </row>
    <row r="114" spans="1:17" x14ac:dyDescent="0.2">
      <c r="A114" s="133" t="s">
        <v>53</v>
      </c>
      <c r="B114" s="134"/>
      <c r="C114" s="134"/>
      <c r="D114" s="134"/>
      <c r="E114" s="134"/>
      <c r="F114" s="134"/>
      <c r="G114" s="134"/>
      <c r="H114" s="134"/>
      <c r="I114" s="134"/>
      <c r="J114" s="36">
        <v>90407</v>
      </c>
      <c r="K114" s="30"/>
      <c r="L114" s="30"/>
      <c r="M114" s="30"/>
      <c r="N114" s="30"/>
      <c r="O114" s="29">
        <v>505.09</v>
      </c>
      <c r="P114" s="30"/>
      <c r="Q114" s="29">
        <v>8.11</v>
      </c>
    </row>
    <row r="115" spans="1:17" x14ac:dyDescent="0.2">
      <c r="A115" s="133" t="s">
        <v>54</v>
      </c>
      <c r="B115" s="134"/>
      <c r="C115" s="134"/>
      <c r="D115" s="134"/>
      <c r="E115" s="134"/>
      <c r="F115" s="134"/>
      <c r="G115" s="134"/>
      <c r="H115" s="134"/>
      <c r="I115" s="134"/>
      <c r="J115" s="35"/>
      <c r="K115" s="30"/>
      <c r="L115" s="30"/>
      <c r="M115" s="30"/>
      <c r="N115" s="30"/>
      <c r="O115" s="30"/>
      <c r="P115" s="30"/>
      <c r="Q115" s="30"/>
    </row>
    <row r="116" spans="1:17" x14ac:dyDescent="0.2">
      <c r="A116" s="133" t="s">
        <v>55</v>
      </c>
      <c r="B116" s="134"/>
      <c r="C116" s="134"/>
      <c r="D116" s="134"/>
      <c r="E116" s="134"/>
      <c r="F116" s="134"/>
      <c r="G116" s="134"/>
      <c r="H116" s="134"/>
      <c r="I116" s="134"/>
      <c r="J116" s="36">
        <v>16059</v>
      </c>
      <c r="K116" s="30"/>
      <c r="L116" s="30"/>
      <c r="M116" s="30"/>
      <c r="N116" s="30"/>
      <c r="O116" s="30"/>
      <c r="P116" s="30"/>
      <c r="Q116" s="30"/>
    </row>
    <row r="117" spans="1:17" x14ac:dyDescent="0.2">
      <c r="A117" s="133" t="s">
        <v>56</v>
      </c>
      <c r="B117" s="134"/>
      <c r="C117" s="134"/>
      <c r="D117" s="134"/>
      <c r="E117" s="134"/>
      <c r="F117" s="134"/>
      <c r="G117" s="134"/>
      <c r="H117" s="134"/>
      <c r="I117" s="134"/>
      <c r="J117" s="36">
        <v>3031</v>
      </c>
      <c r="K117" s="30"/>
      <c r="L117" s="30"/>
      <c r="M117" s="30"/>
      <c r="N117" s="30"/>
      <c r="O117" s="30"/>
      <c r="P117" s="30"/>
      <c r="Q117" s="30"/>
    </row>
    <row r="118" spans="1:17" x14ac:dyDescent="0.2">
      <c r="A118" s="133" t="s">
        <v>57</v>
      </c>
      <c r="B118" s="134"/>
      <c r="C118" s="134"/>
      <c r="D118" s="134"/>
      <c r="E118" s="134"/>
      <c r="F118" s="134"/>
      <c r="G118" s="134"/>
      <c r="H118" s="134"/>
      <c r="I118" s="134"/>
      <c r="J118" s="36">
        <v>6859</v>
      </c>
      <c r="K118" s="30"/>
      <c r="L118" s="30"/>
      <c r="M118" s="30"/>
      <c r="N118" s="30"/>
      <c r="O118" s="30"/>
      <c r="P118" s="30"/>
      <c r="Q118" s="30"/>
    </row>
    <row r="119" spans="1:17" x14ac:dyDescent="0.2">
      <c r="A119" s="133" t="s">
        <v>20</v>
      </c>
      <c r="B119" s="134"/>
      <c r="C119" s="134"/>
      <c r="D119" s="134"/>
      <c r="E119" s="134"/>
      <c r="F119" s="134"/>
      <c r="G119" s="134"/>
      <c r="H119" s="134"/>
      <c r="I119" s="134"/>
      <c r="J119" s="36">
        <v>53752</v>
      </c>
      <c r="K119" s="30"/>
      <c r="L119" s="30"/>
      <c r="M119" s="30"/>
      <c r="N119" s="30"/>
      <c r="O119" s="30"/>
      <c r="P119" s="30"/>
      <c r="Q119" s="30"/>
    </row>
    <row r="120" spans="1:17" x14ac:dyDescent="0.2">
      <c r="A120" s="133" t="s">
        <v>58</v>
      </c>
      <c r="B120" s="134"/>
      <c r="C120" s="134"/>
      <c r="D120" s="134"/>
      <c r="E120" s="134"/>
      <c r="F120" s="134"/>
      <c r="G120" s="134"/>
      <c r="H120" s="134"/>
      <c r="I120" s="134"/>
      <c r="J120" s="36">
        <v>6424</v>
      </c>
      <c r="K120" s="30"/>
      <c r="L120" s="30"/>
      <c r="M120" s="30"/>
      <c r="N120" s="30"/>
      <c r="O120" s="30"/>
      <c r="P120" s="30"/>
      <c r="Q120" s="30"/>
    </row>
    <row r="121" spans="1:17" x14ac:dyDescent="0.2">
      <c r="A121" s="133" t="s">
        <v>59</v>
      </c>
      <c r="B121" s="134"/>
      <c r="C121" s="134"/>
      <c r="D121" s="134"/>
      <c r="E121" s="134"/>
      <c r="F121" s="134"/>
      <c r="G121" s="134"/>
      <c r="H121" s="134"/>
      <c r="I121" s="134"/>
      <c r="J121" s="36">
        <v>4428</v>
      </c>
      <c r="K121" s="30"/>
      <c r="L121" s="30"/>
      <c r="M121" s="30"/>
      <c r="N121" s="30"/>
      <c r="O121" s="30"/>
      <c r="P121" s="30"/>
      <c r="Q121" s="30"/>
    </row>
    <row r="122" spans="1:17" x14ac:dyDescent="0.2">
      <c r="A122" s="136" t="s">
        <v>60</v>
      </c>
      <c r="B122" s="134"/>
      <c r="C122" s="134"/>
      <c r="D122" s="134"/>
      <c r="E122" s="134"/>
      <c r="F122" s="134"/>
      <c r="G122" s="134"/>
      <c r="H122" s="134"/>
      <c r="I122" s="134"/>
      <c r="J122" s="37">
        <v>90407</v>
      </c>
      <c r="K122" s="30"/>
      <c r="L122" s="30"/>
      <c r="M122" s="30"/>
      <c r="N122" s="30"/>
      <c r="O122" s="32">
        <v>505.09</v>
      </c>
      <c r="P122" s="30"/>
      <c r="Q122" s="32">
        <v>8.11</v>
      </c>
    </row>
    <row r="123" spans="1:17" x14ac:dyDescent="0.2">
      <c r="F123" s="24"/>
      <c r="G123" s="24"/>
      <c r="H123" s="24"/>
      <c r="I123" s="24"/>
      <c r="J123" s="38"/>
      <c r="K123" s="24"/>
      <c r="L123" s="24"/>
      <c r="M123" s="24"/>
      <c r="N123" s="24"/>
      <c r="O123" s="24"/>
      <c r="P123" s="24"/>
      <c r="Q123" s="24"/>
    </row>
    <row r="124" spans="1:17" x14ac:dyDescent="0.2">
      <c r="F124" s="24"/>
      <c r="G124" s="24"/>
      <c r="H124" s="24"/>
      <c r="I124" s="24"/>
      <c r="J124" s="38"/>
      <c r="K124" s="24"/>
      <c r="L124" s="24"/>
      <c r="M124" s="24"/>
      <c r="N124" s="24"/>
      <c r="O124" s="24"/>
      <c r="P124" s="24"/>
      <c r="Q124" s="24"/>
    </row>
    <row r="125" spans="1:17" x14ac:dyDescent="0.2">
      <c r="F125" s="24"/>
      <c r="G125" s="24"/>
      <c r="H125" s="24"/>
      <c r="I125" s="24"/>
      <c r="J125" s="38"/>
      <c r="K125" s="24"/>
      <c r="L125" s="24"/>
      <c r="M125" s="24"/>
      <c r="N125" s="24"/>
      <c r="O125" s="24"/>
      <c r="P125" s="24"/>
      <c r="Q125" s="24"/>
    </row>
    <row r="126" spans="1:17" x14ac:dyDescent="0.2">
      <c r="A126" s="135" t="s">
        <v>650</v>
      </c>
      <c r="B126" s="130"/>
      <c r="C126" s="130"/>
      <c r="D126" s="130"/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</row>
    <row r="127" spans="1:17" x14ac:dyDescent="0.2">
      <c r="A127" s="129" t="s">
        <v>95</v>
      </c>
      <c r="B127" s="130"/>
      <c r="C127" s="130"/>
      <c r="D127" s="130"/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</row>
    <row r="128" spans="1:17" x14ac:dyDescent="0.2">
      <c r="F128" s="24"/>
      <c r="G128" s="24"/>
      <c r="H128" s="24"/>
      <c r="I128" s="24"/>
      <c r="J128" s="38"/>
      <c r="K128" s="24"/>
      <c r="L128" s="24"/>
      <c r="M128" s="24"/>
      <c r="N128" s="24"/>
      <c r="O128" s="24"/>
      <c r="P128" s="24"/>
      <c r="Q128" s="24"/>
    </row>
    <row r="129" spans="1:17" x14ac:dyDescent="0.2">
      <c r="A129" s="135" t="s">
        <v>96</v>
      </c>
      <c r="B129" s="130"/>
      <c r="C129" s="130"/>
      <c r="D129" s="130"/>
      <c r="E129" s="130"/>
      <c r="F129" s="130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</row>
    <row r="130" spans="1:17" x14ac:dyDescent="0.2">
      <c r="A130" s="129" t="s">
        <v>95</v>
      </c>
      <c r="B130" s="130"/>
      <c r="C130" s="130"/>
      <c r="D130" s="130"/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</row>
    <row r="131" spans="1:17" x14ac:dyDescent="0.2">
      <c r="F131" s="24"/>
      <c r="G131" s="24"/>
      <c r="H131" s="24"/>
      <c r="I131" s="24"/>
      <c r="J131" s="38"/>
      <c r="K131" s="24"/>
      <c r="L131" s="24"/>
      <c r="M131" s="24"/>
      <c r="N131" s="24"/>
      <c r="O131" s="24"/>
      <c r="P131" s="24"/>
      <c r="Q131" s="24"/>
    </row>
  </sheetData>
  <mergeCells count="60">
    <mergeCell ref="P24:P26"/>
    <mergeCell ref="F25:F26"/>
    <mergeCell ref="F24:I24"/>
    <mergeCell ref="G25:I25"/>
    <mergeCell ref="A28:Q28"/>
    <mergeCell ref="A61:I61"/>
    <mergeCell ref="A24:A26"/>
    <mergeCell ref="C24:C26"/>
    <mergeCell ref="D24:D26"/>
    <mergeCell ref="E24:E26"/>
    <mergeCell ref="B24:B26"/>
    <mergeCell ref="O24:O26"/>
    <mergeCell ref="N24:N26"/>
    <mergeCell ref="Q24:Q26"/>
    <mergeCell ref="J25:J26"/>
    <mergeCell ref="K25:M25"/>
    <mergeCell ref="J24:M24"/>
    <mergeCell ref="A62:I62"/>
    <mergeCell ref="A63:I63"/>
    <mergeCell ref="A64:I64"/>
    <mergeCell ref="A65:Q65"/>
    <mergeCell ref="A81:I81"/>
    <mergeCell ref="A103:I103"/>
    <mergeCell ref="A82:I82"/>
    <mergeCell ref="A83:I83"/>
    <mergeCell ref="A84:I84"/>
    <mergeCell ref="A85:Q85"/>
    <mergeCell ref="A94:I94"/>
    <mergeCell ref="J16:K16"/>
    <mergeCell ref="J19:K19"/>
    <mergeCell ref="A126:Q126"/>
    <mergeCell ref="A127:Q127"/>
    <mergeCell ref="A129:Q129"/>
    <mergeCell ref="A118:I118"/>
    <mergeCell ref="A119:I119"/>
    <mergeCell ref="A120:I120"/>
    <mergeCell ref="A121:I121"/>
    <mergeCell ref="A122:I122"/>
    <mergeCell ref="A104:I104"/>
    <mergeCell ref="A116:I116"/>
    <mergeCell ref="A105:I105"/>
    <mergeCell ref="A106:I106"/>
    <mergeCell ref="A107:Q107"/>
    <mergeCell ref="A108:I108"/>
    <mergeCell ref="A130:Q130"/>
    <mergeCell ref="J20:K20"/>
    <mergeCell ref="J18:K18"/>
    <mergeCell ref="J17:K17"/>
    <mergeCell ref="A117:I117"/>
    <mergeCell ref="A109:I109"/>
    <mergeCell ref="A110:I110"/>
    <mergeCell ref="A111:I111"/>
    <mergeCell ref="A112:I112"/>
    <mergeCell ref="A113:I113"/>
    <mergeCell ref="A114:I114"/>
    <mergeCell ref="A115:I115"/>
    <mergeCell ref="A95:I95"/>
    <mergeCell ref="A96:I96"/>
    <mergeCell ref="A97:I97"/>
    <mergeCell ref="A98:Q98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57"/>
  <sheetViews>
    <sheetView showGridLines="0" zoomScaleNormal="100" zoomScaleSheetLayoutView="75" workbookViewId="0">
      <selection activeCell="R6" sqref="R6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37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38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41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41</v>
      </c>
      <c r="O4" s="5"/>
      <c r="P4" s="5"/>
      <c r="Q4" s="5"/>
      <c r="R4" s="125"/>
    </row>
    <row r="5" spans="1:18" outlineLevel="1" x14ac:dyDescent="0.2">
      <c r="A5" s="9" t="s">
        <v>93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180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179</v>
      </c>
      <c r="I6" s="5"/>
      <c r="J6" s="4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23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1078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24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1077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  <c r="R12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25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1076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64</v>
      </c>
      <c r="E16" s="4"/>
      <c r="F16" s="5"/>
      <c r="G16" s="5"/>
      <c r="H16" s="5"/>
      <c r="I16" s="17"/>
      <c r="J16" s="131" t="s">
        <v>1075</v>
      </c>
      <c r="K16" s="132"/>
      <c r="L16" s="10" t="s">
        <v>61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65</v>
      </c>
      <c r="E17" s="4"/>
      <c r="F17" s="5"/>
      <c r="G17" s="5"/>
      <c r="H17" s="5"/>
      <c r="I17" s="17"/>
      <c r="J17" s="131" t="s">
        <v>1074</v>
      </c>
      <c r="K17" s="132"/>
      <c r="L17" s="10" t="s">
        <v>61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21</v>
      </c>
      <c r="E18" s="4"/>
      <c r="F18" s="5"/>
      <c r="G18" s="5"/>
      <c r="H18" s="5"/>
      <c r="I18" s="17"/>
      <c r="J18" s="131" t="s">
        <v>1073</v>
      </c>
      <c r="K18" s="132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7" t="s">
        <v>173</v>
      </c>
      <c r="E19" s="4"/>
      <c r="F19" s="5"/>
      <c r="G19" s="5"/>
      <c r="H19" s="5"/>
      <c r="I19" s="17"/>
      <c r="J19" s="131" t="s">
        <v>1072</v>
      </c>
      <c r="K19" s="132"/>
      <c r="L19" s="10" t="s">
        <v>61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7" t="s">
        <v>62</v>
      </c>
      <c r="E20" s="4"/>
      <c r="F20" s="5"/>
      <c r="G20" s="5"/>
      <c r="H20" s="5"/>
      <c r="I20" s="17"/>
      <c r="J20" s="131" t="s">
        <v>1071</v>
      </c>
      <c r="K20" s="132"/>
      <c r="L20" s="10" t="s">
        <v>63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22" t="s">
        <v>170</v>
      </c>
      <c r="E21" s="4"/>
      <c r="F21" s="5"/>
      <c r="G21" s="5"/>
      <c r="H21" s="5"/>
      <c r="I21" s="5"/>
      <c r="J21" s="33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3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40" t="s">
        <v>26</v>
      </c>
      <c r="B24" s="143" t="s">
        <v>169</v>
      </c>
      <c r="C24" s="140" t="s">
        <v>27</v>
      </c>
      <c r="D24" s="140" t="s">
        <v>28</v>
      </c>
      <c r="E24" s="140" t="s">
        <v>29</v>
      </c>
      <c r="F24" s="140" t="s">
        <v>39</v>
      </c>
      <c r="G24" s="141"/>
      <c r="H24" s="141"/>
      <c r="I24" s="141"/>
      <c r="J24" s="140" t="s">
        <v>40</v>
      </c>
      <c r="K24" s="141"/>
      <c r="L24" s="141"/>
      <c r="M24" s="141"/>
      <c r="N24" s="140" t="s">
        <v>34</v>
      </c>
      <c r="O24" s="140" t="s">
        <v>35</v>
      </c>
      <c r="P24" s="140" t="s">
        <v>168</v>
      </c>
      <c r="Q24" s="140" t="s">
        <v>167</v>
      </c>
    </row>
    <row r="25" spans="1:17" ht="15.75" customHeight="1" x14ac:dyDescent="0.2">
      <c r="A25" s="141"/>
      <c r="B25" s="144"/>
      <c r="C25" s="142"/>
      <c r="D25" s="140"/>
      <c r="E25" s="141"/>
      <c r="F25" s="140" t="s">
        <v>30</v>
      </c>
      <c r="G25" s="140" t="s">
        <v>32</v>
      </c>
      <c r="H25" s="141"/>
      <c r="I25" s="141"/>
      <c r="J25" s="145" t="s">
        <v>30</v>
      </c>
      <c r="K25" s="140" t="s">
        <v>32</v>
      </c>
      <c r="L25" s="141"/>
      <c r="M25" s="141"/>
      <c r="N25" s="140"/>
      <c r="O25" s="140"/>
      <c r="P25" s="140"/>
      <c r="Q25" s="140"/>
    </row>
    <row r="26" spans="1:17" ht="15.75" customHeight="1" x14ac:dyDescent="0.2">
      <c r="A26" s="141"/>
      <c r="B26" s="144"/>
      <c r="C26" s="142"/>
      <c r="D26" s="140"/>
      <c r="E26" s="141"/>
      <c r="F26" s="141"/>
      <c r="G26" s="116" t="s">
        <v>31</v>
      </c>
      <c r="H26" s="116" t="s">
        <v>36</v>
      </c>
      <c r="I26" s="116" t="s">
        <v>33</v>
      </c>
      <c r="J26" s="146"/>
      <c r="K26" s="116" t="s">
        <v>31</v>
      </c>
      <c r="L26" s="116" t="s">
        <v>36</v>
      </c>
      <c r="M26" s="116" t="s">
        <v>33</v>
      </c>
      <c r="N26" s="140"/>
      <c r="O26" s="140"/>
      <c r="P26" s="140"/>
      <c r="Q26" s="140"/>
    </row>
    <row r="27" spans="1:17" x14ac:dyDescent="0.2">
      <c r="A27" s="21">
        <v>1</v>
      </c>
      <c r="B27" s="120">
        <v>2</v>
      </c>
      <c r="C27" s="116">
        <v>3</v>
      </c>
      <c r="D27" s="116">
        <v>4</v>
      </c>
      <c r="E27" s="21">
        <v>5</v>
      </c>
      <c r="F27" s="117">
        <v>6</v>
      </c>
      <c r="G27" s="117">
        <v>7</v>
      </c>
      <c r="H27" s="117">
        <v>8</v>
      </c>
      <c r="I27" s="117">
        <v>9</v>
      </c>
      <c r="J27" s="118">
        <v>10</v>
      </c>
      <c r="K27" s="117">
        <v>11</v>
      </c>
      <c r="L27" s="117">
        <v>12</v>
      </c>
      <c r="M27" s="117">
        <v>13</v>
      </c>
      <c r="N27" s="117">
        <v>14</v>
      </c>
      <c r="O27" s="117">
        <v>15</v>
      </c>
      <c r="P27" s="117">
        <v>16</v>
      </c>
      <c r="Q27" s="117">
        <v>17</v>
      </c>
    </row>
    <row r="28" spans="1:17" ht="19.149999999999999" customHeight="1" x14ac:dyDescent="0.2">
      <c r="A28" s="139" t="s">
        <v>737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</row>
    <row r="29" spans="1:17" ht="108" x14ac:dyDescent="0.2">
      <c r="A29" s="21">
        <v>1</v>
      </c>
      <c r="B29" s="26" t="s">
        <v>1070</v>
      </c>
      <c r="C29" s="119" t="s">
        <v>1069</v>
      </c>
      <c r="D29" s="27" t="s">
        <v>42</v>
      </c>
      <c r="E29" s="28">
        <v>1</v>
      </c>
      <c r="F29" s="29">
        <v>552.92999999999995</v>
      </c>
      <c r="G29" s="29">
        <v>48.76</v>
      </c>
      <c r="H29" s="29">
        <v>94.76</v>
      </c>
      <c r="I29" s="29">
        <v>5.46</v>
      </c>
      <c r="J29" s="35">
        <v>553</v>
      </c>
      <c r="K29" s="30">
        <v>49</v>
      </c>
      <c r="L29" s="30">
        <v>95</v>
      </c>
      <c r="M29" s="30">
        <v>5</v>
      </c>
      <c r="N29" s="30">
        <v>3.49</v>
      </c>
      <c r="O29" s="30">
        <v>3.49</v>
      </c>
      <c r="P29" s="30">
        <v>0.3</v>
      </c>
      <c r="Q29" s="30">
        <v>0.3</v>
      </c>
    </row>
    <row r="30" spans="1:17" ht="72.75" x14ac:dyDescent="0.2">
      <c r="A30" s="21">
        <v>2</v>
      </c>
      <c r="B30" s="26" t="s">
        <v>1052</v>
      </c>
      <c r="C30" s="119" t="s">
        <v>1068</v>
      </c>
      <c r="D30" s="27" t="s">
        <v>217</v>
      </c>
      <c r="E30" s="28">
        <v>1</v>
      </c>
      <c r="F30" s="29" t="s">
        <v>1067</v>
      </c>
      <c r="G30" s="30"/>
      <c r="H30" s="30"/>
      <c r="I30" s="30"/>
      <c r="J30" s="35">
        <v>1019</v>
      </c>
      <c r="K30" s="30"/>
      <c r="L30" s="30"/>
      <c r="M30" s="30"/>
      <c r="N30" s="30"/>
      <c r="O30" s="30"/>
      <c r="P30" s="30"/>
      <c r="Q30" s="30"/>
    </row>
    <row r="31" spans="1:17" ht="108" x14ac:dyDescent="0.2">
      <c r="A31" s="21">
        <v>3</v>
      </c>
      <c r="B31" s="26" t="s">
        <v>782</v>
      </c>
      <c r="C31" s="119" t="s">
        <v>1066</v>
      </c>
      <c r="D31" s="27" t="s">
        <v>42</v>
      </c>
      <c r="E31" s="31" t="s">
        <v>1065</v>
      </c>
      <c r="F31" s="29">
        <v>16.3</v>
      </c>
      <c r="G31" s="29">
        <v>15.65</v>
      </c>
      <c r="H31" s="30"/>
      <c r="I31" s="30"/>
      <c r="J31" s="35">
        <v>277</v>
      </c>
      <c r="K31" s="30">
        <v>266</v>
      </c>
      <c r="L31" s="30"/>
      <c r="M31" s="30"/>
      <c r="N31" s="30">
        <v>1.1200000000000001</v>
      </c>
      <c r="O31" s="30">
        <v>19.04</v>
      </c>
      <c r="P31" s="30"/>
      <c r="Q31" s="30"/>
    </row>
    <row r="32" spans="1:17" ht="72.75" x14ac:dyDescent="0.2">
      <c r="A32" s="21">
        <v>4</v>
      </c>
      <c r="B32" s="26" t="s">
        <v>1052</v>
      </c>
      <c r="C32" s="119" t="s">
        <v>1064</v>
      </c>
      <c r="D32" s="27" t="s">
        <v>217</v>
      </c>
      <c r="E32" s="28">
        <v>1</v>
      </c>
      <c r="F32" s="29" t="s">
        <v>1063</v>
      </c>
      <c r="G32" s="30"/>
      <c r="H32" s="30"/>
      <c r="I32" s="30"/>
      <c r="J32" s="35">
        <v>1430</v>
      </c>
      <c r="K32" s="30"/>
      <c r="L32" s="30"/>
      <c r="M32" s="30"/>
      <c r="N32" s="30"/>
      <c r="O32" s="30"/>
      <c r="P32" s="30"/>
      <c r="Q32" s="30"/>
    </row>
    <row r="33" spans="1:17" ht="84.75" x14ac:dyDescent="0.2">
      <c r="A33" s="21">
        <v>5</v>
      </c>
      <c r="B33" s="26" t="s">
        <v>1052</v>
      </c>
      <c r="C33" s="119" t="s">
        <v>1062</v>
      </c>
      <c r="D33" s="27" t="s">
        <v>217</v>
      </c>
      <c r="E33" s="28">
        <v>2</v>
      </c>
      <c r="F33" s="29" t="s">
        <v>1061</v>
      </c>
      <c r="G33" s="30"/>
      <c r="H33" s="30"/>
      <c r="I33" s="30"/>
      <c r="J33" s="35">
        <v>614</v>
      </c>
      <c r="K33" s="30"/>
      <c r="L33" s="30"/>
      <c r="M33" s="30"/>
      <c r="N33" s="30"/>
      <c r="O33" s="30"/>
      <c r="P33" s="30"/>
      <c r="Q33" s="30"/>
    </row>
    <row r="34" spans="1:17" ht="84.75" x14ac:dyDescent="0.2">
      <c r="A34" s="21">
        <v>6</v>
      </c>
      <c r="B34" s="26" t="s">
        <v>1052</v>
      </c>
      <c r="C34" s="119" t="s">
        <v>1060</v>
      </c>
      <c r="D34" s="27" t="s">
        <v>217</v>
      </c>
      <c r="E34" s="28">
        <v>1</v>
      </c>
      <c r="F34" s="29" t="s">
        <v>1059</v>
      </c>
      <c r="G34" s="30"/>
      <c r="H34" s="30"/>
      <c r="I34" s="30"/>
      <c r="J34" s="35">
        <v>193</v>
      </c>
      <c r="K34" s="30"/>
      <c r="L34" s="30"/>
      <c r="M34" s="30"/>
      <c r="N34" s="30"/>
      <c r="O34" s="30"/>
      <c r="P34" s="30"/>
      <c r="Q34" s="30"/>
    </row>
    <row r="35" spans="1:17" ht="84.75" x14ac:dyDescent="0.2">
      <c r="A35" s="21">
        <v>7</v>
      </c>
      <c r="B35" s="26" t="s">
        <v>1052</v>
      </c>
      <c r="C35" s="119" t="s">
        <v>1058</v>
      </c>
      <c r="D35" s="27" t="s">
        <v>217</v>
      </c>
      <c r="E35" s="28">
        <v>3</v>
      </c>
      <c r="F35" s="29" t="s">
        <v>1057</v>
      </c>
      <c r="G35" s="30"/>
      <c r="H35" s="30"/>
      <c r="I35" s="30"/>
      <c r="J35" s="35">
        <v>1589</v>
      </c>
      <c r="K35" s="30"/>
      <c r="L35" s="30"/>
      <c r="M35" s="30"/>
      <c r="N35" s="30"/>
      <c r="O35" s="30"/>
      <c r="P35" s="30"/>
      <c r="Q35" s="30"/>
    </row>
    <row r="36" spans="1:17" ht="84.75" x14ac:dyDescent="0.2">
      <c r="A36" s="21">
        <v>8</v>
      </c>
      <c r="B36" s="26" t="s">
        <v>1052</v>
      </c>
      <c r="C36" s="119" t="s">
        <v>1056</v>
      </c>
      <c r="D36" s="27" t="s">
        <v>217</v>
      </c>
      <c r="E36" s="28">
        <v>1</v>
      </c>
      <c r="F36" s="29" t="s">
        <v>1055</v>
      </c>
      <c r="G36" s="30"/>
      <c r="H36" s="30"/>
      <c r="I36" s="30"/>
      <c r="J36" s="35">
        <v>641</v>
      </c>
      <c r="K36" s="30"/>
      <c r="L36" s="30"/>
      <c r="M36" s="30"/>
      <c r="N36" s="30"/>
      <c r="O36" s="30"/>
      <c r="P36" s="30"/>
      <c r="Q36" s="30"/>
    </row>
    <row r="37" spans="1:17" ht="84.75" x14ac:dyDescent="0.2">
      <c r="A37" s="21">
        <v>9</v>
      </c>
      <c r="B37" s="26" t="s">
        <v>1052</v>
      </c>
      <c r="C37" s="119" t="s">
        <v>1054</v>
      </c>
      <c r="D37" s="27" t="s">
        <v>217</v>
      </c>
      <c r="E37" s="28">
        <v>1</v>
      </c>
      <c r="F37" s="29" t="s">
        <v>1053</v>
      </c>
      <c r="G37" s="30"/>
      <c r="H37" s="30"/>
      <c r="I37" s="30"/>
      <c r="J37" s="35">
        <v>3966</v>
      </c>
      <c r="K37" s="30"/>
      <c r="L37" s="30"/>
      <c r="M37" s="30"/>
      <c r="N37" s="30"/>
      <c r="O37" s="30"/>
      <c r="P37" s="30"/>
      <c r="Q37" s="30"/>
    </row>
    <row r="38" spans="1:17" ht="108.75" x14ac:dyDescent="0.2">
      <c r="A38" s="21">
        <v>10</v>
      </c>
      <c r="B38" s="26" t="s">
        <v>1052</v>
      </c>
      <c r="C38" s="119" t="s">
        <v>1051</v>
      </c>
      <c r="D38" s="27" t="s">
        <v>217</v>
      </c>
      <c r="E38" s="28">
        <v>8</v>
      </c>
      <c r="F38" s="29" t="s">
        <v>1050</v>
      </c>
      <c r="G38" s="30"/>
      <c r="H38" s="30"/>
      <c r="I38" s="30"/>
      <c r="J38" s="35">
        <v>5940</v>
      </c>
      <c r="K38" s="30"/>
      <c r="L38" s="30"/>
      <c r="M38" s="30"/>
      <c r="N38" s="30"/>
      <c r="O38" s="30"/>
      <c r="P38" s="30"/>
      <c r="Q38" s="30"/>
    </row>
    <row r="39" spans="1:17" ht="108" x14ac:dyDescent="0.2">
      <c r="A39" s="21">
        <v>11</v>
      </c>
      <c r="B39" s="26" t="s">
        <v>1049</v>
      </c>
      <c r="C39" s="119" t="s">
        <v>1048</v>
      </c>
      <c r="D39" s="27" t="s">
        <v>42</v>
      </c>
      <c r="E39" s="31" t="s">
        <v>1047</v>
      </c>
      <c r="F39" s="29">
        <v>99.26</v>
      </c>
      <c r="G39" s="29">
        <v>33.11</v>
      </c>
      <c r="H39" s="29">
        <v>62.05</v>
      </c>
      <c r="I39" s="29">
        <v>4.71</v>
      </c>
      <c r="J39" s="35">
        <v>298</v>
      </c>
      <c r="K39" s="30">
        <v>99</v>
      </c>
      <c r="L39" s="30">
        <v>186</v>
      </c>
      <c r="M39" s="30">
        <v>14</v>
      </c>
      <c r="N39" s="30">
        <v>2.37</v>
      </c>
      <c r="O39" s="30">
        <v>7.11</v>
      </c>
      <c r="P39" s="30">
        <v>0.28999999999999998</v>
      </c>
      <c r="Q39" s="30">
        <v>0.87</v>
      </c>
    </row>
    <row r="40" spans="1:17" ht="72.75" x14ac:dyDescent="0.2">
      <c r="A40" s="21">
        <v>12</v>
      </c>
      <c r="B40" s="26" t="s">
        <v>245</v>
      </c>
      <c r="C40" s="119" t="s">
        <v>1046</v>
      </c>
      <c r="D40" s="27" t="s">
        <v>217</v>
      </c>
      <c r="E40" s="28">
        <v>2</v>
      </c>
      <c r="F40" s="29" t="s">
        <v>1045</v>
      </c>
      <c r="G40" s="30"/>
      <c r="H40" s="30"/>
      <c r="I40" s="30"/>
      <c r="J40" s="35">
        <v>5960</v>
      </c>
      <c r="K40" s="30"/>
      <c r="L40" s="30"/>
      <c r="M40" s="30"/>
      <c r="N40" s="30"/>
      <c r="O40" s="30"/>
      <c r="P40" s="30"/>
      <c r="Q40" s="30"/>
    </row>
    <row r="41" spans="1:17" ht="72.75" x14ac:dyDescent="0.2">
      <c r="A41" s="21">
        <v>13</v>
      </c>
      <c r="B41" s="26" t="s">
        <v>245</v>
      </c>
      <c r="C41" s="119" t="s">
        <v>1044</v>
      </c>
      <c r="D41" s="27" t="s">
        <v>217</v>
      </c>
      <c r="E41" s="28">
        <v>1</v>
      </c>
      <c r="F41" s="29" t="s">
        <v>1043</v>
      </c>
      <c r="G41" s="30"/>
      <c r="H41" s="30"/>
      <c r="I41" s="30"/>
      <c r="J41" s="35">
        <v>1878</v>
      </c>
      <c r="K41" s="30"/>
      <c r="L41" s="30"/>
      <c r="M41" s="30"/>
      <c r="N41" s="30"/>
      <c r="O41" s="30"/>
      <c r="P41" s="30"/>
      <c r="Q41" s="30"/>
    </row>
    <row r="42" spans="1:17" ht="108" x14ac:dyDescent="0.2">
      <c r="A42" s="21">
        <v>14.1</v>
      </c>
      <c r="B42" s="26" t="s">
        <v>782</v>
      </c>
      <c r="C42" s="119" t="s">
        <v>1042</v>
      </c>
      <c r="D42" s="27" t="s">
        <v>42</v>
      </c>
      <c r="E42" s="28">
        <v>2</v>
      </c>
      <c r="F42" s="29">
        <v>16.3</v>
      </c>
      <c r="G42" s="29">
        <v>15.65</v>
      </c>
      <c r="H42" s="30"/>
      <c r="I42" s="30"/>
      <c r="J42" s="35">
        <v>33</v>
      </c>
      <c r="K42" s="30">
        <v>31</v>
      </c>
      <c r="L42" s="30"/>
      <c r="M42" s="30"/>
      <c r="N42" s="30">
        <v>1.1200000000000001</v>
      </c>
      <c r="O42" s="30">
        <v>2.2400000000000002</v>
      </c>
      <c r="P42" s="30"/>
      <c r="Q42" s="30"/>
    </row>
    <row r="43" spans="1:17" ht="84" x14ac:dyDescent="0.2">
      <c r="A43" s="21">
        <v>15.1</v>
      </c>
      <c r="B43" s="26" t="s">
        <v>1041</v>
      </c>
      <c r="C43" s="119" t="s">
        <v>1040</v>
      </c>
      <c r="D43" s="27" t="s">
        <v>217</v>
      </c>
      <c r="E43" s="28">
        <v>2</v>
      </c>
      <c r="F43" s="29">
        <v>15.86</v>
      </c>
      <c r="G43" s="30"/>
      <c r="H43" s="30"/>
      <c r="I43" s="30"/>
      <c r="J43" s="35">
        <v>32</v>
      </c>
      <c r="K43" s="30"/>
      <c r="L43" s="30"/>
      <c r="M43" s="30"/>
      <c r="N43" s="30"/>
      <c r="O43" s="30"/>
      <c r="P43" s="30"/>
      <c r="Q43" s="30"/>
    </row>
    <row r="44" spans="1:17" x14ac:dyDescent="0.2">
      <c r="A44" s="133" t="s">
        <v>105</v>
      </c>
      <c r="B44" s="134"/>
      <c r="C44" s="134"/>
      <c r="D44" s="134"/>
      <c r="E44" s="134"/>
      <c r="F44" s="134"/>
      <c r="G44" s="134"/>
      <c r="H44" s="134"/>
      <c r="I44" s="134"/>
      <c r="J44" s="36">
        <v>24423</v>
      </c>
      <c r="K44" s="29">
        <v>445</v>
      </c>
      <c r="L44" s="29">
        <v>281</v>
      </c>
      <c r="M44" s="29">
        <v>19</v>
      </c>
      <c r="N44" s="30"/>
      <c r="O44" s="29">
        <v>31.88</v>
      </c>
      <c r="P44" s="30"/>
      <c r="Q44" s="29">
        <v>1.17</v>
      </c>
    </row>
    <row r="45" spans="1:17" x14ac:dyDescent="0.2">
      <c r="A45" s="133" t="s">
        <v>48</v>
      </c>
      <c r="B45" s="134"/>
      <c r="C45" s="134"/>
      <c r="D45" s="134"/>
      <c r="E45" s="134"/>
      <c r="F45" s="134"/>
      <c r="G45" s="134"/>
      <c r="H45" s="134"/>
      <c r="I45" s="134"/>
      <c r="J45" s="36">
        <v>441</v>
      </c>
      <c r="K45" s="30"/>
      <c r="L45" s="30"/>
      <c r="M45" s="30"/>
      <c r="N45" s="30"/>
      <c r="O45" s="30"/>
      <c r="P45" s="30"/>
      <c r="Q45" s="30"/>
    </row>
    <row r="46" spans="1:17" x14ac:dyDescent="0.2">
      <c r="A46" s="133" t="s">
        <v>49</v>
      </c>
      <c r="B46" s="134"/>
      <c r="C46" s="134"/>
      <c r="D46" s="134"/>
      <c r="E46" s="134"/>
      <c r="F46" s="134"/>
      <c r="G46" s="134"/>
      <c r="H46" s="134"/>
      <c r="I46" s="134"/>
      <c r="J46" s="36">
        <v>302</v>
      </c>
      <c r="K46" s="30"/>
      <c r="L46" s="30"/>
      <c r="M46" s="30"/>
      <c r="N46" s="30"/>
      <c r="O46" s="30"/>
      <c r="P46" s="30"/>
      <c r="Q46" s="30"/>
    </row>
    <row r="47" spans="1:17" x14ac:dyDescent="0.2">
      <c r="A47" s="136" t="s">
        <v>679</v>
      </c>
      <c r="B47" s="134"/>
      <c r="C47" s="134"/>
      <c r="D47" s="134"/>
      <c r="E47" s="134"/>
      <c r="F47" s="134"/>
      <c r="G47" s="134"/>
      <c r="H47" s="134"/>
      <c r="I47" s="134"/>
      <c r="J47" s="37">
        <v>25166</v>
      </c>
      <c r="K47" s="30"/>
      <c r="L47" s="30"/>
      <c r="M47" s="30"/>
      <c r="N47" s="30"/>
      <c r="O47" s="32">
        <v>31.88</v>
      </c>
      <c r="P47" s="30"/>
      <c r="Q47" s="32">
        <v>1.17</v>
      </c>
    </row>
    <row r="48" spans="1:17" ht="19.149999999999999" customHeight="1" x14ac:dyDescent="0.2">
      <c r="A48" s="139" t="s">
        <v>1039</v>
      </c>
      <c r="B48" s="134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</row>
    <row r="49" spans="1:17" ht="108" x14ac:dyDescent="0.2">
      <c r="A49" s="21">
        <v>16</v>
      </c>
      <c r="B49" s="26" t="s">
        <v>1038</v>
      </c>
      <c r="C49" s="119" t="s">
        <v>1037</v>
      </c>
      <c r="D49" s="27" t="s">
        <v>351</v>
      </c>
      <c r="E49" s="31" t="s">
        <v>1036</v>
      </c>
      <c r="F49" s="29">
        <v>1651.95</v>
      </c>
      <c r="G49" s="29">
        <v>1063.1199999999999</v>
      </c>
      <c r="H49" s="29">
        <v>76.69</v>
      </c>
      <c r="I49" s="29">
        <v>2.1800000000000002</v>
      </c>
      <c r="J49" s="35">
        <v>165</v>
      </c>
      <c r="K49" s="30">
        <v>106</v>
      </c>
      <c r="L49" s="30">
        <v>8</v>
      </c>
      <c r="M49" s="30"/>
      <c r="N49" s="30">
        <v>76.099999999999994</v>
      </c>
      <c r="O49" s="30">
        <v>7.61</v>
      </c>
      <c r="P49" s="30">
        <v>0.12</v>
      </c>
      <c r="Q49" s="30">
        <v>0.01</v>
      </c>
    </row>
    <row r="50" spans="1:17" ht="77.25" x14ac:dyDescent="0.2">
      <c r="A50" s="21">
        <v>17</v>
      </c>
      <c r="B50" s="26" t="s">
        <v>1033</v>
      </c>
      <c r="C50" s="119" t="s">
        <v>1035</v>
      </c>
      <c r="D50" s="27" t="s">
        <v>217</v>
      </c>
      <c r="E50" s="28">
        <v>6</v>
      </c>
      <c r="F50" s="29" t="s">
        <v>1034</v>
      </c>
      <c r="G50" s="30"/>
      <c r="H50" s="30"/>
      <c r="I50" s="30"/>
      <c r="J50" s="35">
        <v>120</v>
      </c>
      <c r="K50" s="30"/>
      <c r="L50" s="30"/>
      <c r="M50" s="30"/>
      <c r="N50" s="30"/>
      <c r="O50" s="30"/>
      <c r="P50" s="30"/>
      <c r="Q50" s="30"/>
    </row>
    <row r="51" spans="1:17" ht="77.25" x14ac:dyDescent="0.2">
      <c r="A51" s="21">
        <v>18</v>
      </c>
      <c r="B51" s="26" t="s">
        <v>1033</v>
      </c>
      <c r="C51" s="119" t="s">
        <v>1032</v>
      </c>
      <c r="D51" s="27" t="s">
        <v>217</v>
      </c>
      <c r="E51" s="28">
        <v>4</v>
      </c>
      <c r="F51" s="29" t="s">
        <v>1031</v>
      </c>
      <c r="G51" s="30"/>
      <c r="H51" s="30"/>
      <c r="I51" s="30"/>
      <c r="J51" s="35">
        <v>51</v>
      </c>
      <c r="K51" s="30"/>
      <c r="L51" s="30"/>
      <c r="M51" s="30"/>
      <c r="N51" s="30"/>
      <c r="O51" s="30"/>
      <c r="P51" s="30"/>
      <c r="Q51" s="30"/>
    </row>
    <row r="52" spans="1:17" ht="108" x14ac:dyDescent="0.2">
      <c r="A52" s="21">
        <v>19</v>
      </c>
      <c r="B52" s="26" t="s">
        <v>1030</v>
      </c>
      <c r="C52" s="119" t="s">
        <v>1029</v>
      </c>
      <c r="D52" s="27" t="s">
        <v>351</v>
      </c>
      <c r="E52" s="31" t="s">
        <v>427</v>
      </c>
      <c r="F52" s="29">
        <v>696.25</v>
      </c>
      <c r="G52" s="29">
        <v>532.26</v>
      </c>
      <c r="H52" s="29">
        <v>11.69</v>
      </c>
      <c r="I52" s="29">
        <v>0.73</v>
      </c>
      <c r="J52" s="35">
        <v>35</v>
      </c>
      <c r="K52" s="30">
        <v>27</v>
      </c>
      <c r="L52" s="30">
        <v>1</v>
      </c>
      <c r="M52" s="30"/>
      <c r="N52" s="30">
        <v>38.1</v>
      </c>
      <c r="O52" s="30">
        <v>1.91</v>
      </c>
      <c r="P52" s="30">
        <v>0.04</v>
      </c>
      <c r="Q52" s="30"/>
    </row>
    <row r="53" spans="1:17" ht="53.25" x14ac:dyDescent="0.2">
      <c r="A53" s="21">
        <v>20</v>
      </c>
      <c r="B53" s="26" t="s">
        <v>855</v>
      </c>
      <c r="C53" s="119" t="s">
        <v>1028</v>
      </c>
      <c r="D53" s="27" t="s">
        <v>217</v>
      </c>
      <c r="E53" s="28">
        <v>5</v>
      </c>
      <c r="F53" s="29" t="s">
        <v>1027</v>
      </c>
      <c r="G53" s="30"/>
      <c r="H53" s="30"/>
      <c r="I53" s="30"/>
      <c r="J53" s="35">
        <v>118</v>
      </c>
      <c r="K53" s="30"/>
      <c r="L53" s="30"/>
      <c r="M53" s="30"/>
      <c r="N53" s="30"/>
      <c r="O53" s="30"/>
      <c r="P53" s="30"/>
      <c r="Q53" s="30"/>
    </row>
    <row r="54" spans="1:17" ht="108" x14ac:dyDescent="0.2">
      <c r="A54" s="21">
        <v>21</v>
      </c>
      <c r="B54" s="26" t="s">
        <v>1026</v>
      </c>
      <c r="C54" s="119" t="s">
        <v>1025</v>
      </c>
      <c r="D54" s="27" t="s">
        <v>1024</v>
      </c>
      <c r="E54" s="31" t="s">
        <v>1023</v>
      </c>
      <c r="F54" s="29">
        <v>934.32</v>
      </c>
      <c r="G54" s="29">
        <v>335.28</v>
      </c>
      <c r="H54" s="29">
        <v>2.92</v>
      </c>
      <c r="I54" s="29">
        <v>0.18</v>
      </c>
      <c r="J54" s="35">
        <v>336</v>
      </c>
      <c r="K54" s="30">
        <v>121</v>
      </c>
      <c r="L54" s="30">
        <v>1</v>
      </c>
      <c r="M54" s="30"/>
      <c r="N54" s="30">
        <v>24</v>
      </c>
      <c r="O54" s="30">
        <v>8.64</v>
      </c>
      <c r="P54" s="30">
        <v>0.01</v>
      </c>
      <c r="Q54" s="30"/>
    </row>
    <row r="55" spans="1:17" ht="108" x14ac:dyDescent="0.2">
      <c r="A55" s="21">
        <v>23</v>
      </c>
      <c r="B55" s="26" t="s">
        <v>1022</v>
      </c>
      <c r="C55" s="119" t="s">
        <v>1021</v>
      </c>
      <c r="D55" s="27" t="s">
        <v>92</v>
      </c>
      <c r="E55" s="31" t="s">
        <v>1020</v>
      </c>
      <c r="F55" s="29">
        <v>806.06</v>
      </c>
      <c r="G55" s="29">
        <v>157.18</v>
      </c>
      <c r="H55" s="29">
        <v>456.3</v>
      </c>
      <c r="I55" s="29">
        <v>50.35</v>
      </c>
      <c r="J55" s="35">
        <v>2515</v>
      </c>
      <c r="K55" s="30">
        <v>490</v>
      </c>
      <c r="L55" s="30">
        <v>1424</v>
      </c>
      <c r="M55" s="30">
        <v>157</v>
      </c>
      <c r="N55" s="30">
        <v>11.6</v>
      </c>
      <c r="O55" s="30">
        <v>36.19</v>
      </c>
      <c r="P55" s="30">
        <v>2.96</v>
      </c>
      <c r="Q55" s="30">
        <v>9.24</v>
      </c>
    </row>
    <row r="56" spans="1:17" ht="108" x14ac:dyDescent="0.2">
      <c r="A56" s="21">
        <v>24</v>
      </c>
      <c r="B56" s="26" t="s">
        <v>1019</v>
      </c>
      <c r="C56" s="119" t="s">
        <v>1018</v>
      </c>
      <c r="D56" s="27" t="s">
        <v>92</v>
      </c>
      <c r="E56" s="31" t="s">
        <v>1017</v>
      </c>
      <c r="F56" s="29">
        <v>1041.1199999999999</v>
      </c>
      <c r="G56" s="29">
        <v>208.67</v>
      </c>
      <c r="H56" s="29">
        <v>639.74</v>
      </c>
      <c r="I56" s="29">
        <v>68.540000000000006</v>
      </c>
      <c r="J56" s="35">
        <v>208</v>
      </c>
      <c r="K56" s="30">
        <v>42</v>
      </c>
      <c r="L56" s="30">
        <v>128</v>
      </c>
      <c r="M56" s="30">
        <v>14</v>
      </c>
      <c r="N56" s="30">
        <v>15.4</v>
      </c>
      <c r="O56" s="30">
        <v>3.08</v>
      </c>
      <c r="P56" s="30">
        <v>4.0199999999999996</v>
      </c>
      <c r="Q56" s="30">
        <v>0.8</v>
      </c>
    </row>
    <row r="57" spans="1:17" ht="108" x14ac:dyDescent="0.2">
      <c r="A57" s="21">
        <v>25</v>
      </c>
      <c r="B57" s="26" t="s">
        <v>1016</v>
      </c>
      <c r="C57" s="119" t="s">
        <v>1015</v>
      </c>
      <c r="D57" s="27" t="s">
        <v>92</v>
      </c>
      <c r="E57" s="31" t="s">
        <v>1014</v>
      </c>
      <c r="F57" s="29">
        <v>1733.45</v>
      </c>
      <c r="G57" s="29">
        <v>342.82</v>
      </c>
      <c r="H57" s="29">
        <v>1195.23</v>
      </c>
      <c r="I57" s="29">
        <v>121.01</v>
      </c>
      <c r="J57" s="35">
        <v>867</v>
      </c>
      <c r="K57" s="30">
        <v>171</v>
      </c>
      <c r="L57" s="30">
        <v>598</v>
      </c>
      <c r="M57" s="30">
        <v>61</v>
      </c>
      <c r="N57" s="30">
        <v>25.3</v>
      </c>
      <c r="O57" s="30">
        <v>12.65</v>
      </c>
      <c r="P57" s="30">
        <v>7.06</v>
      </c>
      <c r="Q57" s="30">
        <v>3.53</v>
      </c>
    </row>
    <row r="58" spans="1:17" ht="84" x14ac:dyDescent="0.2">
      <c r="A58" s="21">
        <v>26</v>
      </c>
      <c r="B58" s="26" t="s">
        <v>1013</v>
      </c>
      <c r="C58" s="119" t="s">
        <v>1012</v>
      </c>
      <c r="D58" s="27" t="s">
        <v>43</v>
      </c>
      <c r="E58" s="31" t="s">
        <v>1011</v>
      </c>
      <c r="F58" s="29">
        <v>5083.3900000000003</v>
      </c>
      <c r="G58" s="30"/>
      <c r="H58" s="30"/>
      <c r="I58" s="30"/>
      <c r="J58" s="35">
        <v>178</v>
      </c>
      <c r="K58" s="30"/>
      <c r="L58" s="30"/>
      <c r="M58" s="30"/>
      <c r="N58" s="30"/>
      <c r="O58" s="30"/>
      <c r="P58" s="30"/>
      <c r="Q58" s="30"/>
    </row>
    <row r="59" spans="1:17" ht="84" x14ac:dyDescent="0.2">
      <c r="A59" s="21">
        <v>27</v>
      </c>
      <c r="B59" s="26" t="s">
        <v>1010</v>
      </c>
      <c r="C59" s="119" t="s">
        <v>1009</v>
      </c>
      <c r="D59" s="27" t="s">
        <v>43</v>
      </c>
      <c r="E59" s="31" t="s">
        <v>1008</v>
      </c>
      <c r="F59" s="29">
        <v>6898.52</v>
      </c>
      <c r="G59" s="30"/>
      <c r="H59" s="30"/>
      <c r="I59" s="30"/>
      <c r="J59" s="35">
        <v>76</v>
      </c>
      <c r="K59" s="30"/>
      <c r="L59" s="30"/>
      <c r="M59" s="30"/>
      <c r="N59" s="30"/>
      <c r="O59" s="30"/>
      <c r="P59" s="30"/>
      <c r="Q59" s="30"/>
    </row>
    <row r="60" spans="1:17" ht="84" x14ac:dyDescent="0.2">
      <c r="A60" s="21">
        <v>28</v>
      </c>
      <c r="B60" s="26" t="s">
        <v>1007</v>
      </c>
      <c r="C60" s="119" t="s">
        <v>1006</v>
      </c>
      <c r="D60" s="27" t="s">
        <v>43</v>
      </c>
      <c r="E60" s="31" t="s">
        <v>1005</v>
      </c>
      <c r="F60" s="29">
        <v>7280.27</v>
      </c>
      <c r="G60" s="30"/>
      <c r="H60" s="30"/>
      <c r="I60" s="30"/>
      <c r="J60" s="35">
        <v>1201</v>
      </c>
      <c r="K60" s="30"/>
      <c r="L60" s="30"/>
      <c r="M60" s="30"/>
      <c r="N60" s="30"/>
      <c r="O60" s="30"/>
      <c r="P60" s="30"/>
      <c r="Q60" s="30"/>
    </row>
    <row r="61" spans="1:17" ht="84" x14ac:dyDescent="0.2">
      <c r="A61" s="21">
        <v>29</v>
      </c>
      <c r="B61" s="26" t="s">
        <v>1004</v>
      </c>
      <c r="C61" s="119" t="s">
        <v>1003</v>
      </c>
      <c r="D61" s="27" t="s">
        <v>43</v>
      </c>
      <c r="E61" s="31" t="s">
        <v>1002</v>
      </c>
      <c r="F61" s="29">
        <v>12452.31</v>
      </c>
      <c r="G61" s="30"/>
      <c r="H61" s="30"/>
      <c r="I61" s="30"/>
      <c r="J61" s="35">
        <v>959</v>
      </c>
      <c r="K61" s="30"/>
      <c r="L61" s="30"/>
      <c r="M61" s="30"/>
      <c r="N61" s="30"/>
      <c r="O61" s="30"/>
      <c r="P61" s="30"/>
      <c r="Q61" s="30"/>
    </row>
    <row r="62" spans="1:17" ht="84" x14ac:dyDescent="0.2">
      <c r="A62" s="21">
        <v>30</v>
      </c>
      <c r="B62" s="26" t="s">
        <v>1001</v>
      </c>
      <c r="C62" s="119" t="s">
        <v>1000</v>
      </c>
      <c r="D62" s="27" t="s">
        <v>43</v>
      </c>
      <c r="E62" s="31" t="s">
        <v>999</v>
      </c>
      <c r="F62" s="29">
        <v>115378.54</v>
      </c>
      <c r="G62" s="30"/>
      <c r="H62" s="30"/>
      <c r="I62" s="30"/>
      <c r="J62" s="35">
        <v>2308</v>
      </c>
      <c r="K62" s="30"/>
      <c r="L62" s="30"/>
      <c r="M62" s="30"/>
      <c r="N62" s="30"/>
      <c r="O62" s="30"/>
      <c r="P62" s="30"/>
      <c r="Q62" s="30"/>
    </row>
    <row r="63" spans="1:17" ht="84" x14ac:dyDescent="0.2">
      <c r="A63" s="21">
        <v>31</v>
      </c>
      <c r="B63" s="26" t="s">
        <v>998</v>
      </c>
      <c r="C63" s="119" t="s">
        <v>997</v>
      </c>
      <c r="D63" s="27" t="s">
        <v>43</v>
      </c>
      <c r="E63" s="31" t="s">
        <v>996</v>
      </c>
      <c r="F63" s="29">
        <v>285292.61</v>
      </c>
      <c r="G63" s="30"/>
      <c r="H63" s="30"/>
      <c r="I63" s="30"/>
      <c r="J63" s="35">
        <v>14265</v>
      </c>
      <c r="K63" s="30"/>
      <c r="L63" s="30"/>
      <c r="M63" s="30"/>
      <c r="N63" s="30"/>
      <c r="O63" s="30"/>
      <c r="P63" s="30"/>
      <c r="Q63" s="30"/>
    </row>
    <row r="64" spans="1:17" ht="108" x14ac:dyDescent="0.2">
      <c r="A64" s="21">
        <v>32</v>
      </c>
      <c r="B64" s="26" t="s">
        <v>995</v>
      </c>
      <c r="C64" s="119" t="s">
        <v>994</v>
      </c>
      <c r="D64" s="27" t="s">
        <v>43</v>
      </c>
      <c r="E64" s="31" t="s">
        <v>993</v>
      </c>
      <c r="F64" s="29">
        <v>15147</v>
      </c>
      <c r="G64" s="30"/>
      <c r="H64" s="30"/>
      <c r="I64" s="30"/>
      <c r="J64" s="35">
        <v>409</v>
      </c>
      <c r="K64" s="30"/>
      <c r="L64" s="30"/>
      <c r="M64" s="30"/>
      <c r="N64" s="30"/>
      <c r="O64" s="30"/>
      <c r="P64" s="30"/>
      <c r="Q64" s="30"/>
    </row>
    <row r="65" spans="1:17" ht="84" x14ac:dyDescent="0.2">
      <c r="A65" s="21">
        <v>33</v>
      </c>
      <c r="B65" s="26" t="s">
        <v>992</v>
      </c>
      <c r="C65" s="119" t="s">
        <v>991</v>
      </c>
      <c r="D65" s="27" t="s">
        <v>43</v>
      </c>
      <c r="E65" s="31" t="s">
        <v>990</v>
      </c>
      <c r="F65" s="29">
        <v>13469.04</v>
      </c>
      <c r="G65" s="30"/>
      <c r="H65" s="30"/>
      <c r="I65" s="30"/>
      <c r="J65" s="35">
        <v>539</v>
      </c>
      <c r="K65" s="30"/>
      <c r="L65" s="30"/>
      <c r="M65" s="30"/>
      <c r="N65" s="30"/>
      <c r="O65" s="30"/>
      <c r="P65" s="30"/>
      <c r="Q65" s="30"/>
    </row>
    <row r="66" spans="1:17" ht="84" x14ac:dyDescent="0.2">
      <c r="A66" s="21">
        <v>34</v>
      </c>
      <c r="B66" s="26" t="s">
        <v>989</v>
      </c>
      <c r="C66" s="119" t="s">
        <v>988</v>
      </c>
      <c r="D66" s="27" t="s">
        <v>43</v>
      </c>
      <c r="E66" s="31" t="s">
        <v>987</v>
      </c>
      <c r="F66" s="29">
        <v>14289.14</v>
      </c>
      <c r="G66" s="30"/>
      <c r="H66" s="30"/>
      <c r="I66" s="30"/>
      <c r="J66" s="35">
        <v>143</v>
      </c>
      <c r="K66" s="30"/>
      <c r="L66" s="30"/>
      <c r="M66" s="30"/>
      <c r="N66" s="30"/>
      <c r="O66" s="30"/>
      <c r="P66" s="30"/>
      <c r="Q66" s="30"/>
    </row>
    <row r="67" spans="1:17" ht="84" x14ac:dyDescent="0.2">
      <c r="A67" s="21">
        <v>35</v>
      </c>
      <c r="B67" s="26" t="s">
        <v>986</v>
      </c>
      <c r="C67" s="119" t="s">
        <v>985</v>
      </c>
      <c r="D67" s="27" t="s">
        <v>43</v>
      </c>
      <c r="E67" s="31" t="s">
        <v>984</v>
      </c>
      <c r="F67" s="29">
        <v>19139.04</v>
      </c>
      <c r="G67" s="30"/>
      <c r="H67" s="30"/>
      <c r="I67" s="30"/>
      <c r="J67" s="35">
        <v>96</v>
      </c>
      <c r="K67" s="30"/>
      <c r="L67" s="30"/>
      <c r="M67" s="30"/>
      <c r="N67" s="30"/>
      <c r="O67" s="30"/>
      <c r="P67" s="30"/>
      <c r="Q67" s="30"/>
    </row>
    <row r="68" spans="1:17" ht="108" x14ac:dyDescent="0.2">
      <c r="A68" s="21">
        <v>36</v>
      </c>
      <c r="B68" s="26" t="s">
        <v>983</v>
      </c>
      <c r="C68" s="119" t="s">
        <v>982</v>
      </c>
      <c r="D68" s="27" t="s">
        <v>42</v>
      </c>
      <c r="E68" s="31" t="s">
        <v>981</v>
      </c>
      <c r="F68" s="29">
        <v>26.56</v>
      </c>
      <c r="G68" s="29">
        <v>15.58</v>
      </c>
      <c r="H68" s="29">
        <v>2.92</v>
      </c>
      <c r="I68" s="29">
        <v>0.18</v>
      </c>
      <c r="J68" s="35">
        <v>1222</v>
      </c>
      <c r="K68" s="30">
        <v>717</v>
      </c>
      <c r="L68" s="30">
        <v>134</v>
      </c>
      <c r="M68" s="30">
        <v>8</v>
      </c>
      <c r="N68" s="30">
        <v>1.1499999999999999</v>
      </c>
      <c r="O68" s="30">
        <v>52.9</v>
      </c>
      <c r="P68" s="30">
        <v>0.01</v>
      </c>
      <c r="Q68" s="30">
        <v>0.46</v>
      </c>
    </row>
    <row r="69" spans="1:17" ht="108" x14ac:dyDescent="0.2">
      <c r="A69" s="21">
        <v>37</v>
      </c>
      <c r="B69" s="26" t="s">
        <v>980</v>
      </c>
      <c r="C69" s="119" t="s">
        <v>979</v>
      </c>
      <c r="D69" s="27" t="s">
        <v>42</v>
      </c>
      <c r="E69" s="31" t="s">
        <v>710</v>
      </c>
      <c r="F69" s="29">
        <v>29.6</v>
      </c>
      <c r="G69" s="29">
        <v>18.559999999999999</v>
      </c>
      <c r="H69" s="29">
        <v>2.92</v>
      </c>
      <c r="I69" s="29">
        <v>0.18</v>
      </c>
      <c r="J69" s="35">
        <v>59</v>
      </c>
      <c r="K69" s="30">
        <v>37</v>
      </c>
      <c r="L69" s="30">
        <v>6</v>
      </c>
      <c r="M69" s="30"/>
      <c r="N69" s="30">
        <v>1.37</v>
      </c>
      <c r="O69" s="30">
        <v>2.74</v>
      </c>
      <c r="P69" s="30">
        <v>0.01</v>
      </c>
      <c r="Q69" s="30">
        <v>0.02</v>
      </c>
    </row>
    <row r="70" spans="1:17" ht="108" x14ac:dyDescent="0.2">
      <c r="A70" s="21">
        <v>38</v>
      </c>
      <c r="B70" s="26" t="s">
        <v>978</v>
      </c>
      <c r="C70" s="119" t="s">
        <v>977</v>
      </c>
      <c r="D70" s="27" t="s">
        <v>42</v>
      </c>
      <c r="E70" s="31" t="s">
        <v>976</v>
      </c>
      <c r="F70" s="29">
        <v>38.4</v>
      </c>
      <c r="G70" s="29">
        <v>3.52</v>
      </c>
      <c r="H70" s="29">
        <v>2.92</v>
      </c>
      <c r="I70" s="29">
        <v>0.18</v>
      </c>
      <c r="J70" s="35">
        <v>384</v>
      </c>
      <c r="K70" s="30">
        <v>35</v>
      </c>
      <c r="L70" s="30">
        <v>29</v>
      </c>
      <c r="M70" s="30">
        <v>2</v>
      </c>
      <c r="N70" s="30">
        <v>0.26</v>
      </c>
      <c r="O70" s="30">
        <v>2.6</v>
      </c>
      <c r="P70" s="30">
        <v>0.01</v>
      </c>
      <c r="Q70" s="30">
        <v>0.1</v>
      </c>
    </row>
    <row r="71" spans="1:17" ht="108" x14ac:dyDescent="0.2">
      <c r="A71" s="21">
        <v>39</v>
      </c>
      <c r="B71" s="26" t="s">
        <v>975</v>
      </c>
      <c r="C71" s="119" t="s">
        <v>974</v>
      </c>
      <c r="D71" s="27" t="s">
        <v>351</v>
      </c>
      <c r="E71" s="31" t="s">
        <v>973</v>
      </c>
      <c r="F71" s="29">
        <v>165.85</v>
      </c>
      <c r="G71" s="29">
        <v>162.6</v>
      </c>
      <c r="H71" s="30"/>
      <c r="I71" s="30"/>
      <c r="J71" s="35">
        <v>395</v>
      </c>
      <c r="K71" s="30">
        <v>387</v>
      </c>
      <c r="L71" s="30"/>
      <c r="M71" s="30"/>
      <c r="N71" s="30">
        <v>12</v>
      </c>
      <c r="O71" s="30">
        <v>28.56</v>
      </c>
      <c r="P71" s="30"/>
      <c r="Q71" s="30"/>
    </row>
    <row r="72" spans="1:17" ht="108" x14ac:dyDescent="0.2">
      <c r="A72" s="21">
        <v>40</v>
      </c>
      <c r="B72" s="26" t="s">
        <v>972</v>
      </c>
      <c r="C72" s="119" t="s">
        <v>971</v>
      </c>
      <c r="D72" s="27" t="s">
        <v>351</v>
      </c>
      <c r="E72" s="31" t="s">
        <v>968</v>
      </c>
      <c r="F72" s="29">
        <v>236.34</v>
      </c>
      <c r="G72" s="29">
        <v>231.71</v>
      </c>
      <c r="H72" s="30"/>
      <c r="I72" s="30"/>
      <c r="J72" s="35">
        <v>24</v>
      </c>
      <c r="K72" s="30">
        <v>23</v>
      </c>
      <c r="L72" s="30"/>
      <c r="M72" s="30"/>
      <c r="N72" s="30">
        <v>17.100000000000001</v>
      </c>
      <c r="O72" s="30">
        <v>1.71</v>
      </c>
      <c r="P72" s="30"/>
      <c r="Q72" s="30"/>
    </row>
    <row r="73" spans="1:17" ht="108" x14ac:dyDescent="0.2">
      <c r="A73" s="21">
        <v>41</v>
      </c>
      <c r="B73" s="26" t="s">
        <v>970</v>
      </c>
      <c r="C73" s="119" t="s">
        <v>969</v>
      </c>
      <c r="D73" s="27" t="s">
        <v>351</v>
      </c>
      <c r="E73" s="31" t="s">
        <v>968</v>
      </c>
      <c r="F73" s="29">
        <v>261.22000000000003</v>
      </c>
      <c r="G73" s="29">
        <v>256.10000000000002</v>
      </c>
      <c r="H73" s="30"/>
      <c r="I73" s="30"/>
      <c r="J73" s="35">
        <v>26</v>
      </c>
      <c r="K73" s="30">
        <v>26</v>
      </c>
      <c r="L73" s="30"/>
      <c r="M73" s="30"/>
      <c r="N73" s="30">
        <v>18.899999999999999</v>
      </c>
      <c r="O73" s="30">
        <v>1.89</v>
      </c>
      <c r="P73" s="30"/>
      <c r="Q73" s="30"/>
    </row>
    <row r="74" spans="1:17" ht="108" x14ac:dyDescent="0.2">
      <c r="A74" s="21">
        <v>42</v>
      </c>
      <c r="B74" s="26" t="s">
        <v>659</v>
      </c>
      <c r="C74" s="119" t="s">
        <v>967</v>
      </c>
      <c r="D74" s="27" t="s">
        <v>45</v>
      </c>
      <c r="E74" s="31" t="s">
        <v>371</v>
      </c>
      <c r="F74" s="29">
        <v>1533.01</v>
      </c>
      <c r="G74" s="29">
        <v>507.48</v>
      </c>
      <c r="H74" s="29">
        <v>145.97</v>
      </c>
      <c r="I74" s="29">
        <v>4.55</v>
      </c>
      <c r="J74" s="35">
        <v>230</v>
      </c>
      <c r="K74" s="30">
        <v>76</v>
      </c>
      <c r="L74" s="30">
        <v>22</v>
      </c>
      <c r="M74" s="30">
        <v>1</v>
      </c>
      <c r="N74" s="30">
        <v>38.299999999999997</v>
      </c>
      <c r="O74" s="30">
        <v>5.75</v>
      </c>
      <c r="P74" s="30">
        <v>0.25</v>
      </c>
      <c r="Q74" s="30">
        <v>0.04</v>
      </c>
    </row>
    <row r="75" spans="1:17" ht="108" x14ac:dyDescent="0.2">
      <c r="A75" s="21">
        <v>43</v>
      </c>
      <c r="B75" s="26" t="s">
        <v>966</v>
      </c>
      <c r="C75" s="119" t="s">
        <v>965</v>
      </c>
      <c r="D75" s="27" t="s">
        <v>43</v>
      </c>
      <c r="E75" s="31" t="s">
        <v>964</v>
      </c>
      <c r="F75" s="29">
        <v>1051</v>
      </c>
      <c r="G75" s="30"/>
      <c r="H75" s="30"/>
      <c r="I75" s="30"/>
      <c r="J75" s="35">
        <v>16</v>
      </c>
      <c r="K75" s="30"/>
      <c r="L75" s="30"/>
      <c r="M75" s="30"/>
      <c r="N75" s="30"/>
      <c r="O75" s="30"/>
      <c r="P75" s="30"/>
      <c r="Q75" s="30"/>
    </row>
    <row r="76" spans="1:17" ht="84" x14ac:dyDescent="0.2">
      <c r="A76" s="21">
        <v>44.1</v>
      </c>
      <c r="B76" s="26" t="s">
        <v>946</v>
      </c>
      <c r="C76" s="119" t="s">
        <v>963</v>
      </c>
      <c r="D76" s="27" t="s">
        <v>45</v>
      </c>
      <c r="E76" s="31" t="s">
        <v>381</v>
      </c>
      <c r="F76" s="29">
        <v>419.25</v>
      </c>
      <c r="G76" s="29">
        <v>272.61</v>
      </c>
      <c r="H76" s="29">
        <v>48.52</v>
      </c>
      <c r="I76" s="29">
        <v>0.17</v>
      </c>
      <c r="J76" s="35">
        <v>29</v>
      </c>
      <c r="K76" s="30">
        <v>19</v>
      </c>
      <c r="L76" s="30">
        <v>3</v>
      </c>
      <c r="M76" s="30"/>
      <c r="N76" s="30">
        <v>20.329999999999998</v>
      </c>
      <c r="O76" s="30">
        <v>1.42</v>
      </c>
      <c r="P76" s="30">
        <v>0.01</v>
      </c>
      <c r="Q76" s="30"/>
    </row>
    <row r="77" spans="1:17" ht="41.25" x14ac:dyDescent="0.2">
      <c r="A77" s="21">
        <v>45</v>
      </c>
      <c r="B77" s="26" t="s">
        <v>855</v>
      </c>
      <c r="C77" s="119" t="s">
        <v>962</v>
      </c>
      <c r="D77" s="27" t="s">
        <v>217</v>
      </c>
      <c r="E77" s="28">
        <v>7</v>
      </c>
      <c r="F77" s="29" t="s">
        <v>961</v>
      </c>
      <c r="G77" s="30"/>
      <c r="H77" s="30"/>
      <c r="I77" s="30"/>
      <c r="J77" s="35">
        <v>421</v>
      </c>
      <c r="K77" s="30"/>
      <c r="L77" s="30"/>
      <c r="M77" s="30"/>
      <c r="N77" s="30"/>
      <c r="O77" s="30"/>
      <c r="P77" s="30"/>
      <c r="Q77" s="30"/>
    </row>
    <row r="78" spans="1:17" ht="53.25" x14ac:dyDescent="0.2">
      <c r="A78" s="21">
        <v>46</v>
      </c>
      <c r="B78" s="26" t="s">
        <v>855</v>
      </c>
      <c r="C78" s="119" t="s">
        <v>960</v>
      </c>
      <c r="D78" s="27" t="s">
        <v>217</v>
      </c>
      <c r="E78" s="28">
        <v>2</v>
      </c>
      <c r="F78" s="29" t="s">
        <v>959</v>
      </c>
      <c r="G78" s="30"/>
      <c r="H78" s="30"/>
      <c r="I78" s="30"/>
      <c r="J78" s="35">
        <v>67</v>
      </c>
      <c r="K78" s="30"/>
      <c r="L78" s="30"/>
      <c r="M78" s="30"/>
      <c r="N78" s="30"/>
      <c r="O78" s="30"/>
      <c r="P78" s="30"/>
      <c r="Q78" s="30"/>
    </row>
    <row r="79" spans="1:17" ht="41.25" x14ac:dyDescent="0.2">
      <c r="A79" s="21">
        <v>47</v>
      </c>
      <c r="B79" s="26" t="s">
        <v>855</v>
      </c>
      <c r="C79" s="119" t="s">
        <v>958</v>
      </c>
      <c r="D79" s="27" t="s">
        <v>217</v>
      </c>
      <c r="E79" s="28">
        <v>1</v>
      </c>
      <c r="F79" s="29" t="s">
        <v>957</v>
      </c>
      <c r="G79" s="30"/>
      <c r="H79" s="30"/>
      <c r="I79" s="30"/>
      <c r="J79" s="35">
        <v>14</v>
      </c>
      <c r="K79" s="30"/>
      <c r="L79" s="30"/>
      <c r="M79" s="30"/>
      <c r="N79" s="30"/>
      <c r="O79" s="30"/>
      <c r="P79" s="30"/>
      <c r="Q79" s="30"/>
    </row>
    <row r="80" spans="1:17" ht="84" x14ac:dyDescent="0.2">
      <c r="A80" s="21">
        <v>48.1</v>
      </c>
      <c r="B80" s="26" t="s">
        <v>956</v>
      </c>
      <c r="C80" s="119" t="s">
        <v>955</v>
      </c>
      <c r="D80" s="27" t="s">
        <v>45</v>
      </c>
      <c r="E80" s="31" t="s">
        <v>954</v>
      </c>
      <c r="F80" s="29">
        <v>311.39999999999998</v>
      </c>
      <c r="G80" s="29">
        <v>218.44</v>
      </c>
      <c r="H80" s="29">
        <v>38.75</v>
      </c>
      <c r="I80" s="29">
        <v>0.17</v>
      </c>
      <c r="J80" s="35">
        <v>28</v>
      </c>
      <c r="K80" s="30">
        <v>20</v>
      </c>
      <c r="L80" s="30">
        <v>3</v>
      </c>
      <c r="M80" s="30"/>
      <c r="N80" s="30">
        <v>16.29</v>
      </c>
      <c r="O80" s="30">
        <v>1.47</v>
      </c>
      <c r="P80" s="30">
        <v>0.01</v>
      </c>
      <c r="Q80" s="30"/>
    </row>
    <row r="81" spans="1:17" ht="41.25" x14ac:dyDescent="0.2">
      <c r="A81" s="21">
        <v>49</v>
      </c>
      <c r="B81" s="26" t="s">
        <v>855</v>
      </c>
      <c r="C81" s="119" t="s">
        <v>953</v>
      </c>
      <c r="D81" s="27" t="s">
        <v>217</v>
      </c>
      <c r="E81" s="28">
        <v>9</v>
      </c>
      <c r="F81" s="29" t="s">
        <v>952</v>
      </c>
      <c r="G81" s="30"/>
      <c r="H81" s="30"/>
      <c r="I81" s="30"/>
      <c r="J81" s="35">
        <v>60</v>
      </c>
      <c r="K81" s="30"/>
      <c r="L81" s="30"/>
      <c r="M81" s="30"/>
      <c r="N81" s="30"/>
      <c r="O81" s="30"/>
      <c r="P81" s="30"/>
      <c r="Q81" s="30"/>
    </row>
    <row r="82" spans="1:17" ht="41.25" x14ac:dyDescent="0.2">
      <c r="A82" s="21">
        <v>50</v>
      </c>
      <c r="B82" s="26" t="s">
        <v>855</v>
      </c>
      <c r="C82" s="119" t="s">
        <v>951</v>
      </c>
      <c r="D82" s="27" t="s">
        <v>217</v>
      </c>
      <c r="E82" s="28">
        <v>4</v>
      </c>
      <c r="F82" s="29" t="s">
        <v>949</v>
      </c>
      <c r="G82" s="30"/>
      <c r="H82" s="30"/>
      <c r="I82" s="30"/>
      <c r="J82" s="35">
        <v>10</v>
      </c>
      <c r="K82" s="30"/>
      <c r="L82" s="30"/>
      <c r="M82" s="30"/>
      <c r="N82" s="30"/>
      <c r="O82" s="30"/>
      <c r="P82" s="30"/>
      <c r="Q82" s="30"/>
    </row>
    <row r="83" spans="1:17" ht="41.25" x14ac:dyDescent="0.2">
      <c r="A83" s="21">
        <v>51</v>
      </c>
      <c r="B83" s="26" t="s">
        <v>855</v>
      </c>
      <c r="C83" s="119" t="s">
        <v>950</v>
      </c>
      <c r="D83" s="27" t="s">
        <v>217</v>
      </c>
      <c r="E83" s="28">
        <v>4</v>
      </c>
      <c r="F83" s="29" t="s">
        <v>949</v>
      </c>
      <c r="G83" s="30"/>
      <c r="H83" s="30"/>
      <c r="I83" s="30"/>
      <c r="J83" s="35">
        <v>10</v>
      </c>
      <c r="K83" s="30"/>
      <c r="L83" s="30"/>
      <c r="M83" s="30"/>
      <c r="N83" s="30"/>
      <c r="O83" s="30"/>
      <c r="P83" s="30"/>
      <c r="Q83" s="30"/>
    </row>
    <row r="84" spans="1:17" ht="41.25" x14ac:dyDescent="0.2">
      <c r="A84" s="21">
        <v>52</v>
      </c>
      <c r="B84" s="26" t="s">
        <v>855</v>
      </c>
      <c r="C84" s="119" t="s">
        <v>948</v>
      </c>
      <c r="D84" s="27" t="s">
        <v>217</v>
      </c>
      <c r="E84" s="28">
        <v>3</v>
      </c>
      <c r="F84" s="29" t="s">
        <v>947</v>
      </c>
      <c r="G84" s="30"/>
      <c r="H84" s="30"/>
      <c r="I84" s="30"/>
      <c r="J84" s="35">
        <v>11</v>
      </c>
      <c r="K84" s="30"/>
      <c r="L84" s="30"/>
      <c r="M84" s="30"/>
      <c r="N84" s="30"/>
      <c r="O84" s="30"/>
      <c r="P84" s="30"/>
      <c r="Q84" s="30"/>
    </row>
    <row r="85" spans="1:17" ht="84" x14ac:dyDescent="0.2">
      <c r="A85" s="21">
        <v>53.1</v>
      </c>
      <c r="B85" s="26" t="s">
        <v>946</v>
      </c>
      <c r="C85" s="119" t="s">
        <v>945</v>
      </c>
      <c r="D85" s="27" t="s">
        <v>45</v>
      </c>
      <c r="E85" s="31" t="s">
        <v>196</v>
      </c>
      <c r="F85" s="29">
        <v>400.95</v>
      </c>
      <c r="G85" s="29">
        <v>272.61</v>
      </c>
      <c r="H85" s="29">
        <v>48.52</v>
      </c>
      <c r="I85" s="29">
        <v>0.17</v>
      </c>
      <c r="J85" s="35">
        <v>8</v>
      </c>
      <c r="K85" s="30">
        <v>5</v>
      </c>
      <c r="L85" s="30">
        <v>1</v>
      </c>
      <c r="M85" s="30"/>
      <c r="N85" s="30">
        <v>20.329999999999998</v>
      </c>
      <c r="O85" s="30">
        <v>0.41</v>
      </c>
      <c r="P85" s="30">
        <v>0.01</v>
      </c>
      <c r="Q85" s="30"/>
    </row>
    <row r="86" spans="1:17" ht="53.25" x14ac:dyDescent="0.2">
      <c r="A86" s="21">
        <v>54</v>
      </c>
      <c r="B86" s="26" t="s">
        <v>855</v>
      </c>
      <c r="C86" s="119" t="s">
        <v>944</v>
      </c>
      <c r="D86" s="27" t="s">
        <v>217</v>
      </c>
      <c r="E86" s="28">
        <v>2</v>
      </c>
      <c r="F86" s="29" t="s">
        <v>943</v>
      </c>
      <c r="G86" s="30"/>
      <c r="H86" s="30"/>
      <c r="I86" s="30"/>
      <c r="J86" s="35">
        <v>198</v>
      </c>
      <c r="K86" s="30"/>
      <c r="L86" s="30"/>
      <c r="M86" s="30"/>
      <c r="N86" s="30"/>
      <c r="O86" s="30"/>
      <c r="P86" s="30"/>
      <c r="Q86" s="30"/>
    </row>
    <row r="87" spans="1:17" ht="41.25" x14ac:dyDescent="0.2">
      <c r="A87" s="21">
        <v>55</v>
      </c>
      <c r="B87" s="26" t="s">
        <v>855</v>
      </c>
      <c r="C87" s="119" t="s">
        <v>942</v>
      </c>
      <c r="D87" s="27" t="s">
        <v>217</v>
      </c>
      <c r="E87" s="28">
        <v>1</v>
      </c>
      <c r="F87" s="29" t="s">
        <v>941</v>
      </c>
      <c r="G87" s="30"/>
      <c r="H87" s="30"/>
      <c r="I87" s="30"/>
      <c r="J87" s="35">
        <v>9</v>
      </c>
      <c r="K87" s="30"/>
      <c r="L87" s="30"/>
      <c r="M87" s="30"/>
      <c r="N87" s="30"/>
      <c r="O87" s="30"/>
      <c r="P87" s="30"/>
      <c r="Q87" s="30"/>
    </row>
    <row r="88" spans="1:17" ht="41.25" x14ac:dyDescent="0.2">
      <c r="A88" s="21">
        <v>56</v>
      </c>
      <c r="B88" s="26" t="s">
        <v>855</v>
      </c>
      <c r="C88" s="119" t="s">
        <v>940</v>
      </c>
      <c r="D88" s="27" t="s">
        <v>217</v>
      </c>
      <c r="E88" s="28">
        <v>1</v>
      </c>
      <c r="F88" s="29" t="s">
        <v>939</v>
      </c>
      <c r="G88" s="30"/>
      <c r="H88" s="30"/>
      <c r="I88" s="30"/>
      <c r="J88" s="35">
        <v>7</v>
      </c>
      <c r="K88" s="30"/>
      <c r="L88" s="30"/>
      <c r="M88" s="30"/>
      <c r="N88" s="30"/>
      <c r="O88" s="30"/>
      <c r="P88" s="30"/>
      <c r="Q88" s="30"/>
    </row>
    <row r="89" spans="1:17" ht="53.25" x14ac:dyDescent="0.2">
      <c r="A89" s="21">
        <v>57</v>
      </c>
      <c r="B89" s="26" t="s">
        <v>855</v>
      </c>
      <c r="C89" s="119" t="s">
        <v>938</v>
      </c>
      <c r="D89" s="27" t="s">
        <v>217</v>
      </c>
      <c r="E89" s="28">
        <v>3</v>
      </c>
      <c r="F89" s="29" t="s">
        <v>937</v>
      </c>
      <c r="G89" s="30"/>
      <c r="H89" s="30"/>
      <c r="I89" s="30"/>
      <c r="J89" s="35">
        <v>12</v>
      </c>
      <c r="K89" s="30"/>
      <c r="L89" s="30"/>
      <c r="M89" s="30"/>
      <c r="N89" s="30"/>
      <c r="O89" s="30"/>
      <c r="P89" s="30"/>
      <c r="Q89" s="30"/>
    </row>
    <row r="90" spans="1:17" ht="53.25" x14ac:dyDescent="0.2">
      <c r="A90" s="21">
        <v>58</v>
      </c>
      <c r="B90" s="26" t="s">
        <v>855</v>
      </c>
      <c r="C90" s="119" t="s">
        <v>936</v>
      </c>
      <c r="D90" s="27" t="s">
        <v>217</v>
      </c>
      <c r="E90" s="28">
        <v>1</v>
      </c>
      <c r="F90" s="29" t="s">
        <v>935</v>
      </c>
      <c r="G90" s="30"/>
      <c r="H90" s="30"/>
      <c r="I90" s="30"/>
      <c r="J90" s="35">
        <v>7</v>
      </c>
      <c r="K90" s="30"/>
      <c r="L90" s="30"/>
      <c r="M90" s="30"/>
      <c r="N90" s="30"/>
      <c r="O90" s="30"/>
      <c r="P90" s="30"/>
      <c r="Q90" s="30"/>
    </row>
    <row r="91" spans="1:17" ht="108" x14ac:dyDescent="0.2">
      <c r="A91" s="21">
        <v>59</v>
      </c>
      <c r="B91" s="26" t="s">
        <v>934</v>
      </c>
      <c r="C91" s="119" t="s">
        <v>933</v>
      </c>
      <c r="D91" s="27" t="s">
        <v>411</v>
      </c>
      <c r="E91" s="31" t="s">
        <v>932</v>
      </c>
      <c r="F91" s="29">
        <v>1919.34</v>
      </c>
      <c r="G91" s="29">
        <v>769.83</v>
      </c>
      <c r="H91" s="29">
        <v>1103.0899999999999</v>
      </c>
      <c r="I91" s="29">
        <v>281.5</v>
      </c>
      <c r="J91" s="35">
        <v>113</v>
      </c>
      <c r="K91" s="30">
        <v>45</v>
      </c>
      <c r="L91" s="30">
        <v>65</v>
      </c>
      <c r="M91" s="30">
        <v>17</v>
      </c>
      <c r="N91" s="30">
        <v>58.1</v>
      </c>
      <c r="O91" s="30">
        <v>3.43</v>
      </c>
      <c r="P91" s="30">
        <v>17.760000000000002</v>
      </c>
      <c r="Q91" s="30">
        <v>1.05</v>
      </c>
    </row>
    <row r="92" spans="1:17" ht="65.25" x14ac:dyDescent="0.2">
      <c r="A92" s="21">
        <v>60</v>
      </c>
      <c r="B92" s="26" t="s">
        <v>855</v>
      </c>
      <c r="C92" s="119" t="s">
        <v>931</v>
      </c>
      <c r="D92" s="27" t="s">
        <v>217</v>
      </c>
      <c r="E92" s="28">
        <v>4</v>
      </c>
      <c r="F92" s="29" t="s">
        <v>930</v>
      </c>
      <c r="G92" s="30"/>
      <c r="H92" s="30"/>
      <c r="I92" s="30"/>
      <c r="J92" s="35">
        <v>407</v>
      </c>
      <c r="K92" s="30"/>
      <c r="L92" s="30"/>
      <c r="M92" s="30"/>
      <c r="N92" s="30"/>
      <c r="O92" s="30"/>
      <c r="P92" s="30"/>
      <c r="Q92" s="30"/>
    </row>
    <row r="93" spans="1:17" ht="53.25" x14ac:dyDescent="0.2">
      <c r="A93" s="21">
        <v>61</v>
      </c>
      <c r="B93" s="26" t="s">
        <v>855</v>
      </c>
      <c r="C93" s="119" t="s">
        <v>929</v>
      </c>
      <c r="D93" s="27" t="s">
        <v>217</v>
      </c>
      <c r="E93" s="28">
        <v>4</v>
      </c>
      <c r="F93" s="29" t="s">
        <v>928</v>
      </c>
      <c r="G93" s="30"/>
      <c r="H93" s="30"/>
      <c r="I93" s="30"/>
      <c r="J93" s="35">
        <v>458</v>
      </c>
      <c r="K93" s="30"/>
      <c r="L93" s="30"/>
      <c r="M93" s="30"/>
      <c r="N93" s="30"/>
      <c r="O93" s="30"/>
      <c r="P93" s="30"/>
      <c r="Q93" s="30"/>
    </row>
    <row r="94" spans="1:17" ht="53.25" x14ac:dyDescent="0.2">
      <c r="A94" s="21">
        <v>62</v>
      </c>
      <c r="B94" s="26" t="s">
        <v>855</v>
      </c>
      <c r="C94" s="119" t="s">
        <v>927</v>
      </c>
      <c r="D94" s="27" t="s">
        <v>217</v>
      </c>
      <c r="E94" s="28">
        <v>8</v>
      </c>
      <c r="F94" s="29" t="s">
        <v>926</v>
      </c>
      <c r="G94" s="30"/>
      <c r="H94" s="30"/>
      <c r="I94" s="30"/>
      <c r="J94" s="35">
        <v>223</v>
      </c>
      <c r="K94" s="30"/>
      <c r="L94" s="30"/>
      <c r="M94" s="30"/>
      <c r="N94" s="30"/>
      <c r="O94" s="30"/>
      <c r="P94" s="30"/>
      <c r="Q94" s="30"/>
    </row>
    <row r="95" spans="1:17" ht="53.25" x14ac:dyDescent="0.2">
      <c r="A95" s="21">
        <v>63</v>
      </c>
      <c r="B95" s="26" t="s">
        <v>855</v>
      </c>
      <c r="C95" s="119" t="s">
        <v>925</v>
      </c>
      <c r="D95" s="27" t="s">
        <v>217</v>
      </c>
      <c r="E95" s="28">
        <v>1</v>
      </c>
      <c r="F95" s="29" t="s">
        <v>924</v>
      </c>
      <c r="G95" s="30"/>
      <c r="H95" s="30"/>
      <c r="I95" s="30"/>
      <c r="J95" s="35">
        <v>110</v>
      </c>
      <c r="K95" s="30"/>
      <c r="L95" s="30"/>
      <c r="M95" s="30"/>
      <c r="N95" s="30"/>
      <c r="O95" s="30"/>
      <c r="P95" s="30"/>
      <c r="Q95" s="30"/>
    </row>
    <row r="96" spans="1:17" ht="53.25" x14ac:dyDescent="0.2">
      <c r="A96" s="21">
        <v>64</v>
      </c>
      <c r="B96" s="26" t="s">
        <v>855</v>
      </c>
      <c r="C96" s="119" t="s">
        <v>923</v>
      </c>
      <c r="D96" s="27" t="s">
        <v>217</v>
      </c>
      <c r="E96" s="28">
        <v>1</v>
      </c>
      <c r="F96" s="29" t="s">
        <v>922</v>
      </c>
      <c r="G96" s="30"/>
      <c r="H96" s="30"/>
      <c r="I96" s="30"/>
      <c r="J96" s="35">
        <v>75</v>
      </c>
      <c r="K96" s="30"/>
      <c r="L96" s="30"/>
      <c r="M96" s="30"/>
      <c r="N96" s="30"/>
      <c r="O96" s="30"/>
      <c r="P96" s="30"/>
      <c r="Q96" s="30"/>
    </row>
    <row r="97" spans="1:17" ht="53.25" x14ac:dyDescent="0.2">
      <c r="A97" s="21">
        <v>65</v>
      </c>
      <c r="B97" s="26" t="s">
        <v>855</v>
      </c>
      <c r="C97" s="119" t="s">
        <v>921</v>
      </c>
      <c r="D97" s="27" t="s">
        <v>217</v>
      </c>
      <c r="E97" s="28">
        <v>1</v>
      </c>
      <c r="F97" s="29" t="s">
        <v>920</v>
      </c>
      <c r="G97" s="30"/>
      <c r="H97" s="30"/>
      <c r="I97" s="30"/>
      <c r="J97" s="35">
        <v>101</v>
      </c>
      <c r="K97" s="30"/>
      <c r="L97" s="30"/>
      <c r="M97" s="30"/>
      <c r="N97" s="30"/>
      <c r="O97" s="30"/>
      <c r="P97" s="30"/>
      <c r="Q97" s="30"/>
    </row>
    <row r="98" spans="1:17" ht="53.25" x14ac:dyDescent="0.2">
      <c r="A98" s="21">
        <v>66</v>
      </c>
      <c r="B98" s="26" t="s">
        <v>855</v>
      </c>
      <c r="C98" s="119" t="s">
        <v>919</v>
      </c>
      <c r="D98" s="27" t="s">
        <v>217</v>
      </c>
      <c r="E98" s="28">
        <v>1</v>
      </c>
      <c r="F98" s="29" t="s">
        <v>918</v>
      </c>
      <c r="G98" s="30"/>
      <c r="H98" s="30"/>
      <c r="I98" s="30"/>
      <c r="J98" s="35">
        <v>52</v>
      </c>
      <c r="K98" s="30"/>
      <c r="L98" s="30"/>
      <c r="M98" s="30"/>
      <c r="N98" s="30"/>
      <c r="O98" s="30"/>
      <c r="P98" s="30"/>
      <c r="Q98" s="30"/>
    </row>
    <row r="99" spans="1:17" ht="53.25" x14ac:dyDescent="0.2">
      <c r="A99" s="21">
        <v>67</v>
      </c>
      <c r="B99" s="26" t="s">
        <v>855</v>
      </c>
      <c r="C99" s="119" t="s">
        <v>917</v>
      </c>
      <c r="D99" s="27" t="s">
        <v>217</v>
      </c>
      <c r="E99" s="28">
        <v>24</v>
      </c>
      <c r="F99" s="29" t="s">
        <v>916</v>
      </c>
      <c r="G99" s="30"/>
      <c r="H99" s="30"/>
      <c r="I99" s="30"/>
      <c r="J99" s="35">
        <v>101</v>
      </c>
      <c r="K99" s="30"/>
      <c r="L99" s="30"/>
      <c r="M99" s="30"/>
      <c r="N99" s="30"/>
      <c r="O99" s="30"/>
      <c r="P99" s="30"/>
      <c r="Q99" s="30"/>
    </row>
    <row r="100" spans="1:17" ht="108" x14ac:dyDescent="0.2">
      <c r="A100" s="21">
        <v>68</v>
      </c>
      <c r="B100" s="26" t="s">
        <v>907</v>
      </c>
      <c r="C100" s="119" t="s">
        <v>915</v>
      </c>
      <c r="D100" s="27" t="s">
        <v>411</v>
      </c>
      <c r="E100" s="31" t="s">
        <v>914</v>
      </c>
      <c r="F100" s="29">
        <v>2199.65</v>
      </c>
      <c r="G100" s="29">
        <v>894.38</v>
      </c>
      <c r="H100" s="29">
        <v>1248.2</v>
      </c>
      <c r="I100" s="29">
        <v>337.7</v>
      </c>
      <c r="J100" s="35">
        <v>44</v>
      </c>
      <c r="K100" s="30">
        <v>18</v>
      </c>
      <c r="L100" s="30">
        <v>25</v>
      </c>
      <c r="M100" s="30">
        <v>7</v>
      </c>
      <c r="N100" s="30">
        <v>67.5</v>
      </c>
      <c r="O100" s="30">
        <v>1.35</v>
      </c>
      <c r="P100" s="30">
        <v>21.36</v>
      </c>
      <c r="Q100" s="30">
        <v>0.43</v>
      </c>
    </row>
    <row r="101" spans="1:17" ht="77.25" x14ac:dyDescent="0.2">
      <c r="A101" s="21">
        <v>69</v>
      </c>
      <c r="B101" s="26" t="s">
        <v>855</v>
      </c>
      <c r="C101" s="119" t="s">
        <v>913</v>
      </c>
      <c r="D101" s="27" t="s">
        <v>217</v>
      </c>
      <c r="E101" s="28">
        <v>2</v>
      </c>
      <c r="F101" s="29" t="s">
        <v>912</v>
      </c>
      <c r="G101" s="30"/>
      <c r="H101" s="30"/>
      <c r="I101" s="30"/>
      <c r="J101" s="35">
        <v>212</v>
      </c>
      <c r="K101" s="30"/>
      <c r="L101" s="30"/>
      <c r="M101" s="30"/>
      <c r="N101" s="30"/>
      <c r="O101" s="30"/>
      <c r="P101" s="30"/>
      <c r="Q101" s="30"/>
    </row>
    <row r="102" spans="1:17" ht="53.25" x14ac:dyDescent="0.2">
      <c r="A102" s="21">
        <v>70</v>
      </c>
      <c r="B102" s="26" t="s">
        <v>855</v>
      </c>
      <c r="C102" s="119" t="s">
        <v>911</v>
      </c>
      <c r="D102" s="27" t="s">
        <v>217</v>
      </c>
      <c r="E102" s="28">
        <v>4</v>
      </c>
      <c r="F102" s="29" t="s">
        <v>910</v>
      </c>
      <c r="G102" s="30"/>
      <c r="H102" s="30"/>
      <c r="I102" s="30"/>
      <c r="J102" s="35">
        <v>74</v>
      </c>
      <c r="K102" s="30"/>
      <c r="L102" s="30"/>
      <c r="M102" s="30"/>
      <c r="N102" s="30"/>
      <c r="O102" s="30"/>
      <c r="P102" s="30"/>
      <c r="Q102" s="30"/>
    </row>
    <row r="103" spans="1:17" ht="53.25" x14ac:dyDescent="0.2">
      <c r="A103" s="21">
        <v>71</v>
      </c>
      <c r="B103" s="26" t="s">
        <v>855</v>
      </c>
      <c r="C103" s="119" t="s">
        <v>909</v>
      </c>
      <c r="D103" s="27" t="s">
        <v>217</v>
      </c>
      <c r="E103" s="28">
        <v>2</v>
      </c>
      <c r="F103" s="29" t="s">
        <v>908</v>
      </c>
      <c r="G103" s="30"/>
      <c r="H103" s="30"/>
      <c r="I103" s="30"/>
      <c r="J103" s="35">
        <v>164</v>
      </c>
      <c r="K103" s="30"/>
      <c r="L103" s="30"/>
      <c r="M103" s="30"/>
      <c r="N103" s="30"/>
      <c r="O103" s="30"/>
      <c r="P103" s="30"/>
      <c r="Q103" s="30"/>
    </row>
    <row r="104" spans="1:17" ht="108" x14ac:dyDescent="0.2">
      <c r="A104" s="21">
        <v>72</v>
      </c>
      <c r="B104" s="26" t="s">
        <v>907</v>
      </c>
      <c r="C104" s="119" t="s">
        <v>906</v>
      </c>
      <c r="D104" s="27" t="s">
        <v>411</v>
      </c>
      <c r="E104" s="31" t="s">
        <v>905</v>
      </c>
      <c r="F104" s="29">
        <v>2199.65</v>
      </c>
      <c r="G104" s="29">
        <v>894.38</v>
      </c>
      <c r="H104" s="29">
        <v>1248.2</v>
      </c>
      <c r="I104" s="29">
        <v>337.7</v>
      </c>
      <c r="J104" s="35">
        <v>78</v>
      </c>
      <c r="K104" s="30">
        <v>32</v>
      </c>
      <c r="L104" s="30">
        <v>44</v>
      </c>
      <c r="M104" s="30">
        <v>12</v>
      </c>
      <c r="N104" s="30">
        <v>67.5</v>
      </c>
      <c r="O104" s="30">
        <v>2.39</v>
      </c>
      <c r="P104" s="30">
        <v>21.36</v>
      </c>
      <c r="Q104" s="30">
        <v>0.76</v>
      </c>
    </row>
    <row r="105" spans="1:17" ht="77.25" x14ac:dyDescent="0.2">
      <c r="A105" s="21">
        <v>73</v>
      </c>
      <c r="B105" s="26" t="s">
        <v>855</v>
      </c>
      <c r="C105" s="119" t="s">
        <v>904</v>
      </c>
      <c r="D105" s="27" t="s">
        <v>217</v>
      </c>
      <c r="E105" s="28">
        <v>10</v>
      </c>
      <c r="F105" s="29" t="s">
        <v>903</v>
      </c>
      <c r="G105" s="30"/>
      <c r="H105" s="30"/>
      <c r="I105" s="30"/>
      <c r="J105" s="35">
        <v>488</v>
      </c>
      <c r="K105" s="30"/>
      <c r="L105" s="30"/>
      <c r="M105" s="30"/>
      <c r="N105" s="30"/>
      <c r="O105" s="30"/>
      <c r="P105" s="30"/>
      <c r="Q105" s="30"/>
    </row>
    <row r="106" spans="1:17" ht="53.25" x14ac:dyDescent="0.2">
      <c r="A106" s="21">
        <v>74</v>
      </c>
      <c r="B106" s="26" t="s">
        <v>855</v>
      </c>
      <c r="C106" s="119" t="s">
        <v>902</v>
      </c>
      <c r="D106" s="27" t="s">
        <v>217</v>
      </c>
      <c r="E106" s="28">
        <v>10</v>
      </c>
      <c r="F106" s="29" t="s">
        <v>901</v>
      </c>
      <c r="G106" s="30"/>
      <c r="H106" s="30"/>
      <c r="I106" s="30"/>
      <c r="J106" s="35">
        <v>330</v>
      </c>
      <c r="K106" s="30"/>
      <c r="L106" s="30"/>
      <c r="M106" s="30"/>
      <c r="N106" s="30"/>
      <c r="O106" s="30"/>
      <c r="P106" s="30"/>
      <c r="Q106" s="30"/>
    </row>
    <row r="107" spans="1:17" ht="53.25" x14ac:dyDescent="0.2">
      <c r="A107" s="21">
        <v>75</v>
      </c>
      <c r="B107" s="26" t="s">
        <v>855</v>
      </c>
      <c r="C107" s="119" t="s">
        <v>900</v>
      </c>
      <c r="D107" s="27" t="s">
        <v>217</v>
      </c>
      <c r="E107" s="28">
        <v>8</v>
      </c>
      <c r="F107" s="29" t="s">
        <v>899</v>
      </c>
      <c r="G107" s="30"/>
      <c r="H107" s="30"/>
      <c r="I107" s="30"/>
      <c r="J107" s="35">
        <v>211</v>
      </c>
      <c r="K107" s="30"/>
      <c r="L107" s="30"/>
      <c r="M107" s="30"/>
      <c r="N107" s="30"/>
      <c r="O107" s="30"/>
      <c r="P107" s="30"/>
      <c r="Q107" s="30"/>
    </row>
    <row r="108" spans="1:17" ht="53.25" x14ac:dyDescent="0.2">
      <c r="A108" s="21">
        <v>76</v>
      </c>
      <c r="B108" s="26" t="s">
        <v>855</v>
      </c>
      <c r="C108" s="119" t="s">
        <v>898</v>
      </c>
      <c r="D108" s="27" t="s">
        <v>217</v>
      </c>
      <c r="E108" s="28">
        <v>50</v>
      </c>
      <c r="F108" s="29" t="s">
        <v>897</v>
      </c>
      <c r="G108" s="30"/>
      <c r="H108" s="30"/>
      <c r="I108" s="30"/>
      <c r="J108" s="35">
        <v>10</v>
      </c>
      <c r="K108" s="30"/>
      <c r="L108" s="30"/>
      <c r="M108" s="30"/>
      <c r="N108" s="30"/>
      <c r="O108" s="30"/>
      <c r="P108" s="30"/>
      <c r="Q108" s="30"/>
    </row>
    <row r="109" spans="1:17" ht="65.25" x14ac:dyDescent="0.2">
      <c r="A109" s="21">
        <v>77</v>
      </c>
      <c r="B109" s="26" t="s">
        <v>855</v>
      </c>
      <c r="C109" s="119" t="s">
        <v>894</v>
      </c>
      <c r="D109" s="27" t="s">
        <v>217</v>
      </c>
      <c r="E109" s="28">
        <v>50</v>
      </c>
      <c r="F109" s="29" t="s">
        <v>893</v>
      </c>
      <c r="G109" s="30"/>
      <c r="H109" s="30"/>
      <c r="I109" s="30"/>
      <c r="J109" s="35">
        <v>11</v>
      </c>
      <c r="K109" s="30"/>
      <c r="L109" s="30"/>
      <c r="M109" s="30"/>
      <c r="N109" s="30"/>
      <c r="O109" s="30"/>
      <c r="P109" s="30"/>
      <c r="Q109" s="30"/>
    </row>
    <row r="110" spans="1:17" ht="53.25" x14ac:dyDescent="0.2">
      <c r="A110" s="21">
        <v>78</v>
      </c>
      <c r="B110" s="26" t="s">
        <v>855</v>
      </c>
      <c r="C110" s="119" t="s">
        <v>896</v>
      </c>
      <c r="D110" s="27" t="s">
        <v>217</v>
      </c>
      <c r="E110" s="28">
        <v>20</v>
      </c>
      <c r="F110" s="29" t="s">
        <v>895</v>
      </c>
      <c r="G110" s="30"/>
      <c r="H110" s="30"/>
      <c r="I110" s="30"/>
      <c r="J110" s="35">
        <v>7</v>
      </c>
      <c r="K110" s="30"/>
      <c r="L110" s="30"/>
      <c r="M110" s="30"/>
      <c r="N110" s="30"/>
      <c r="O110" s="30"/>
      <c r="P110" s="30"/>
      <c r="Q110" s="30"/>
    </row>
    <row r="111" spans="1:17" ht="65.25" x14ac:dyDescent="0.2">
      <c r="A111" s="21">
        <v>79</v>
      </c>
      <c r="B111" s="26" t="s">
        <v>855</v>
      </c>
      <c r="C111" s="119" t="s">
        <v>894</v>
      </c>
      <c r="D111" s="27" t="s">
        <v>217</v>
      </c>
      <c r="E111" s="28">
        <v>20</v>
      </c>
      <c r="F111" s="29" t="s">
        <v>893</v>
      </c>
      <c r="G111" s="30"/>
      <c r="H111" s="30"/>
      <c r="I111" s="30"/>
      <c r="J111" s="35">
        <v>4</v>
      </c>
      <c r="K111" s="30"/>
      <c r="L111" s="30"/>
      <c r="M111" s="30"/>
      <c r="N111" s="30"/>
      <c r="O111" s="30"/>
      <c r="P111" s="30"/>
      <c r="Q111" s="30"/>
    </row>
    <row r="112" spans="1:17" ht="108" x14ac:dyDescent="0.2">
      <c r="A112" s="21">
        <v>80.099999999999994</v>
      </c>
      <c r="B112" s="26" t="s">
        <v>892</v>
      </c>
      <c r="C112" s="119" t="s">
        <v>891</v>
      </c>
      <c r="D112" s="27" t="s">
        <v>45</v>
      </c>
      <c r="E112" s="31" t="s">
        <v>400</v>
      </c>
      <c r="F112" s="29">
        <v>1371.25</v>
      </c>
      <c r="G112" s="29">
        <v>141.78</v>
      </c>
      <c r="H112" s="29">
        <v>242.87</v>
      </c>
      <c r="I112" s="29">
        <v>57.25</v>
      </c>
      <c r="J112" s="35">
        <v>110</v>
      </c>
      <c r="K112" s="30">
        <v>11</v>
      </c>
      <c r="L112" s="30">
        <v>19</v>
      </c>
      <c r="M112" s="30">
        <v>5</v>
      </c>
      <c r="N112" s="30">
        <v>10.7</v>
      </c>
      <c r="O112" s="30">
        <v>0.86</v>
      </c>
      <c r="P112" s="30">
        <v>3.61</v>
      </c>
      <c r="Q112" s="30">
        <v>0.28999999999999998</v>
      </c>
    </row>
    <row r="113" spans="1:17" ht="53.25" x14ac:dyDescent="0.2">
      <c r="A113" s="21">
        <v>81</v>
      </c>
      <c r="B113" s="26" t="s">
        <v>855</v>
      </c>
      <c r="C113" s="119" t="s">
        <v>890</v>
      </c>
      <c r="D113" s="27" t="s">
        <v>217</v>
      </c>
      <c r="E113" s="28">
        <v>8</v>
      </c>
      <c r="F113" s="29" t="s">
        <v>889</v>
      </c>
      <c r="G113" s="30"/>
      <c r="H113" s="30"/>
      <c r="I113" s="30"/>
      <c r="J113" s="35">
        <v>412</v>
      </c>
      <c r="K113" s="30"/>
      <c r="L113" s="30"/>
      <c r="M113" s="30"/>
      <c r="N113" s="30"/>
      <c r="O113" s="30"/>
      <c r="P113" s="30"/>
      <c r="Q113" s="30"/>
    </row>
    <row r="114" spans="1:17" ht="65.25" x14ac:dyDescent="0.2">
      <c r="A114" s="21">
        <v>82</v>
      </c>
      <c r="B114" s="26" t="s">
        <v>855</v>
      </c>
      <c r="C114" s="119" t="s">
        <v>888</v>
      </c>
      <c r="D114" s="27" t="s">
        <v>217</v>
      </c>
      <c r="E114" s="28">
        <v>34</v>
      </c>
      <c r="F114" s="29" t="s">
        <v>887</v>
      </c>
      <c r="G114" s="30"/>
      <c r="H114" s="30"/>
      <c r="I114" s="30"/>
      <c r="J114" s="35">
        <v>909</v>
      </c>
      <c r="K114" s="30"/>
      <c r="L114" s="30"/>
      <c r="M114" s="30"/>
      <c r="N114" s="30"/>
      <c r="O114" s="30"/>
      <c r="P114" s="30"/>
      <c r="Q114" s="30"/>
    </row>
    <row r="115" spans="1:17" ht="53.25" x14ac:dyDescent="0.2">
      <c r="A115" s="21">
        <v>83</v>
      </c>
      <c r="B115" s="26" t="s">
        <v>855</v>
      </c>
      <c r="C115" s="119" t="s">
        <v>886</v>
      </c>
      <c r="D115" s="27" t="s">
        <v>217</v>
      </c>
      <c r="E115" s="28">
        <v>34</v>
      </c>
      <c r="F115" s="29" t="s">
        <v>885</v>
      </c>
      <c r="G115" s="30"/>
      <c r="H115" s="30"/>
      <c r="I115" s="30"/>
      <c r="J115" s="35">
        <v>65</v>
      </c>
      <c r="K115" s="30"/>
      <c r="L115" s="30"/>
      <c r="M115" s="30"/>
      <c r="N115" s="30"/>
      <c r="O115" s="30"/>
      <c r="P115" s="30"/>
      <c r="Q115" s="30"/>
    </row>
    <row r="116" spans="1:17" ht="53.25" x14ac:dyDescent="0.2">
      <c r="A116" s="21">
        <v>84</v>
      </c>
      <c r="B116" s="26" t="s">
        <v>855</v>
      </c>
      <c r="C116" s="119" t="s">
        <v>884</v>
      </c>
      <c r="D116" s="27" t="s">
        <v>217</v>
      </c>
      <c r="E116" s="28">
        <v>17</v>
      </c>
      <c r="F116" s="29" t="s">
        <v>883</v>
      </c>
      <c r="G116" s="30"/>
      <c r="H116" s="30"/>
      <c r="I116" s="30"/>
      <c r="J116" s="35">
        <v>6</v>
      </c>
      <c r="K116" s="30"/>
      <c r="L116" s="30"/>
      <c r="M116" s="30"/>
      <c r="N116" s="30"/>
      <c r="O116" s="30"/>
      <c r="P116" s="30"/>
      <c r="Q116" s="30"/>
    </row>
    <row r="117" spans="1:17" ht="53.25" x14ac:dyDescent="0.2">
      <c r="A117" s="21">
        <v>85</v>
      </c>
      <c r="B117" s="26" t="s">
        <v>855</v>
      </c>
      <c r="C117" s="119" t="s">
        <v>882</v>
      </c>
      <c r="D117" s="27" t="s">
        <v>217</v>
      </c>
      <c r="E117" s="28">
        <v>17</v>
      </c>
      <c r="F117" s="29" t="s">
        <v>881</v>
      </c>
      <c r="G117" s="30"/>
      <c r="H117" s="30"/>
      <c r="I117" s="30"/>
      <c r="J117" s="35">
        <v>4</v>
      </c>
      <c r="K117" s="30"/>
      <c r="L117" s="30"/>
      <c r="M117" s="30"/>
      <c r="N117" s="30"/>
      <c r="O117" s="30"/>
      <c r="P117" s="30"/>
      <c r="Q117" s="30"/>
    </row>
    <row r="118" spans="1:17" ht="108" x14ac:dyDescent="0.2">
      <c r="A118" s="21">
        <v>86</v>
      </c>
      <c r="B118" s="26" t="s">
        <v>880</v>
      </c>
      <c r="C118" s="119" t="s">
        <v>879</v>
      </c>
      <c r="D118" s="27" t="s">
        <v>351</v>
      </c>
      <c r="E118" s="31" t="s">
        <v>878</v>
      </c>
      <c r="F118" s="29">
        <v>2253.7800000000002</v>
      </c>
      <c r="G118" s="29">
        <v>384.82</v>
      </c>
      <c r="H118" s="29">
        <v>390.23</v>
      </c>
      <c r="I118" s="29">
        <v>12.01</v>
      </c>
      <c r="J118" s="35">
        <v>113</v>
      </c>
      <c r="K118" s="30">
        <v>19</v>
      </c>
      <c r="L118" s="30">
        <v>20</v>
      </c>
      <c r="M118" s="30">
        <v>1</v>
      </c>
      <c r="N118" s="30">
        <v>28.4</v>
      </c>
      <c r="O118" s="30">
        <v>1.42</v>
      </c>
      <c r="P118" s="30">
        <v>0.66</v>
      </c>
      <c r="Q118" s="30">
        <v>0.03</v>
      </c>
    </row>
    <row r="119" spans="1:17" ht="41.25" x14ac:dyDescent="0.2">
      <c r="A119" s="21">
        <v>87</v>
      </c>
      <c r="B119" s="26" t="s">
        <v>185</v>
      </c>
      <c r="C119" s="119" t="s">
        <v>877</v>
      </c>
      <c r="D119" s="27" t="s">
        <v>217</v>
      </c>
      <c r="E119" s="28">
        <v>4</v>
      </c>
      <c r="F119" s="29" t="s">
        <v>876</v>
      </c>
      <c r="G119" s="30"/>
      <c r="H119" s="30"/>
      <c r="I119" s="30"/>
      <c r="J119" s="35">
        <v>323</v>
      </c>
      <c r="K119" s="30"/>
      <c r="L119" s="30"/>
      <c r="M119" s="30"/>
      <c r="N119" s="30"/>
      <c r="O119" s="30"/>
      <c r="P119" s="30"/>
      <c r="Q119" s="30"/>
    </row>
    <row r="120" spans="1:17" ht="41.25" x14ac:dyDescent="0.2">
      <c r="A120" s="21">
        <v>88</v>
      </c>
      <c r="B120" s="26" t="s">
        <v>185</v>
      </c>
      <c r="C120" s="119" t="s">
        <v>875</v>
      </c>
      <c r="D120" s="27" t="s">
        <v>217</v>
      </c>
      <c r="E120" s="28">
        <v>1</v>
      </c>
      <c r="F120" s="29" t="s">
        <v>874</v>
      </c>
      <c r="G120" s="30"/>
      <c r="H120" s="30"/>
      <c r="I120" s="30"/>
      <c r="J120" s="35">
        <v>127</v>
      </c>
      <c r="K120" s="30"/>
      <c r="L120" s="30"/>
      <c r="M120" s="30"/>
      <c r="N120" s="30"/>
      <c r="O120" s="30"/>
      <c r="P120" s="30"/>
      <c r="Q120" s="30"/>
    </row>
    <row r="121" spans="1:17" ht="53.25" x14ac:dyDescent="0.2">
      <c r="A121" s="21">
        <v>91</v>
      </c>
      <c r="B121" s="26" t="s">
        <v>855</v>
      </c>
      <c r="C121" s="119" t="s">
        <v>873</v>
      </c>
      <c r="D121" s="27" t="s">
        <v>217</v>
      </c>
      <c r="E121" s="28">
        <v>2</v>
      </c>
      <c r="F121" s="29" t="s">
        <v>872</v>
      </c>
      <c r="G121" s="30"/>
      <c r="H121" s="30"/>
      <c r="I121" s="30"/>
      <c r="J121" s="35">
        <v>51</v>
      </c>
      <c r="K121" s="30"/>
      <c r="L121" s="30"/>
      <c r="M121" s="30"/>
      <c r="N121" s="30"/>
      <c r="O121" s="30"/>
      <c r="P121" s="30"/>
      <c r="Q121" s="30"/>
    </row>
    <row r="122" spans="1:17" ht="108" x14ac:dyDescent="0.2">
      <c r="A122" s="21">
        <v>92</v>
      </c>
      <c r="B122" s="26" t="s">
        <v>871</v>
      </c>
      <c r="C122" s="119" t="s">
        <v>870</v>
      </c>
      <c r="D122" s="27" t="s">
        <v>351</v>
      </c>
      <c r="E122" s="31" t="s">
        <v>121</v>
      </c>
      <c r="F122" s="29">
        <v>1335.56</v>
      </c>
      <c r="G122" s="29">
        <v>636.85</v>
      </c>
      <c r="H122" s="29">
        <v>33.85</v>
      </c>
      <c r="I122" s="29">
        <v>2</v>
      </c>
      <c r="J122" s="35">
        <v>53</v>
      </c>
      <c r="K122" s="30">
        <v>25</v>
      </c>
      <c r="L122" s="30">
        <v>1</v>
      </c>
      <c r="M122" s="30"/>
      <c r="N122" s="30">
        <v>47</v>
      </c>
      <c r="O122" s="30">
        <v>1.88</v>
      </c>
      <c r="P122" s="30">
        <v>0.11</v>
      </c>
      <c r="Q122" s="30"/>
    </row>
    <row r="123" spans="1:17" ht="53.25" x14ac:dyDescent="0.2">
      <c r="A123" s="21">
        <v>93</v>
      </c>
      <c r="B123" s="26" t="s">
        <v>855</v>
      </c>
      <c r="C123" s="119" t="s">
        <v>869</v>
      </c>
      <c r="D123" s="27" t="s">
        <v>217</v>
      </c>
      <c r="E123" s="28">
        <v>4</v>
      </c>
      <c r="F123" s="29" t="s">
        <v>868</v>
      </c>
      <c r="G123" s="30"/>
      <c r="H123" s="30"/>
      <c r="I123" s="30"/>
      <c r="J123" s="35">
        <v>26</v>
      </c>
      <c r="K123" s="30"/>
      <c r="L123" s="30"/>
      <c r="M123" s="30"/>
      <c r="N123" s="30"/>
      <c r="O123" s="30"/>
      <c r="P123" s="30"/>
      <c r="Q123" s="30"/>
    </row>
    <row r="124" spans="1:17" ht="108" x14ac:dyDescent="0.2">
      <c r="A124" s="21">
        <v>94</v>
      </c>
      <c r="B124" s="26" t="s">
        <v>867</v>
      </c>
      <c r="C124" s="119" t="s">
        <v>866</v>
      </c>
      <c r="D124" s="27" t="s">
        <v>42</v>
      </c>
      <c r="E124" s="28">
        <v>4</v>
      </c>
      <c r="F124" s="29">
        <v>13.59</v>
      </c>
      <c r="G124" s="29">
        <v>6.41</v>
      </c>
      <c r="H124" s="29">
        <v>7.18</v>
      </c>
      <c r="I124" s="29">
        <v>0.81</v>
      </c>
      <c r="J124" s="35">
        <v>54</v>
      </c>
      <c r="K124" s="30">
        <v>26</v>
      </c>
      <c r="L124" s="30">
        <v>28</v>
      </c>
      <c r="M124" s="30">
        <v>3</v>
      </c>
      <c r="N124" s="30">
        <v>0.52</v>
      </c>
      <c r="O124" s="30">
        <v>2.08</v>
      </c>
      <c r="P124" s="30">
        <v>0.06</v>
      </c>
      <c r="Q124" s="30">
        <v>0.24</v>
      </c>
    </row>
    <row r="125" spans="1:17" ht="53.25" x14ac:dyDescent="0.2">
      <c r="A125" s="21">
        <v>95</v>
      </c>
      <c r="B125" s="26" t="s">
        <v>855</v>
      </c>
      <c r="C125" s="119" t="s">
        <v>865</v>
      </c>
      <c r="D125" s="27" t="s">
        <v>217</v>
      </c>
      <c r="E125" s="28">
        <v>4</v>
      </c>
      <c r="F125" s="29" t="s">
        <v>864</v>
      </c>
      <c r="G125" s="30"/>
      <c r="H125" s="30"/>
      <c r="I125" s="30"/>
      <c r="J125" s="35">
        <v>103</v>
      </c>
      <c r="K125" s="30"/>
      <c r="L125" s="30"/>
      <c r="M125" s="30"/>
      <c r="N125" s="30"/>
      <c r="O125" s="30"/>
      <c r="P125" s="30"/>
      <c r="Q125" s="30"/>
    </row>
    <row r="126" spans="1:17" ht="53.25" x14ac:dyDescent="0.2">
      <c r="A126" s="21">
        <v>96</v>
      </c>
      <c r="B126" s="26" t="s">
        <v>855</v>
      </c>
      <c r="C126" s="119" t="s">
        <v>863</v>
      </c>
      <c r="D126" s="27" t="s">
        <v>217</v>
      </c>
      <c r="E126" s="28">
        <v>10</v>
      </c>
      <c r="F126" s="29" t="s">
        <v>862</v>
      </c>
      <c r="G126" s="30"/>
      <c r="H126" s="30"/>
      <c r="I126" s="30"/>
      <c r="J126" s="35">
        <v>85</v>
      </c>
      <c r="K126" s="30"/>
      <c r="L126" s="30"/>
      <c r="M126" s="30"/>
      <c r="N126" s="30"/>
      <c r="O126" s="30"/>
      <c r="P126" s="30"/>
      <c r="Q126" s="30"/>
    </row>
    <row r="127" spans="1:17" ht="53.25" x14ac:dyDescent="0.2">
      <c r="A127" s="21">
        <v>97</v>
      </c>
      <c r="B127" s="26" t="s">
        <v>855</v>
      </c>
      <c r="C127" s="119" t="s">
        <v>861</v>
      </c>
      <c r="D127" s="27" t="s">
        <v>217</v>
      </c>
      <c r="E127" s="28">
        <v>10</v>
      </c>
      <c r="F127" s="29" t="s">
        <v>860</v>
      </c>
      <c r="G127" s="30"/>
      <c r="H127" s="30"/>
      <c r="I127" s="30"/>
      <c r="J127" s="35">
        <v>25</v>
      </c>
      <c r="K127" s="30"/>
      <c r="L127" s="30"/>
      <c r="M127" s="30"/>
      <c r="N127" s="30"/>
      <c r="O127" s="30"/>
      <c r="P127" s="30"/>
      <c r="Q127" s="30"/>
    </row>
    <row r="128" spans="1:17" ht="108" x14ac:dyDescent="0.2">
      <c r="A128" s="21">
        <v>98.1</v>
      </c>
      <c r="B128" s="26" t="s">
        <v>859</v>
      </c>
      <c r="C128" s="119" t="s">
        <v>858</v>
      </c>
      <c r="D128" s="27" t="s">
        <v>857</v>
      </c>
      <c r="E128" s="31" t="s">
        <v>856</v>
      </c>
      <c r="F128" s="29">
        <v>1497.34</v>
      </c>
      <c r="G128" s="29">
        <v>267.64999999999998</v>
      </c>
      <c r="H128" s="29">
        <v>64.3</v>
      </c>
      <c r="I128" s="29">
        <v>4</v>
      </c>
      <c r="J128" s="35">
        <v>329</v>
      </c>
      <c r="K128" s="30">
        <v>59</v>
      </c>
      <c r="L128" s="30">
        <v>14</v>
      </c>
      <c r="M128" s="30">
        <v>1</v>
      </c>
      <c r="N128" s="30">
        <v>20.2</v>
      </c>
      <c r="O128" s="30">
        <v>4.4400000000000004</v>
      </c>
      <c r="P128" s="30">
        <v>0.22</v>
      </c>
      <c r="Q128" s="30">
        <v>0.05</v>
      </c>
    </row>
    <row r="129" spans="1:17" ht="53.25" x14ac:dyDescent="0.2">
      <c r="A129" s="21">
        <v>99</v>
      </c>
      <c r="B129" s="26" t="s">
        <v>855</v>
      </c>
      <c r="C129" s="119" t="s">
        <v>854</v>
      </c>
      <c r="D129" s="27" t="s">
        <v>46</v>
      </c>
      <c r="E129" s="28">
        <v>22</v>
      </c>
      <c r="F129" s="29" t="s">
        <v>853</v>
      </c>
      <c r="G129" s="30"/>
      <c r="H129" s="30"/>
      <c r="I129" s="30"/>
      <c r="J129" s="35">
        <v>73</v>
      </c>
      <c r="K129" s="30"/>
      <c r="L129" s="30"/>
      <c r="M129" s="30"/>
      <c r="N129" s="30"/>
      <c r="O129" s="30"/>
      <c r="P129" s="30"/>
      <c r="Q129" s="30"/>
    </row>
    <row r="130" spans="1:17" x14ac:dyDescent="0.2">
      <c r="A130" s="133" t="s">
        <v>105</v>
      </c>
      <c r="B130" s="134"/>
      <c r="C130" s="134"/>
      <c r="D130" s="134"/>
      <c r="E130" s="134"/>
      <c r="F130" s="134"/>
      <c r="G130" s="134"/>
      <c r="H130" s="134"/>
      <c r="I130" s="134"/>
      <c r="J130" s="36">
        <v>33977</v>
      </c>
      <c r="K130" s="29">
        <v>2537</v>
      </c>
      <c r="L130" s="29">
        <v>2574</v>
      </c>
      <c r="M130" s="29">
        <v>289</v>
      </c>
      <c r="N130" s="30"/>
      <c r="O130" s="29">
        <v>187.38</v>
      </c>
      <c r="P130" s="30"/>
      <c r="Q130" s="29">
        <v>17.05</v>
      </c>
    </row>
    <row r="131" spans="1:17" x14ac:dyDescent="0.2">
      <c r="A131" s="133" t="s">
        <v>48</v>
      </c>
      <c r="B131" s="134"/>
      <c r="C131" s="134"/>
      <c r="D131" s="134"/>
      <c r="E131" s="134"/>
      <c r="F131" s="134"/>
      <c r="G131" s="134"/>
      <c r="H131" s="134"/>
      <c r="I131" s="134"/>
      <c r="J131" s="36">
        <v>2680</v>
      </c>
      <c r="K131" s="30"/>
      <c r="L131" s="30"/>
      <c r="M131" s="30"/>
      <c r="N131" s="30"/>
      <c r="O131" s="30"/>
      <c r="P131" s="30"/>
      <c r="Q131" s="30"/>
    </row>
    <row r="132" spans="1:17" x14ac:dyDescent="0.2">
      <c r="A132" s="133" t="s">
        <v>49</v>
      </c>
      <c r="B132" s="134"/>
      <c r="C132" s="134"/>
      <c r="D132" s="134"/>
      <c r="E132" s="134"/>
      <c r="F132" s="134"/>
      <c r="G132" s="134"/>
      <c r="H132" s="134"/>
      <c r="I132" s="134"/>
      <c r="J132" s="36">
        <v>1835</v>
      </c>
      <c r="K132" s="30"/>
      <c r="L132" s="30"/>
      <c r="M132" s="30"/>
      <c r="N132" s="30"/>
      <c r="O132" s="30"/>
      <c r="P132" s="30"/>
      <c r="Q132" s="30"/>
    </row>
    <row r="133" spans="1:17" x14ac:dyDescent="0.2">
      <c r="A133" s="136" t="s">
        <v>852</v>
      </c>
      <c r="B133" s="134"/>
      <c r="C133" s="134"/>
      <c r="D133" s="134"/>
      <c r="E133" s="134"/>
      <c r="F133" s="134"/>
      <c r="G133" s="134"/>
      <c r="H133" s="134"/>
      <c r="I133" s="134"/>
      <c r="J133" s="37">
        <v>38492</v>
      </c>
      <c r="K133" s="30"/>
      <c r="L133" s="30"/>
      <c r="M133" s="30"/>
      <c r="N133" s="30"/>
      <c r="O133" s="32">
        <v>187.38</v>
      </c>
      <c r="P133" s="30"/>
      <c r="Q133" s="32">
        <v>17.05</v>
      </c>
    </row>
    <row r="134" spans="1:17" x14ac:dyDescent="0.2">
      <c r="A134" s="137" t="s">
        <v>103</v>
      </c>
      <c r="B134" s="138"/>
      <c r="C134" s="138"/>
      <c r="D134" s="138"/>
      <c r="E134" s="138"/>
      <c r="F134" s="138"/>
      <c r="G134" s="138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</row>
    <row r="135" spans="1:17" x14ac:dyDescent="0.2">
      <c r="A135" s="133" t="s">
        <v>47</v>
      </c>
      <c r="B135" s="134"/>
      <c r="C135" s="134"/>
      <c r="D135" s="134"/>
      <c r="E135" s="134"/>
      <c r="F135" s="134"/>
      <c r="G135" s="134"/>
      <c r="H135" s="134"/>
      <c r="I135" s="134"/>
      <c r="J135" s="36">
        <v>58400</v>
      </c>
      <c r="K135" s="29">
        <v>2982</v>
      </c>
      <c r="L135" s="29">
        <v>2855</v>
      </c>
      <c r="M135" s="29">
        <v>308</v>
      </c>
      <c r="N135" s="30"/>
      <c r="O135" s="29">
        <v>219.26</v>
      </c>
      <c r="P135" s="30"/>
      <c r="Q135" s="29">
        <v>18.22</v>
      </c>
    </row>
    <row r="136" spans="1:17" x14ac:dyDescent="0.2">
      <c r="A136" s="133" t="s">
        <v>48</v>
      </c>
      <c r="B136" s="134"/>
      <c r="C136" s="134"/>
      <c r="D136" s="134"/>
      <c r="E136" s="134"/>
      <c r="F136" s="134"/>
      <c r="G136" s="134"/>
      <c r="H136" s="134"/>
      <c r="I136" s="134"/>
      <c r="J136" s="36">
        <v>3121</v>
      </c>
      <c r="K136" s="30"/>
      <c r="L136" s="30"/>
      <c r="M136" s="30"/>
      <c r="N136" s="30"/>
      <c r="O136" s="30"/>
      <c r="P136" s="30"/>
      <c r="Q136" s="30"/>
    </row>
    <row r="137" spans="1:17" x14ac:dyDescent="0.2">
      <c r="A137" s="133" t="s">
        <v>49</v>
      </c>
      <c r="B137" s="134"/>
      <c r="C137" s="134"/>
      <c r="D137" s="134"/>
      <c r="E137" s="134"/>
      <c r="F137" s="134"/>
      <c r="G137" s="134"/>
      <c r="H137" s="134"/>
      <c r="I137" s="134"/>
      <c r="J137" s="36">
        <v>2137</v>
      </c>
      <c r="K137" s="30"/>
      <c r="L137" s="30"/>
      <c r="M137" s="30"/>
      <c r="N137" s="30"/>
      <c r="O137" s="30"/>
      <c r="P137" s="30"/>
      <c r="Q137" s="30"/>
    </row>
    <row r="138" spans="1:17" x14ac:dyDescent="0.2">
      <c r="A138" s="136" t="s">
        <v>50</v>
      </c>
      <c r="B138" s="134"/>
      <c r="C138" s="134"/>
      <c r="D138" s="134"/>
      <c r="E138" s="134"/>
      <c r="F138" s="134"/>
      <c r="G138" s="134"/>
      <c r="H138" s="134"/>
      <c r="I138" s="134"/>
      <c r="J138" s="35"/>
      <c r="K138" s="30"/>
      <c r="L138" s="30"/>
      <c r="M138" s="30"/>
      <c r="N138" s="30"/>
      <c r="O138" s="30"/>
      <c r="P138" s="30"/>
      <c r="Q138" s="30"/>
    </row>
    <row r="139" spans="1:17" x14ac:dyDescent="0.2">
      <c r="A139" s="133" t="s">
        <v>52</v>
      </c>
      <c r="B139" s="134"/>
      <c r="C139" s="134"/>
      <c r="D139" s="134"/>
      <c r="E139" s="134"/>
      <c r="F139" s="134"/>
      <c r="G139" s="134"/>
      <c r="H139" s="134"/>
      <c r="I139" s="134"/>
      <c r="J139" s="36">
        <v>40428</v>
      </c>
      <c r="K139" s="30"/>
      <c r="L139" s="30"/>
      <c r="M139" s="30"/>
      <c r="N139" s="30"/>
      <c r="O139" s="29">
        <v>219.26</v>
      </c>
      <c r="P139" s="30"/>
      <c r="Q139" s="29">
        <v>18.22</v>
      </c>
    </row>
    <row r="140" spans="1:17" x14ac:dyDescent="0.2">
      <c r="A140" s="133" t="s">
        <v>22</v>
      </c>
      <c r="B140" s="134"/>
      <c r="C140" s="134"/>
      <c r="D140" s="134"/>
      <c r="E140" s="134"/>
      <c r="F140" s="134"/>
      <c r="G140" s="134"/>
      <c r="H140" s="134"/>
      <c r="I140" s="134"/>
      <c r="J140" s="36">
        <v>23230</v>
      </c>
      <c r="K140" s="30"/>
      <c r="L140" s="30"/>
      <c r="M140" s="30"/>
      <c r="N140" s="30"/>
      <c r="O140" s="30"/>
      <c r="P140" s="30"/>
      <c r="Q140" s="30"/>
    </row>
    <row r="141" spans="1:17" x14ac:dyDescent="0.2">
      <c r="A141" s="133" t="s">
        <v>53</v>
      </c>
      <c r="B141" s="134"/>
      <c r="C141" s="134"/>
      <c r="D141" s="134"/>
      <c r="E141" s="134"/>
      <c r="F141" s="134"/>
      <c r="G141" s="134"/>
      <c r="H141" s="134"/>
      <c r="I141" s="134"/>
      <c r="J141" s="36">
        <v>63658</v>
      </c>
      <c r="K141" s="30"/>
      <c r="L141" s="30"/>
      <c r="M141" s="30"/>
      <c r="N141" s="30"/>
      <c r="O141" s="29">
        <v>219.26</v>
      </c>
      <c r="P141" s="30"/>
      <c r="Q141" s="29">
        <v>18.22</v>
      </c>
    </row>
    <row r="142" spans="1:17" x14ac:dyDescent="0.2">
      <c r="A142" s="133" t="s">
        <v>54</v>
      </c>
      <c r="B142" s="134"/>
      <c r="C142" s="134"/>
      <c r="D142" s="134"/>
      <c r="E142" s="134"/>
      <c r="F142" s="134"/>
      <c r="G142" s="134"/>
      <c r="H142" s="134"/>
      <c r="I142" s="134"/>
      <c r="J142" s="35"/>
      <c r="K142" s="30"/>
      <c r="L142" s="30"/>
      <c r="M142" s="30"/>
      <c r="N142" s="30"/>
      <c r="O142" s="30"/>
      <c r="P142" s="30"/>
      <c r="Q142" s="30"/>
    </row>
    <row r="143" spans="1:17" x14ac:dyDescent="0.2">
      <c r="A143" s="133" t="s">
        <v>55</v>
      </c>
      <c r="B143" s="134"/>
      <c r="C143" s="134"/>
      <c r="D143" s="134"/>
      <c r="E143" s="134"/>
      <c r="F143" s="134"/>
      <c r="G143" s="134"/>
      <c r="H143" s="134"/>
      <c r="I143" s="134"/>
      <c r="J143" s="36">
        <v>29333</v>
      </c>
      <c r="K143" s="30"/>
      <c r="L143" s="30"/>
      <c r="M143" s="30"/>
      <c r="N143" s="30"/>
      <c r="O143" s="30"/>
      <c r="P143" s="30"/>
      <c r="Q143" s="30"/>
    </row>
    <row r="144" spans="1:17" x14ac:dyDescent="0.2">
      <c r="A144" s="133" t="s">
        <v>56</v>
      </c>
      <c r="B144" s="134"/>
      <c r="C144" s="134"/>
      <c r="D144" s="134"/>
      <c r="E144" s="134"/>
      <c r="F144" s="134"/>
      <c r="G144" s="134"/>
      <c r="H144" s="134"/>
      <c r="I144" s="134"/>
      <c r="J144" s="36">
        <v>2855</v>
      </c>
      <c r="K144" s="30"/>
      <c r="L144" s="30"/>
      <c r="M144" s="30"/>
      <c r="N144" s="30"/>
      <c r="O144" s="30"/>
      <c r="P144" s="30"/>
      <c r="Q144" s="30"/>
    </row>
    <row r="145" spans="1:17" x14ac:dyDescent="0.2">
      <c r="A145" s="133" t="s">
        <v>57</v>
      </c>
      <c r="B145" s="134"/>
      <c r="C145" s="134"/>
      <c r="D145" s="134"/>
      <c r="E145" s="134"/>
      <c r="F145" s="134"/>
      <c r="G145" s="134"/>
      <c r="H145" s="134"/>
      <c r="I145" s="134"/>
      <c r="J145" s="36">
        <v>3290</v>
      </c>
      <c r="K145" s="30"/>
      <c r="L145" s="30"/>
      <c r="M145" s="30"/>
      <c r="N145" s="30"/>
      <c r="O145" s="30"/>
      <c r="P145" s="30"/>
      <c r="Q145" s="30"/>
    </row>
    <row r="146" spans="1:17" x14ac:dyDescent="0.2">
      <c r="A146" s="133" t="s">
        <v>20</v>
      </c>
      <c r="B146" s="134"/>
      <c r="C146" s="134"/>
      <c r="D146" s="134"/>
      <c r="E146" s="134"/>
      <c r="F146" s="134"/>
      <c r="G146" s="134"/>
      <c r="H146" s="134"/>
      <c r="I146" s="134"/>
      <c r="J146" s="36">
        <v>23230</v>
      </c>
      <c r="K146" s="30"/>
      <c r="L146" s="30"/>
      <c r="M146" s="30"/>
      <c r="N146" s="30"/>
      <c r="O146" s="30"/>
      <c r="P146" s="30"/>
      <c r="Q146" s="30"/>
    </row>
    <row r="147" spans="1:17" x14ac:dyDescent="0.2">
      <c r="A147" s="133" t="s">
        <v>58</v>
      </c>
      <c r="B147" s="134"/>
      <c r="C147" s="134"/>
      <c r="D147" s="134"/>
      <c r="E147" s="134"/>
      <c r="F147" s="134"/>
      <c r="G147" s="134"/>
      <c r="H147" s="134"/>
      <c r="I147" s="134"/>
      <c r="J147" s="36">
        <v>3121</v>
      </c>
      <c r="K147" s="30"/>
      <c r="L147" s="30"/>
      <c r="M147" s="30"/>
      <c r="N147" s="30"/>
      <c r="O147" s="30"/>
      <c r="P147" s="30"/>
      <c r="Q147" s="30"/>
    </row>
    <row r="148" spans="1:17" x14ac:dyDescent="0.2">
      <c r="A148" s="133" t="s">
        <v>59</v>
      </c>
      <c r="B148" s="134"/>
      <c r="C148" s="134"/>
      <c r="D148" s="134"/>
      <c r="E148" s="134"/>
      <c r="F148" s="134"/>
      <c r="G148" s="134"/>
      <c r="H148" s="134"/>
      <c r="I148" s="134"/>
      <c r="J148" s="36">
        <v>2137</v>
      </c>
      <c r="K148" s="30"/>
      <c r="L148" s="30"/>
      <c r="M148" s="30"/>
      <c r="N148" s="30"/>
      <c r="O148" s="30"/>
      <c r="P148" s="30"/>
      <c r="Q148" s="30"/>
    </row>
    <row r="149" spans="1:17" x14ac:dyDescent="0.2">
      <c r="A149" s="136" t="s">
        <v>60</v>
      </c>
      <c r="B149" s="134"/>
      <c r="C149" s="134"/>
      <c r="D149" s="134"/>
      <c r="E149" s="134"/>
      <c r="F149" s="134"/>
      <c r="G149" s="134"/>
      <c r="H149" s="134"/>
      <c r="I149" s="134"/>
      <c r="J149" s="37">
        <v>63658</v>
      </c>
      <c r="K149" s="30"/>
      <c r="L149" s="30"/>
      <c r="M149" s="30"/>
      <c r="N149" s="30"/>
      <c r="O149" s="32">
        <v>219.26</v>
      </c>
      <c r="P149" s="30"/>
      <c r="Q149" s="32">
        <v>18.22</v>
      </c>
    </row>
    <row r="150" spans="1:17" x14ac:dyDescent="0.2">
      <c r="F150" s="24"/>
      <c r="G150" s="24"/>
      <c r="H150" s="24"/>
      <c r="I150" s="24"/>
      <c r="J150" s="38"/>
      <c r="K150" s="24"/>
      <c r="L150" s="24"/>
      <c r="M150" s="24"/>
      <c r="N150" s="24"/>
      <c r="O150" s="24"/>
      <c r="P150" s="24"/>
      <c r="Q150" s="24"/>
    </row>
    <row r="151" spans="1:17" x14ac:dyDescent="0.2">
      <c r="F151" s="24"/>
      <c r="G151" s="24"/>
      <c r="H151" s="24"/>
      <c r="I151" s="24"/>
      <c r="J151" s="38"/>
      <c r="K151" s="24"/>
      <c r="L151" s="24"/>
      <c r="M151" s="24"/>
      <c r="N151" s="24"/>
      <c r="O151" s="24"/>
      <c r="P151" s="24"/>
      <c r="Q151" s="24"/>
    </row>
    <row r="152" spans="1:17" x14ac:dyDescent="0.2">
      <c r="F152" s="24"/>
      <c r="G152" s="24"/>
      <c r="H152" s="24"/>
      <c r="I152" s="24"/>
      <c r="J152" s="38"/>
      <c r="K152" s="24"/>
      <c r="L152" s="24"/>
      <c r="M152" s="24"/>
      <c r="N152" s="24"/>
      <c r="O152" s="24"/>
      <c r="P152" s="24"/>
      <c r="Q152" s="24"/>
    </row>
    <row r="153" spans="1:17" x14ac:dyDescent="0.2">
      <c r="A153" s="135" t="s">
        <v>650</v>
      </c>
      <c r="B153" s="130"/>
      <c r="C153" s="130"/>
      <c r="D153" s="130"/>
      <c r="E153" s="130"/>
      <c r="F153" s="130"/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</row>
    <row r="154" spans="1:17" x14ac:dyDescent="0.2">
      <c r="A154" s="129" t="s">
        <v>95</v>
      </c>
      <c r="B154" s="130"/>
      <c r="C154" s="130"/>
      <c r="D154" s="130"/>
      <c r="E154" s="130"/>
      <c r="F154" s="130"/>
      <c r="G154" s="130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/>
    </row>
    <row r="155" spans="1:17" x14ac:dyDescent="0.2">
      <c r="F155" s="24"/>
      <c r="G155" s="24"/>
      <c r="H155" s="24"/>
      <c r="I155" s="24"/>
      <c r="J155" s="38"/>
      <c r="K155" s="24"/>
      <c r="L155" s="24"/>
      <c r="M155" s="24"/>
      <c r="N155" s="24"/>
      <c r="O155" s="24"/>
      <c r="P155" s="24"/>
      <c r="Q155" s="24"/>
    </row>
    <row r="156" spans="1:17" x14ac:dyDescent="0.2">
      <c r="A156" s="135" t="s">
        <v>96</v>
      </c>
      <c r="B156" s="130"/>
      <c r="C156" s="130"/>
      <c r="D156" s="130"/>
      <c r="E156" s="130"/>
      <c r="F156" s="130"/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/>
    </row>
    <row r="157" spans="1:17" x14ac:dyDescent="0.2">
      <c r="A157" s="129" t="s">
        <v>95</v>
      </c>
      <c r="B157" s="130"/>
      <c r="C157" s="130"/>
      <c r="D157" s="130"/>
      <c r="E157" s="130"/>
      <c r="F157" s="130"/>
      <c r="G157" s="130"/>
      <c r="H157" s="130"/>
      <c r="I157" s="130"/>
      <c r="J157" s="130"/>
      <c r="K157" s="130"/>
      <c r="L157" s="130"/>
      <c r="M157" s="130"/>
      <c r="N157" s="130"/>
      <c r="O157" s="130"/>
      <c r="P157" s="130"/>
      <c r="Q157" s="130"/>
    </row>
  </sheetData>
  <mergeCells count="50">
    <mergeCell ref="J24:M24"/>
    <mergeCell ref="P24:P26"/>
    <mergeCell ref="A139:I139"/>
    <mergeCell ref="F25:F26"/>
    <mergeCell ref="F24:I24"/>
    <mergeCell ref="G25:I25"/>
    <mergeCell ref="A28:Q28"/>
    <mergeCell ref="A44:I44"/>
    <mergeCell ref="A24:A26"/>
    <mergeCell ref="C24:C26"/>
    <mergeCell ref="D24:D26"/>
    <mergeCell ref="E24:E26"/>
    <mergeCell ref="B24:B26"/>
    <mergeCell ref="O24:O26"/>
    <mergeCell ref="N24:N26"/>
    <mergeCell ref="Q24:Q26"/>
    <mergeCell ref="J25:J26"/>
    <mergeCell ref="K25:M25"/>
    <mergeCell ref="J16:K16"/>
    <mergeCell ref="J19:K19"/>
    <mergeCell ref="A153:Q153"/>
    <mergeCell ref="A154:Q154"/>
    <mergeCell ref="A142:I142"/>
    <mergeCell ref="A143:I143"/>
    <mergeCell ref="A144:I144"/>
    <mergeCell ref="A145:I145"/>
    <mergeCell ref="A146:I146"/>
    <mergeCell ref="A147:I147"/>
    <mergeCell ref="A140:I140"/>
    <mergeCell ref="A141:I141"/>
    <mergeCell ref="A130:I130"/>
    <mergeCell ref="A131:I131"/>
    <mergeCell ref="A132:I132"/>
    <mergeCell ref="A133:I133"/>
    <mergeCell ref="A156:Q156"/>
    <mergeCell ref="A157:Q157"/>
    <mergeCell ref="J20:K20"/>
    <mergeCell ref="J18:K18"/>
    <mergeCell ref="J17:K17"/>
    <mergeCell ref="A148:I148"/>
    <mergeCell ref="A149:I149"/>
    <mergeCell ref="A136:I136"/>
    <mergeCell ref="A137:I137"/>
    <mergeCell ref="A138:I138"/>
    <mergeCell ref="A134:Q134"/>
    <mergeCell ref="A135:I135"/>
    <mergeCell ref="A45:I45"/>
    <mergeCell ref="A46:I46"/>
    <mergeCell ref="A47:I47"/>
    <mergeCell ref="A48:Q48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2"/>
  <sheetViews>
    <sheetView tabSelected="1" zoomScaleNormal="100" zoomScaleSheetLayoutView="75" workbookViewId="0">
      <selection activeCell="F15" sqref="F15"/>
    </sheetView>
  </sheetViews>
  <sheetFormatPr defaultColWidth="9" defaultRowHeight="12.75" x14ac:dyDescent="0.2"/>
  <cols>
    <col min="1" max="1" width="41.85546875" style="71" customWidth="1"/>
    <col min="2" max="2" width="21.5703125" style="71" customWidth="1"/>
    <col min="3" max="3" width="22.28515625" style="71" customWidth="1"/>
    <col min="4" max="4" width="22.28515625" style="72" customWidth="1"/>
    <col min="5" max="249" width="20.140625" style="71" customWidth="1"/>
    <col min="250" max="250" width="10.7109375" style="71" customWidth="1"/>
    <col min="251" max="251" width="11.140625" style="71" customWidth="1"/>
    <col min="252" max="252" width="21.42578125" style="71" customWidth="1"/>
    <col min="253" max="253" width="21.5703125" style="71" customWidth="1"/>
    <col min="254" max="254" width="22.28515625" style="71" customWidth="1"/>
    <col min="255" max="16384" width="9" style="71"/>
  </cols>
  <sheetData>
    <row r="1" spans="1:4" s="41" customFormat="1" ht="18.75" customHeight="1" x14ac:dyDescent="0.2">
      <c r="A1" s="155" t="s">
        <v>68</v>
      </c>
      <c r="B1" s="155"/>
      <c r="C1" s="155"/>
      <c r="D1" s="155"/>
    </row>
    <row r="2" spans="1:4" s="41" customFormat="1" ht="15.75" customHeight="1" x14ac:dyDescent="0.2">
      <c r="A2" s="42"/>
      <c r="B2" s="42"/>
      <c r="C2" s="42"/>
      <c r="D2" s="42"/>
    </row>
    <row r="3" spans="1:4" s="41" customFormat="1" ht="20.25" customHeight="1" x14ac:dyDescent="0.2">
      <c r="A3" s="156" t="s">
        <v>69</v>
      </c>
      <c r="B3" s="156"/>
      <c r="C3" s="156"/>
      <c r="D3" s="156"/>
    </row>
    <row r="4" spans="1:4" s="41" customFormat="1" ht="15.75" customHeight="1" x14ac:dyDescent="0.2">
      <c r="A4" s="43"/>
      <c r="B4" s="44"/>
      <c r="C4" s="43"/>
      <c r="D4" s="45"/>
    </row>
    <row r="5" spans="1:4" s="46" customFormat="1" ht="42" customHeight="1" x14ac:dyDescent="0.3">
      <c r="A5" s="157" t="s">
        <v>1089</v>
      </c>
      <c r="B5" s="157"/>
      <c r="C5" s="157"/>
      <c r="D5" s="157"/>
    </row>
    <row r="6" spans="1:4" s="46" customFormat="1" ht="13.5" customHeight="1" x14ac:dyDescent="0.3">
      <c r="A6" s="157"/>
      <c r="B6" s="157"/>
      <c r="C6" s="157"/>
      <c r="D6" s="157"/>
    </row>
    <row r="7" spans="1:4" s="46" customFormat="1" ht="15.75" customHeight="1" x14ac:dyDescent="0.3">
      <c r="A7" s="47"/>
      <c r="B7" s="47"/>
      <c r="C7" s="47"/>
      <c r="D7" s="47"/>
    </row>
    <row r="8" spans="1:4" s="52" customFormat="1" ht="15.75" customHeight="1" x14ac:dyDescent="0.25">
      <c r="A8" s="48" t="s">
        <v>70</v>
      </c>
      <c r="B8" s="49"/>
      <c r="C8" s="50"/>
      <c r="D8" s="51" t="s">
        <v>71</v>
      </c>
    </row>
    <row r="9" spans="1:4" s="41" customFormat="1" ht="15.75" customHeight="1" x14ac:dyDescent="0.2">
      <c r="A9" s="147" t="s">
        <v>72</v>
      </c>
      <c r="B9" s="150" t="s">
        <v>73</v>
      </c>
      <c r="C9" s="150" t="s">
        <v>74</v>
      </c>
      <c r="D9" s="150" t="s">
        <v>75</v>
      </c>
    </row>
    <row r="10" spans="1:4" s="53" customFormat="1" ht="12.75" customHeight="1" x14ac:dyDescent="0.2">
      <c r="A10" s="148"/>
      <c r="B10" s="151"/>
      <c r="C10" s="151"/>
      <c r="D10" s="153"/>
    </row>
    <row r="11" spans="1:4" s="53" customFormat="1" ht="12.75" customHeight="1" x14ac:dyDescent="0.2">
      <c r="A11" s="148"/>
      <c r="B11" s="151"/>
      <c r="C11" s="151"/>
      <c r="D11" s="153"/>
    </row>
    <row r="12" spans="1:4" s="53" customFormat="1" ht="42.75" customHeight="1" x14ac:dyDescent="0.2">
      <c r="A12" s="149"/>
      <c r="B12" s="152"/>
      <c r="C12" s="151"/>
      <c r="D12" s="154"/>
    </row>
    <row r="13" spans="1:4" s="41" customFormat="1" ht="15.75" x14ac:dyDescent="0.25">
      <c r="A13" s="78" t="s">
        <v>76</v>
      </c>
      <c r="B13" s="54" t="s">
        <v>77</v>
      </c>
      <c r="C13" s="55" t="s">
        <v>78</v>
      </c>
      <c r="D13" s="74" t="s">
        <v>79</v>
      </c>
    </row>
    <row r="14" spans="1:4" s="58" customFormat="1" ht="50.1" customHeight="1" x14ac:dyDescent="0.2">
      <c r="A14" s="73" t="s">
        <v>1084</v>
      </c>
      <c r="B14" s="56">
        <f>'Сводка затрат'!H14</f>
        <v>2936</v>
      </c>
      <c r="C14" s="57">
        <f>ROUND('Сводка затрат'!D14*5.56,0)+ROUND('Сводка затрат'!E14*5.56,0)+ROUND('Сводка затрат'!F14*4.19,0)</f>
        <v>16324</v>
      </c>
      <c r="D14" s="80" t="s">
        <v>1079</v>
      </c>
    </row>
    <row r="15" spans="1:4" s="58" customFormat="1" ht="50.1" customHeight="1" x14ac:dyDescent="0.2">
      <c r="A15" s="73" t="s">
        <v>1085</v>
      </c>
      <c r="B15" s="56">
        <f>'Сводка затрат'!H15</f>
        <v>353188</v>
      </c>
      <c r="C15" s="57">
        <f>ROUND('Сводка затрат'!D15*5.56,0)+ROUND('Сводка затрат'!E15*5.56,0)+ROUND('Сводка затрат'!F15*4.19,0)</f>
        <v>1830693</v>
      </c>
      <c r="D15" s="80" t="s">
        <v>1080</v>
      </c>
    </row>
    <row r="16" spans="1:4" s="58" customFormat="1" ht="50.1" customHeight="1" x14ac:dyDescent="0.2">
      <c r="A16" s="73" t="s">
        <v>1087</v>
      </c>
      <c r="B16" s="56">
        <f>'Сводка затрат'!H16</f>
        <v>214113</v>
      </c>
      <c r="C16" s="57">
        <f>ROUND('Сводка затрат'!D16*5.56,0)+ROUND('Сводка затрат'!E16*5.56,0)+ROUND('Сводка затрат'!F16*4.19,0)</f>
        <v>918192</v>
      </c>
      <c r="D16" s="80" t="s">
        <v>1081</v>
      </c>
    </row>
    <row r="17" spans="1:4" s="58" customFormat="1" ht="50.1" customHeight="1" x14ac:dyDescent="0.2">
      <c r="A17" s="73" t="s">
        <v>1087</v>
      </c>
      <c r="B17" s="56">
        <f>'Сводка затрат'!H17</f>
        <v>90407</v>
      </c>
      <c r="C17" s="57">
        <f>ROUND('Сводка затрат'!D17*5.56,0)+ROUND('Сводка затрат'!E17*5.56,0)+ROUND('Сводка затрат'!F17*4.19,0)</f>
        <v>429023</v>
      </c>
      <c r="D17" s="80" t="s">
        <v>1082</v>
      </c>
    </row>
    <row r="18" spans="1:4" s="58" customFormat="1" ht="50.1" customHeight="1" x14ac:dyDescent="0.2">
      <c r="A18" s="73" t="s">
        <v>1086</v>
      </c>
      <c r="B18" s="56">
        <f>'Сводка затрат'!H18</f>
        <v>63658</v>
      </c>
      <c r="C18" s="57">
        <f>ROUND('Сводка затрат'!D18*5.56,0)+ROUND('Сводка затрат'!E18*5.56,0)+ROUND('Сводка затрат'!F18*4.19,0)</f>
        <v>322114</v>
      </c>
      <c r="D18" s="80" t="s">
        <v>1083</v>
      </c>
    </row>
    <row r="19" spans="1:4" s="58" customFormat="1" ht="20.25" customHeight="1" x14ac:dyDescent="0.2">
      <c r="A19" s="79" t="s">
        <v>80</v>
      </c>
      <c r="B19" s="59">
        <f>SUM(B14:B18)</f>
        <v>724302</v>
      </c>
      <c r="C19" s="60">
        <f>SUM(C14:C18)</f>
        <v>3516346</v>
      </c>
      <c r="D19" s="75"/>
    </row>
    <row r="20" spans="1:4" s="58" customFormat="1" ht="15" customHeight="1" x14ac:dyDescent="0.2">
      <c r="A20" s="61"/>
      <c r="B20" s="59"/>
      <c r="C20" s="60"/>
      <c r="D20" s="76"/>
    </row>
    <row r="21" spans="1:4" s="58" customFormat="1" ht="15.75" customHeight="1" x14ac:dyDescent="0.2">
      <c r="A21" s="82" t="s">
        <v>81</v>
      </c>
      <c r="B21" s="83"/>
      <c r="C21" s="57">
        <f>ROUND(C19*18%,2)</f>
        <v>632942.28</v>
      </c>
      <c r="D21" s="76"/>
    </row>
    <row r="22" spans="1:4" s="58" customFormat="1" ht="15" customHeight="1" x14ac:dyDescent="0.2">
      <c r="A22" s="61"/>
      <c r="B22" s="63"/>
      <c r="C22" s="60"/>
      <c r="D22" s="76"/>
    </row>
    <row r="23" spans="1:4" s="58" customFormat="1" ht="20.100000000000001" customHeight="1" x14ac:dyDescent="0.2">
      <c r="A23" s="64" t="s">
        <v>30</v>
      </c>
      <c r="B23" s="65"/>
      <c r="C23" s="66">
        <f>SUM(C19:C22)</f>
        <v>4149288.2800000003</v>
      </c>
      <c r="D23" s="77"/>
    </row>
    <row r="24" spans="1:4" s="58" customFormat="1" ht="18.75" customHeight="1" x14ac:dyDescent="0.2">
      <c r="A24" s="67"/>
      <c r="B24" s="68"/>
      <c r="C24" s="68"/>
      <c r="D24" s="62"/>
    </row>
    <row r="26" spans="1:4" s="48" customFormat="1" ht="15.75" x14ac:dyDescent="0.25">
      <c r="A26" s="48" t="s">
        <v>82</v>
      </c>
      <c r="D26" s="69"/>
    </row>
    <row r="27" spans="1:4" s="48" customFormat="1" ht="15.75" x14ac:dyDescent="0.25">
      <c r="A27" s="48" t="s">
        <v>83</v>
      </c>
      <c r="B27" s="49"/>
      <c r="C27" s="70" t="s">
        <v>94</v>
      </c>
      <c r="D27" s="69"/>
    </row>
    <row r="28" spans="1:4" s="48" customFormat="1" ht="26.25" customHeight="1" x14ac:dyDescent="0.25">
      <c r="C28" s="70"/>
      <c r="D28" s="69"/>
    </row>
    <row r="29" spans="1:4" s="48" customFormat="1" ht="15.75" x14ac:dyDescent="0.25">
      <c r="A29" s="48" t="s">
        <v>84</v>
      </c>
      <c r="B29" s="49"/>
      <c r="C29" s="70" t="s">
        <v>85</v>
      </c>
      <c r="D29" s="69"/>
    </row>
    <row r="32" spans="1:4" s="48" customFormat="1" ht="15.75" x14ac:dyDescent="0.25">
      <c r="A32" s="48" t="s">
        <v>90</v>
      </c>
      <c r="B32" s="49"/>
      <c r="C32" s="70" t="s">
        <v>91</v>
      </c>
      <c r="D32" s="115"/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30"/>
  <sheetViews>
    <sheetView zoomScaleNormal="100" zoomScaleSheetLayoutView="75" workbookViewId="0">
      <selection activeCell="A8" sqref="A8:H8"/>
    </sheetView>
  </sheetViews>
  <sheetFormatPr defaultColWidth="20.140625" defaultRowHeight="12.75" x14ac:dyDescent="0.2"/>
  <cols>
    <col min="1" max="1" width="4" style="109" customWidth="1"/>
    <col min="2" max="2" width="14" style="109" customWidth="1"/>
    <col min="3" max="3" width="33.28515625" style="84" customWidth="1"/>
    <col min="4" max="6" width="17.7109375" style="84" customWidth="1"/>
    <col min="7" max="7" width="12.5703125" style="84" customWidth="1"/>
    <col min="8" max="8" width="17.7109375" style="84" customWidth="1"/>
    <col min="9" max="16384" width="20.140625" style="84"/>
  </cols>
  <sheetData>
    <row r="1" spans="1:8" ht="15.75" customHeight="1" x14ac:dyDescent="0.2">
      <c r="A1" s="158" t="s">
        <v>88</v>
      </c>
      <c r="B1" s="158"/>
      <c r="C1" s="158"/>
      <c r="D1" s="158"/>
      <c r="E1" s="158"/>
      <c r="F1" s="158"/>
      <c r="G1" s="158"/>
      <c r="H1" s="158"/>
    </row>
    <row r="2" spans="1:8" ht="15.75" customHeight="1" x14ac:dyDescent="0.2">
      <c r="A2" s="162"/>
      <c r="B2" s="162"/>
      <c r="C2" s="162"/>
      <c r="D2" s="162"/>
      <c r="E2" s="162"/>
      <c r="F2" s="162"/>
      <c r="G2" s="162"/>
      <c r="H2" s="162"/>
    </row>
    <row r="3" spans="1:8" s="85" customFormat="1" ht="15.75" customHeight="1" x14ac:dyDescent="0.2">
      <c r="A3" s="163" t="s">
        <v>14</v>
      </c>
      <c r="B3" s="163"/>
      <c r="C3" s="163"/>
      <c r="D3" s="163"/>
      <c r="E3" s="163"/>
      <c r="F3" s="163"/>
      <c r="G3" s="163"/>
      <c r="H3" s="163"/>
    </row>
    <row r="4" spans="1:8" s="85" customFormat="1" ht="15.75" customHeight="1" x14ac:dyDescent="0.3">
      <c r="A4" s="164"/>
      <c r="B4" s="164"/>
      <c r="C4" s="164"/>
      <c r="D4" s="164"/>
      <c r="E4" s="164"/>
      <c r="F4" s="164"/>
      <c r="G4" s="164"/>
      <c r="H4" s="164"/>
    </row>
    <row r="5" spans="1:8" s="85" customFormat="1" ht="20.25" customHeight="1" x14ac:dyDescent="0.2">
      <c r="A5" s="165" t="s">
        <v>13</v>
      </c>
      <c r="B5" s="165"/>
      <c r="C5" s="165"/>
      <c r="D5" s="165"/>
      <c r="E5" s="165"/>
      <c r="F5" s="165"/>
      <c r="G5" s="165"/>
      <c r="H5" s="165"/>
    </row>
    <row r="6" spans="1:8" s="85" customFormat="1" ht="12" customHeight="1" x14ac:dyDescent="0.2">
      <c r="A6" s="165"/>
      <c r="B6" s="165"/>
      <c r="C6" s="165"/>
      <c r="D6" s="165"/>
      <c r="E6" s="165"/>
      <c r="F6" s="165"/>
      <c r="G6" s="165"/>
      <c r="H6" s="165"/>
    </row>
    <row r="7" spans="1:8" s="85" customFormat="1" ht="16.5" customHeight="1" x14ac:dyDescent="0.2">
      <c r="A7" s="160" t="s">
        <v>1090</v>
      </c>
      <c r="B7" s="160"/>
      <c r="C7" s="160"/>
      <c r="D7" s="160"/>
      <c r="E7" s="160"/>
      <c r="F7" s="160"/>
      <c r="G7" s="160"/>
      <c r="H7" s="160"/>
    </row>
    <row r="8" spans="1:8" s="85" customFormat="1" ht="16.5" customHeight="1" x14ac:dyDescent="0.2">
      <c r="A8" s="160" t="s">
        <v>19</v>
      </c>
      <c r="B8" s="160"/>
      <c r="C8" s="160"/>
      <c r="D8" s="160"/>
      <c r="E8" s="160"/>
      <c r="F8" s="160"/>
      <c r="G8" s="160"/>
      <c r="H8" s="160"/>
    </row>
    <row r="9" spans="1:8" s="86" customFormat="1" ht="17.25" customHeight="1" x14ac:dyDescent="0.3">
      <c r="A9" s="161"/>
      <c r="B9" s="161"/>
      <c r="C9" s="161"/>
      <c r="D9" s="161"/>
      <c r="E9" s="161"/>
      <c r="F9" s="161"/>
      <c r="G9" s="161"/>
      <c r="H9" s="161"/>
    </row>
    <row r="10" spans="1:8" s="90" customFormat="1" ht="20.45" customHeight="1" x14ac:dyDescent="0.25">
      <c r="A10" s="87" t="s">
        <v>12</v>
      </c>
      <c r="B10" s="87"/>
      <c r="C10" s="88"/>
      <c r="D10" s="88"/>
      <c r="E10" s="88"/>
      <c r="F10" s="88"/>
      <c r="G10" s="88"/>
      <c r="H10" s="89"/>
    </row>
    <row r="11" spans="1:8" s="85" customFormat="1" ht="31.5" customHeight="1" x14ac:dyDescent="0.2">
      <c r="A11" s="159" t="s">
        <v>86</v>
      </c>
      <c r="B11" s="159" t="s">
        <v>11</v>
      </c>
      <c r="C11" s="166" t="s">
        <v>10</v>
      </c>
      <c r="D11" s="166" t="s">
        <v>87</v>
      </c>
      <c r="E11" s="166"/>
      <c r="F11" s="166"/>
      <c r="G11" s="166"/>
      <c r="H11" s="159" t="s">
        <v>9</v>
      </c>
    </row>
    <row r="12" spans="1:8" s="92" customFormat="1" ht="96" customHeight="1" x14ac:dyDescent="0.2">
      <c r="A12" s="159"/>
      <c r="B12" s="159"/>
      <c r="C12" s="166"/>
      <c r="D12" s="91" t="s">
        <v>8</v>
      </c>
      <c r="E12" s="91" t="s">
        <v>7</v>
      </c>
      <c r="F12" s="91" t="s">
        <v>6</v>
      </c>
      <c r="G12" s="91" t="s">
        <v>89</v>
      </c>
      <c r="H12" s="159"/>
    </row>
    <row r="13" spans="1:8" s="85" customFormat="1" ht="15.75" x14ac:dyDescent="0.25">
      <c r="A13" s="93" t="s">
        <v>76</v>
      </c>
      <c r="B13" s="93" t="s">
        <v>77</v>
      </c>
      <c r="C13" s="94" t="s">
        <v>78</v>
      </c>
      <c r="D13" s="94" t="s">
        <v>79</v>
      </c>
      <c r="E13" s="94" t="s">
        <v>5</v>
      </c>
      <c r="F13" s="94" t="s">
        <v>4</v>
      </c>
      <c r="G13" s="94" t="s">
        <v>3</v>
      </c>
      <c r="H13" s="94" t="s">
        <v>2</v>
      </c>
    </row>
    <row r="14" spans="1:8" s="85" customFormat="1" ht="64.5" customHeight="1" x14ac:dyDescent="0.2">
      <c r="A14" s="95">
        <v>1</v>
      </c>
      <c r="B14" s="96" t="s">
        <v>1079</v>
      </c>
      <c r="C14" s="91" t="s">
        <v>1084</v>
      </c>
      <c r="D14" s="97">
        <f>'12-027-АР'!J81</f>
        <v>2936</v>
      </c>
      <c r="E14" s="97">
        <v>0</v>
      </c>
      <c r="F14" s="97">
        <v>0</v>
      </c>
      <c r="G14" s="97">
        <v>0</v>
      </c>
      <c r="H14" s="97">
        <f>SUM(D14:G14)</f>
        <v>2936</v>
      </c>
    </row>
    <row r="15" spans="1:8" s="85" customFormat="1" ht="64.5" customHeight="1" x14ac:dyDescent="0.2">
      <c r="A15" s="95">
        <v>2</v>
      </c>
      <c r="B15" s="96" t="s">
        <v>1080</v>
      </c>
      <c r="C15" s="128" t="s">
        <v>1085</v>
      </c>
      <c r="D15" s="97">
        <f>'12-027-ТХ'!J421</f>
        <v>63925</v>
      </c>
      <c r="E15" s="97">
        <f>'12-027-ТХ'!J422</f>
        <v>192159</v>
      </c>
      <c r="F15" s="97">
        <f>'12-027-ТХ'!J423</f>
        <v>97104</v>
      </c>
      <c r="G15" s="97">
        <v>0</v>
      </c>
      <c r="H15" s="97">
        <f t="shared" ref="H15:H18" si="0">SUM(D15:G15)</f>
        <v>353188</v>
      </c>
    </row>
    <row r="16" spans="1:8" s="85" customFormat="1" ht="64.5" customHeight="1" x14ac:dyDescent="0.2">
      <c r="A16" s="95">
        <v>3</v>
      </c>
      <c r="B16" s="96" t="s">
        <v>1081</v>
      </c>
      <c r="C16" s="128" t="s">
        <v>1087</v>
      </c>
      <c r="D16" s="97">
        <v>0</v>
      </c>
      <c r="E16" s="97">
        <f>'12-027-АТХ1'!J106</f>
        <v>15371</v>
      </c>
      <c r="F16" s="97">
        <f>'12-027-АТХ1'!J107</f>
        <v>198742</v>
      </c>
      <c r="G16" s="97">
        <v>0</v>
      </c>
      <c r="H16" s="97">
        <f t="shared" si="0"/>
        <v>214113</v>
      </c>
    </row>
    <row r="17" spans="1:8" s="85" customFormat="1" ht="64.5" customHeight="1" x14ac:dyDescent="0.2">
      <c r="A17" s="95">
        <v>4</v>
      </c>
      <c r="B17" s="96" t="s">
        <v>1082</v>
      </c>
      <c r="C17" s="128" t="s">
        <v>1087</v>
      </c>
      <c r="D17" s="97">
        <v>0</v>
      </c>
      <c r="E17" s="97">
        <f>'12-027-АТХ2'!J112</f>
        <v>36655</v>
      </c>
      <c r="F17" s="97">
        <f>'12-027-АТХ2'!J113</f>
        <v>53752</v>
      </c>
      <c r="G17" s="97">
        <v>0</v>
      </c>
      <c r="H17" s="97">
        <f t="shared" si="0"/>
        <v>90407</v>
      </c>
    </row>
    <row r="18" spans="1:8" s="85" customFormat="1" ht="64.5" customHeight="1" x14ac:dyDescent="0.2">
      <c r="A18" s="95">
        <v>5</v>
      </c>
      <c r="B18" s="96" t="s">
        <v>1083</v>
      </c>
      <c r="C18" s="128" t="s">
        <v>1086</v>
      </c>
      <c r="D18" s="97">
        <v>0</v>
      </c>
      <c r="E18" s="97">
        <f>'12-027-ЭМ.СМ'!J139</f>
        <v>40428</v>
      </c>
      <c r="F18" s="97">
        <f>'12-027-ЭМ.СМ'!J140</f>
        <v>23230</v>
      </c>
      <c r="G18" s="97">
        <v>0</v>
      </c>
      <c r="H18" s="97">
        <f t="shared" si="0"/>
        <v>63658</v>
      </c>
    </row>
    <row r="19" spans="1:8" s="100" customFormat="1" ht="37.5" customHeight="1" x14ac:dyDescent="0.2">
      <c r="A19" s="95"/>
      <c r="B19" s="91"/>
      <c r="C19" s="98" t="s">
        <v>1</v>
      </c>
      <c r="D19" s="99">
        <f>SUM(D14:D18)</f>
        <v>66861</v>
      </c>
      <c r="E19" s="99">
        <f>SUM(E14:E18)</f>
        <v>284613</v>
      </c>
      <c r="F19" s="99">
        <f>SUM(F14:F18)</f>
        <v>372828</v>
      </c>
      <c r="G19" s="99">
        <f>SUM(G14:G18)</f>
        <v>0</v>
      </c>
      <c r="H19" s="99">
        <f>SUM(D19:G19)</f>
        <v>724302</v>
      </c>
    </row>
    <row r="20" spans="1:8" s="103" customFormat="1" ht="59.25" customHeight="1" x14ac:dyDescent="0.2">
      <c r="A20" s="101"/>
      <c r="B20" s="101"/>
      <c r="C20" s="102" t="s">
        <v>1088</v>
      </c>
      <c r="D20" s="99">
        <f>ROUND(D19*5.56,0)</f>
        <v>371747</v>
      </c>
      <c r="E20" s="99">
        <f>ROUND(E19*5.56,0)+1</f>
        <v>1582449</v>
      </c>
      <c r="F20" s="99">
        <f>ROUND(F19*4.19,0)+1</f>
        <v>1562150</v>
      </c>
      <c r="G20" s="99">
        <f>ROUND(G19*9.32,0)</f>
        <v>0</v>
      </c>
      <c r="H20" s="99">
        <f>SUM(D20:G20)</f>
        <v>3516346</v>
      </c>
    </row>
    <row r="21" spans="1:8" s="105" customFormat="1" ht="27.75" customHeight="1" x14ac:dyDescent="0.25">
      <c r="A21" s="104"/>
      <c r="B21" s="104"/>
      <c r="C21" s="114" t="s">
        <v>81</v>
      </c>
      <c r="D21" s="97">
        <f>ROUND(D20*18%,2)</f>
        <v>66914.460000000006</v>
      </c>
      <c r="E21" s="97">
        <f t="shared" ref="E21:G21" si="1">ROUND(E20*18%,2)</f>
        <v>284840.82</v>
      </c>
      <c r="F21" s="97">
        <f t="shared" si="1"/>
        <v>281187</v>
      </c>
      <c r="G21" s="97">
        <f t="shared" si="1"/>
        <v>0</v>
      </c>
      <c r="H21" s="97">
        <f t="shared" ref="H21:H22" si="2">SUM(D21:G21)</f>
        <v>632942.28</v>
      </c>
    </row>
    <row r="22" spans="1:8" s="105" customFormat="1" ht="28.5" customHeight="1" x14ac:dyDescent="0.25">
      <c r="A22" s="106"/>
      <c r="B22" s="106"/>
      <c r="C22" s="107" t="s">
        <v>0</v>
      </c>
      <c r="D22" s="108">
        <f>SUM(D20:D21)</f>
        <v>438661.46</v>
      </c>
      <c r="E22" s="108">
        <f t="shared" ref="E22:G22" si="3">SUM(E20:E21)</f>
        <v>1867289.82</v>
      </c>
      <c r="F22" s="108">
        <f t="shared" si="3"/>
        <v>1843337</v>
      </c>
      <c r="G22" s="108">
        <f t="shared" si="3"/>
        <v>0</v>
      </c>
      <c r="H22" s="99">
        <f t="shared" si="2"/>
        <v>4149288.2800000003</v>
      </c>
    </row>
    <row r="23" spans="1:8" x14ac:dyDescent="0.2">
      <c r="B23" s="110"/>
    </row>
    <row r="26" spans="1:8" s="112" customFormat="1" ht="15.75" x14ac:dyDescent="0.25">
      <c r="A26" s="111"/>
      <c r="B26" s="111"/>
      <c r="C26" s="112" t="s">
        <v>15</v>
      </c>
      <c r="H26" s="112" t="s">
        <v>16</v>
      </c>
    </row>
    <row r="27" spans="1:8" s="105" customFormat="1" ht="15.75" x14ac:dyDescent="0.25">
      <c r="A27" s="113"/>
      <c r="B27" s="113"/>
      <c r="C27" s="105" t="s">
        <v>17</v>
      </c>
    </row>
    <row r="28" spans="1:8" s="105" customFormat="1" ht="15.75" x14ac:dyDescent="0.25">
      <c r="A28" s="113"/>
      <c r="B28" s="113"/>
      <c r="C28" s="105" t="s">
        <v>67</v>
      </c>
    </row>
    <row r="30" spans="1:8" s="105" customFormat="1" ht="15.75" x14ac:dyDescent="0.25">
      <c r="A30" s="113"/>
      <c r="B30" s="113"/>
      <c r="C30" s="105" t="s">
        <v>18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59055118110236227" right="0.39370078740157483" top="0.39370078740157483" bottom="0.19685039370078741" header="0" footer="0"/>
  <pageSetup paperSize="9" scale="64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37</vt:i4>
      </vt:variant>
    </vt:vector>
  </HeadingPairs>
  <TitlesOfParts>
    <vt:vector size="44" baseType="lpstr">
      <vt:lpstr>12-027-АР</vt:lpstr>
      <vt:lpstr>12-027-ТХ</vt:lpstr>
      <vt:lpstr>12-027-АТХ1</vt:lpstr>
      <vt:lpstr>12-027-АТХ2</vt:lpstr>
      <vt:lpstr>12-027-ЭМ.СМ</vt:lpstr>
      <vt:lpstr>НМЦ</vt:lpstr>
      <vt:lpstr>Сводка затрат</vt:lpstr>
      <vt:lpstr>'12-027-АР'!Constr</vt:lpstr>
      <vt:lpstr>'12-027-АТХ1'!Constr</vt:lpstr>
      <vt:lpstr>'12-027-АТХ2'!Constr</vt:lpstr>
      <vt:lpstr>'12-027-ТХ'!Constr</vt:lpstr>
      <vt:lpstr>'12-027-ЭМ.СМ'!Constr</vt:lpstr>
      <vt:lpstr>'12-027-АР'!FOT</vt:lpstr>
      <vt:lpstr>'12-027-АТХ1'!FOT</vt:lpstr>
      <vt:lpstr>'12-027-АТХ2'!FOT</vt:lpstr>
      <vt:lpstr>'12-027-ТХ'!FOT</vt:lpstr>
      <vt:lpstr>'12-027-ЭМ.СМ'!FOT</vt:lpstr>
      <vt:lpstr>'12-027-АР'!Ind</vt:lpstr>
      <vt:lpstr>'12-027-АТХ1'!Ind</vt:lpstr>
      <vt:lpstr>'12-027-АТХ2'!Ind</vt:lpstr>
      <vt:lpstr>'12-027-ТХ'!Ind</vt:lpstr>
      <vt:lpstr>'12-027-ЭМ.СМ'!Ind</vt:lpstr>
      <vt:lpstr>'12-027-АР'!Obj</vt:lpstr>
      <vt:lpstr>'12-027-АТХ1'!Obj</vt:lpstr>
      <vt:lpstr>'12-027-АТХ2'!Obj</vt:lpstr>
      <vt:lpstr>'12-027-ТХ'!Obj</vt:lpstr>
      <vt:lpstr>'12-027-ЭМ.СМ'!Obj</vt:lpstr>
      <vt:lpstr>'12-027-АР'!Obosn</vt:lpstr>
      <vt:lpstr>'12-027-АТХ1'!Obosn</vt:lpstr>
      <vt:lpstr>'12-027-АТХ2'!Obosn</vt:lpstr>
      <vt:lpstr>'12-027-ТХ'!Obosn</vt:lpstr>
      <vt:lpstr>'12-027-ЭМ.СМ'!Obosn</vt:lpstr>
      <vt:lpstr>'12-027-АР'!SmPr</vt:lpstr>
      <vt:lpstr>'12-027-АТХ1'!SmPr</vt:lpstr>
      <vt:lpstr>'12-027-АТХ2'!SmPr</vt:lpstr>
      <vt:lpstr>'12-027-ТХ'!SmPr</vt:lpstr>
      <vt:lpstr>'12-027-ЭМ.СМ'!SmPr</vt:lpstr>
      <vt:lpstr>'12-027-АР'!Заголовки_для_печати</vt:lpstr>
      <vt:lpstr>'12-027-АТХ1'!Заголовки_для_печати</vt:lpstr>
      <vt:lpstr>'12-027-АТХ2'!Заголовки_для_печати</vt:lpstr>
      <vt:lpstr>'12-027-ТХ'!Заголовки_для_печати</vt:lpstr>
      <vt:lpstr>'12-027-ЭМ.СМ'!Заголовки_для_печати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2013-05-23T06:39:14Z</cp:lastPrinted>
  <dcterms:created xsi:type="dcterms:W3CDTF">2002-02-11T05:58:42Z</dcterms:created>
  <dcterms:modified xsi:type="dcterms:W3CDTF">2013-06-14T09:22:15Z</dcterms:modified>
</cp:coreProperties>
</file>