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2" windowWidth="11340" windowHeight="9048" tabRatio="866" activeTab="12"/>
  </bookViews>
  <sheets>
    <sheet name="25658" sheetId="84" r:id="rId1"/>
    <sheet name="25659" sheetId="82" r:id="rId2"/>
    <sheet name="25683" sheetId="83" r:id="rId3"/>
    <sheet name="25682" sheetId="81" r:id="rId4"/>
    <sheet name="25681" sheetId="85" r:id="rId5"/>
    <sheet name="25680" sheetId="86" r:id="rId6"/>
    <sheet name="25679" sheetId="87" r:id="rId7"/>
    <sheet name="25678" sheetId="88" r:id="rId8"/>
    <sheet name="25754" sheetId="90" r:id="rId9"/>
    <sheet name="25755" sheetId="91" r:id="rId10"/>
    <sheet name="25756" sheetId="92" r:id="rId11"/>
    <sheet name="25757" sheetId="89" r:id="rId12"/>
    <sheet name="СМР" sheetId="79" r:id="rId13"/>
    <sheet name="НМЦ договора" sheetId="80" r:id="rId14"/>
  </sheets>
  <externalReferences>
    <externalReference r:id="rId15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12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R19" i="79" l="1"/>
  <c r="B15" i="79"/>
  <c r="E15" i="79"/>
  <c r="P12" i="90"/>
  <c r="E16" i="79" l="1"/>
  <c r="E17" i="79"/>
  <c r="E18" i="79"/>
  <c r="P11" i="91"/>
  <c r="P12" i="92" l="1"/>
  <c r="M15" i="79" l="1"/>
  <c r="R15" i="79" s="1"/>
  <c r="N15" i="79" s="1"/>
  <c r="I15" i="79"/>
  <c r="I16" i="79"/>
  <c r="F16" i="79" s="1"/>
  <c r="I17" i="79"/>
  <c r="F17" i="79" s="1"/>
  <c r="I18" i="79"/>
  <c r="M18" i="79" s="1"/>
  <c r="F15" i="79"/>
  <c r="F18" i="79"/>
  <c r="B16" i="79"/>
  <c r="B17" i="79"/>
  <c r="B18" i="79"/>
  <c r="P12" i="89"/>
  <c r="J15" i="79" l="1"/>
  <c r="M16" i="79"/>
  <c r="R18" i="79"/>
  <c r="N18" i="79" s="1"/>
  <c r="J18" i="79"/>
  <c r="M17" i="79"/>
  <c r="E14" i="79"/>
  <c r="I14" i="79" s="1"/>
  <c r="O19" i="79"/>
  <c r="E13" i="79"/>
  <c r="I13" i="79" s="1"/>
  <c r="E12" i="79"/>
  <c r="B12" i="79" s="1"/>
  <c r="E11" i="79"/>
  <c r="I11" i="79" s="1"/>
  <c r="E10" i="79"/>
  <c r="E9" i="79"/>
  <c r="I9" i="79" s="1"/>
  <c r="M9" i="79" s="1"/>
  <c r="R9" i="79" s="1"/>
  <c r="N9" i="79" s="1"/>
  <c r="E8" i="79"/>
  <c r="I8" i="79" s="1"/>
  <c r="M8" i="79" s="1"/>
  <c r="R8" i="79" s="1"/>
  <c r="N8" i="79" s="1"/>
  <c r="E7" i="79"/>
  <c r="I7" i="79" s="1"/>
  <c r="M7" i="79" s="1"/>
  <c r="R7" i="79" s="1"/>
  <c r="N7" i="79" s="1"/>
  <c r="J16" i="79" l="1"/>
  <c r="R16" i="79"/>
  <c r="N16" i="79" s="1"/>
  <c r="R17" i="79"/>
  <c r="N17" i="79" s="1"/>
  <c r="J17" i="79"/>
  <c r="B13" i="79"/>
  <c r="B11" i="79"/>
  <c r="F11" i="79"/>
  <c r="M11" i="79"/>
  <c r="E19" i="79"/>
  <c r="M14" i="79"/>
  <c r="F14" i="79"/>
  <c r="B14" i="79"/>
  <c r="F13" i="79"/>
  <c r="M13" i="79"/>
  <c r="I12" i="79"/>
  <c r="J13" i="79" l="1"/>
  <c r="R13" i="79"/>
  <c r="N13" i="79" s="1"/>
  <c r="J14" i="79"/>
  <c r="R14" i="79"/>
  <c r="N14" i="79" s="1"/>
  <c r="J11" i="79"/>
  <c r="R11" i="79"/>
  <c r="N11" i="79" s="1"/>
  <c r="F12" i="79"/>
  <c r="M12" i="79"/>
  <c r="B9" i="79"/>
  <c r="B8" i="79"/>
  <c r="J12" i="79" l="1"/>
  <c r="R12" i="79"/>
  <c r="N12" i="79" s="1"/>
  <c r="B10" i="79"/>
  <c r="D19" i="79"/>
  <c r="G7" i="79" l="1"/>
  <c r="F7" i="79" s="1"/>
  <c r="B7" i="79"/>
  <c r="B19" i="79" s="1"/>
  <c r="K7" i="79" l="1"/>
  <c r="P7" i="79" s="1"/>
  <c r="J7" i="79" l="1"/>
  <c r="C19" i="79" l="1"/>
  <c r="G9" i="79" l="1"/>
  <c r="K9" i="79" s="1"/>
  <c r="H9" i="79"/>
  <c r="H8" i="79"/>
  <c r="L8" i="79" l="1"/>
  <c r="Q8" i="79" s="1"/>
  <c r="L9" i="79"/>
  <c r="F9" i="79"/>
  <c r="G8" i="79"/>
  <c r="H10" i="79"/>
  <c r="L10" i="79" s="1"/>
  <c r="Q10" i="79" s="1"/>
  <c r="I10" i="79"/>
  <c r="M10" i="79" l="1"/>
  <c r="R10" i="79" s="1"/>
  <c r="N10" i="79" s="1"/>
  <c r="I19" i="79"/>
  <c r="J9" i="79"/>
  <c r="Q9" i="79"/>
  <c r="L19" i="79"/>
  <c r="H19" i="79"/>
  <c r="F8" i="79"/>
  <c r="K8" i="79"/>
  <c r="P8" i="79" s="1"/>
  <c r="G10" i="79"/>
  <c r="K10" i="79" s="1"/>
  <c r="P10" i="79" s="1"/>
  <c r="M19" i="79" l="1"/>
  <c r="C21" i="80" s="1"/>
  <c r="Q19" i="79"/>
  <c r="K19" i="79"/>
  <c r="G19" i="79"/>
  <c r="J10" i="79"/>
  <c r="J8" i="79"/>
  <c r="F10" i="79"/>
  <c r="F19" i="79" s="1"/>
  <c r="R20" i="79" l="1"/>
  <c r="R21" i="79" s="1"/>
  <c r="J19" i="79"/>
  <c r="P19" i="79"/>
  <c r="G19" i="80" s="1"/>
  <c r="C20" i="80"/>
  <c r="N19" i="79" l="1"/>
  <c r="D21" i="80" l="1"/>
  <c r="C19" i="80"/>
  <c r="C22" i="80" s="1"/>
  <c r="D22" i="80" l="1"/>
  <c r="F21" i="80"/>
  <c r="G21" i="80" s="1"/>
  <c r="N20" i="79"/>
  <c r="D23" i="80" l="1"/>
  <c r="F23" i="80" s="1"/>
  <c r="G23" i="80" s="1"/>
  <c r="N21" i="79"/>
  <c r="G22" i="80"/>
  <c r="F22" i="80"/>
  <c r="G24" i="80" l="1"/>
  <c r="F24" i="80"/>
  <c r="D24" i="80"/>
</calcChain>
</file>

<file path=xl/sharedStrings.xml><?xml version="1.0" encoding="utf-8"?>
<sst xmlns="http://schemas.openxmlformats.org/spreadsheetml/2006/main" count="1465" uniqueCount="462">
  <si>
    <t>Всего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</si>
  <si>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</si>
  <si>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</si>
  <si>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</si>
  <si>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</si>
  <si>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</si>
  <si>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</t>
  </si>
  <si>
    <t>* В расчете использованы индексы:</t>
  </si>
  <si>
    <t>Всего: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</si>
  <si>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</si>
  <si>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</si>
  <si>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</si>
  <si>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</si>
  <si>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</si>
  <si>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</si>
  <si>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</si>
  <si>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</si>
  <si>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</si>
  <si>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</si>
  <si>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</si>
  <si>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</si>
  <si>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</si>
  <si>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</si>
  <si>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</si>
  <si>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</si>
  <si>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</si>
  <si>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</si>
  <si>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</si>
  <si>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Согласовано</t>
  </si>
  <si>
    <t>отд. 028</t>
  </si>
  <si>
    <t>Н.А. Басова</t>
  </si>
  <si>
    <t>2015 год</t>
  </si>
  <si>
    <t>2015г.</t>
  </si>
  <si>
    <t>Остаток сметной стоимости в базисном уровне цен на 01.01.2000</t>
  </si>
  <si>
    <t>на 2015 год</t>
  </si>
  <si>
    <t>СОГЛАСОВАНО:</t>
  </si>
  <si>
    <t>УТВЕРЖДАЮ:</t>
  </si>
  <si>
    <t>(наименование стройки)</t>
  </si>
  <si>
    <t>Зам. генерального директора</t>
  </si>
  <si>
    <t>_____________________________</t>
  </si>
  <si>
    <t xml:space="preserve">        Е.В.Гордеев</t>
  </si>
  <si>
    <t>" _____ " ________________ 2014г.</t>
  </si>
  <si>
    <t>(локальная смета)</t>
  </si>
  <si>
    <t>"______ " __________2014 г.</t>
  </si>
  <si>
    <t xml:space="preserve">на </t>
  </si>
  <si>
    <t>(наименование работ и затрат, наименование объекта)</t>
  </si>
  <si>
    <t>тыс. руб.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</si>
  <si>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</si>
  <si>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</si>
  <si>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</si>
  <si>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 xml:space="preserve">Составлен(а) в базовых ценах 2001г. в редакции 2009г. </t>
  </si>
  <si>
    <t>№ пп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</si>
  <si>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</si>
  <si>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</si>
  <si>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</si>
  <si>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</si>
  <si>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</si>
  <si>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</si>
  <si>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</si>
  <si>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Общая масса обору-дования, т</t>
  </si>
  <si>
    <t>В том числе</t>
  </si>
  <si>
    <t>Осн.З/п</t>
  </si>
  <si>
    <t>Эк.Маш</t>
  </si>
  <si>
    <t>З/пМех</t>
  </si>
  <si>
    <t>шт.</t>
  </si>
  <si>
    <t>ТЕРп03-01-007-01</t>
  </si>
  <si>
    <t>1 устройство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</si>
  <si>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</si>
  <si>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</si>
  <si>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</si>
  <si>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</si>
  <si>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</si>
  <si>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</si>
  <si>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 xml:space="preserve">  Итого</t>
  </si>
  <si>
    <t xml:space="preserve">    В том числе: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</si>
  <si>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</si>
  <si>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</si>
  <si>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</si>
  <si>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</si>
  <si>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Начальник отд.078 _________________________Т.М.Ковязина</t>
  </si>
  <si>
    <t>Составил инженер-сметчик __________________ Н.А.Батаева</t>
  </si>
  <si>
    <t>Ведущий инженер отд.078____________________ В.В.Воронкова</t>
  </si>
  <si>
    <t>Е.В.Гордеев</t>
  </si>
  <si>
    <t>_________________</t>
  </si>
  <si>
    <t>" _____ " ________________ 2014 г.</t>
  </si>
  <si>
    <t>1 шт.</t>
  </si>
  <si>
    <t>Начальник отд. 078 _________________________  Т.М.Ковязина</t>
  </si>
  <si>
    <t>Составил ведущий инженер __________________ В.В.Воронкова</t>
  </si>
  <si>
    <t>Сметная стоимость прочих _______________________________________________________________________________________________</t>
  </si>
  <si>
    <t>Средства  на оплату труда _______________________________________________________________________________________________</t>
  </si>
  <si>
    <t>Т/з мех. на ед.</t>
  </si>
  <si>
    <t>Т/з мех.
Всего</t>
  </si>
  <si>
    <t xml:space="preserve">                           Раздел 1. Пусконаладочные работы ("вхолостую" 80%)</t>
  </si>
  <si>
    <t>ТЕРп01-11-024-01</t>
  </si>
  <si>
    <t>Фазировка электрической линии или трансформатора с сетью напряжением до 1 кВ</t>
  </si>
  <si>
    <t>1 фазировка</t>
  </si>
  <si>
    <t>ТЕРп01-03-002-04</t>
  </si>
  <si>
    <t>Выключатель трехполюсный напряжением до 1 кВ с электромагнитным, тепловым или комбинированным расцепителем, номинальный ток до 50 А</t>
  </si>
  <si>
    <t>ТЕРп01-03-001-01</t>
  </si>
  <si>
    <t>Выключатель однополюсный напряжением до 1 кВ с электромагнитным, тепловым или комбинированным расцепителем</t>
  </si>
  <si>
    <t>ТЕРп01-06-021-01</t>
  </si>
  <si>
    <t>Схема разводки трехпроводной системы с количеством панелей (шкафов, ячеек) до 2</t>
  </si>
  <si>
    <t>1 схема</t>
  </si>
  <si>
    <t>ТЕРп01-11-013-01</t>
  </si>
  <si>
    <t>Замер полного сопротивления цепи «фаза-нуль»</t>
  </si>
  <si>
    <t>1 токоприемник</t>
  </si>
  <si>
    <t>ТЕРп01-11-011-01</t>
  </si>
  <si>
    <t>Проверка наличия цепи между заземлителями и заземленными элементами</t>
  </si>
  <si>
    <t>100 точек</t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</si>
  <si>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</si>
  <si>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</si>
  <si>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</si>
  <si>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t>ТЕРп01-11-010-02</t>
  </si>
  <si>
    <t>Измерение сопротивления растеканию тока контура с диагональю до 20 м</t>
  </si>
  <si>
    <t>1 измерение</t>
  </si>
  <si>
    <t xml:space="preserve">  Итого по разделу 1 Пусконаладочные работы (в холостую 80%)</t>
  </si>
  <si>
    <t>Обосно-
вание</t>
  </si>
  <si>
    <t>Способ закупки: открытый запрос предложений</t>
  </si>
  <si>
    <t>ЛОКАЛЬНЫЙ СМЕТНЫЙ РАСЧЕТ № 25658</t>
  </si>
  <si>
    <t xml:space="preserve">             на Реконструкцию КПП промышленной площадка № 5.</t>
  </si>
  <si>
    <t>Раздел: ПНР. Пожарная сигнализация</t>
  </si>
  <si>
    <t>Основание: проект № 055-10671-258-ПС</t>
  </si>
  <si>
    <t>___________________________1,939</t>
  </si>
  <si>
    <t>___________________________0,946</t>
  </si>
  <si>
    <t>_______________________________________________________________________________________________55,61</t>
  </si>
  <si>
    <t xml:space="preserve">                           Раздел 1. Пусконаладочные работы (в холостую 80%)</t>
  </si>
  <si>
    <r>
      <t>0,01</t>
    </r>
    <r>
      <rPr>
        <i/>
        <sz val="6"/>
        <rFont val="Arial"/>
        <family val="2"/>
        <charset val="204"/>
      </rPr>
      <t xml:space="preserve">
1/100</t>
    </r>
  </si>
  <si>
    <t>ТЕРп01-10-001-01</t>
  </si>
  <si>
    <t>Сбор и реализация сигналов информации устройств защиты, автоматики электрических (извещатель ручной)</t>
  </si>
  <si>
    <t>сигнал</t>
  </si>
  <si>
    <r>
      <t>Сбор и реализация сигналов информации устройств защиты, автоматики электрических</t>
    </r>
    <r>
      <rPr>
        <i/>
        <sz val="7"/>
        <rFont val="Arial"/>
        <family val="2"/>
        <charset val="204"/>
      </rPr>
      <t xml:space="preserve">
(0.10 При выполнении пусконаладочных работ на высоте от 2 до 8м ОЗП=1,1; ТЗ=1,1)</t>
    </r>
  </si>
  <si>
    <r>
      <t>13</t>
    </r>
    <r>
      <rPr>
        <i/>
        <sz val="6"/>
        <rFont val="Arial"/>
        <family val="2"/>
        <charset val="204"/>
      </rPr>
      <t xml:space="preserve">
8+3+2</t>
    </r>
  </si>
  <si>
    <t>ТЕРп01-10-010-01</t>
  </si>
  <si>
    <t>Схема контроля изоляции электрической сети: с помощью электроизмерительных приборов</t>
  </si>
  <si>
    <t>схема</t>
  </si>
  <si>
    <t>ТЕРп01-06-010-01</t>
  </si>
  <si>
    <t>Источник бесперебойного питания</t>
  </si>
  <si>
    <t>ТЕРп02-01-002-01</t>
  </si>
  <si>
    <t>Автоматизированная система управления II категории технической сложности с количеством каналов: 2</t>
  </si>
  <si>
    <t>система</t>
  </si>
  <si>
    <t xml:space="preserve">   Пусконаладочные работы (вхолостую 80%) ПЗ=0,8 (ОЗП=0,8; ЭМ=0,8; ЗПМ=0,8; МАТ=0,8; ТЗ=0,8; ТЗМ=0,8)  (Поз. 1-10)</t>
  </si>
  <si>
    <t xml:space="preserve">   65% ФОТ (от 946)  (Поз. 1-10)</t>
  </si>
  <si>
    <t xml:space="preserve">   40% ФОТ (от 946)  (Поз. 1-10)</t>
  </si>
  <si>
    <t>ВСЕГО по смете</t>
  </si>
  <si>
    <t>01.12.14 г.</t>
  </si>
  <si>
    <t>ЛОКАЛЬНЫЙ СМЕТНЫЙ РАСЧЕТ № 25659</t>
  </si>
  <si>
    <t xml:space="preserve">            на Реконструкцию КПП промышленной площадка № 5.</t>
  </si>
  <si>
    <t>Раздел: ПНР. Силовое электрооборудование и освещение.</t>
  </si>
  <si>
    <t>Основание: проект № 055-10671-258-ЭМ</t>
  </si>
  <si>
    <t>___________________________14,881</t>
  </si>
  <si>
    <t>___________________________7,259</t>
  </si>
  <si>
    <t>_______________________________________________________________________________________________385,34</t>
  </si>
  <si>
    <r>
      <t>5</t>
    </r>
    <r>
      <rPr>
        <i/>
        <sz val="6"/>
        <rFont val="Arial"/>
        <family val="2"/>
        <charset val="204"/>
      </rPr>
      <t xml:space="preserve">
4+1</t>
    </r>
  </si>
  <si>
    <r>
      <t>3</t>
    </r>
    <r>
      <rPr>
        <i/>
        <sz val="6"/>
        <rFont val="Arial"/>
        <family val="2"/>
        <charset val="204"/>
      </rPr>
      <t xml:space="preserve">
2+1</t>
    </r>
  </si>
  <si>
    <r>
      <t>Выключатель трехполюсный напряжением до 1 кВ с электромагнитным, тепловым или комбинированным расцепителем, номинальный ток до 50 А</t>
    </r>
    <r>
      <rPr>
        <i/>
        <sz val="7"/>
        <rFont val="Arial"/>
        <family val="2"/>
        <charset val="204"/>
      </rPr>
      <t xml:space="preserve">
(3.6 ВУ. При проверке двухполюсного автоматического выключателя ОЗП=0,8; ТЗ=0,8)</t>
    </r>
  </si>
  <si>
    <r>
      <t>9</t>
    </r>
    <r>
      <rPr>
        <i/>
        <sz val="6"/>
        <rFont val="Arial"/>
        <family val="2"/>
        <charset val="204"/>
      </rPr>
      <t xml:space="preserve">
5+2+1+1</t>
    </r>
  </si>
  <si>
    <t>ТЕРп01-03-005-04</t>
  </si>
  <si>
    <t>Разъединитель однополюсный напряжением от 110 до 220 кВ</t>
  </si>
  <si>
    <r>
      <t>58</t>
    </r>
    <r>
      <rPr>
        <i/>
        <sz val="6"/>
        <rFont val="Arial"/>
        <family val="2"/>
        <charset val="204"/>
      </rPr>
      <t xml:space="preserve">
6+1+19+5+3+3+21</t>
    </r>
  </si>
  <si>
    <r>
      <t>0,58</t>
    </r>
    <r>
      <rPr>
        <i/>
        <sz val="6"/>
        <rFont val="Arial"/>
        <family val="2"/>
        <charset val="204"/>
      </rPr>
      <t xml:space="preserve">
58/100</t>
    </r>
  </si>
  <si>
    <r>
      <t>64</t>
    </r>
    <r>
      <rPr>
        <i/>
        <sz val="6"/>
        <rFont val="Arial"/>
        <family val="2"/>
        <charset val="204"/>
      </rPr>
      <t xml:space="preserve">
2+45+12+5</t>
    </r>
  </si>
  <si>
    <t xml:space="preserve">                           Автоматика</t>
  </si>
  <si>
    <t>ТЕРп01-09-002-01</t>
  </si>
  <si>
    <t>Датчик бесконтактный с числом «вход-выход» до 3</t>
  </si>
  <si>
    <t>ТЕРп01-13-021-01</t>
  </si>
  <si>
    <t>Технологический комплекс, включающий агрегаты, связанные между собой непрерывным регулированием технологических параметров и взаимоконтролем режимов работы, в количестве до 5 шт.</t>
  </si>
  <si>
    <t>1 комплекс</t>
  </si>
  <si>
    <t xml:space="preserve">   Пусконаладочные работы (вхолостую 80%) ПЗ=0,8 (ОЗП=0,8; ЭМ=0,8; ЗПМ=0,8; МАТ=0,8; ТЗ=0,8; ТЗМ=0,8)  (Поз. 1-16)</t>
  </si>
  <si>
    <t xml:space="preserve">   65% ФОТ (от 7259)  (Поз. 1-16)</t>
  </si>
  <si>
    <t xml:space="preserve">   40% ФОТ (от 7259)  (Поз. 1-16)</t>
  </si>
  <si>
    <t>ЛОКАЛЬНЫЙ СМЕТНЫЙ РАСЧЕТ № 25683</t>
  </si>
  <si>
    <t>ПНР. Наружные сети электроснабжения промышленной площадки 5.</t>
  </si>
  <si>
    <t>Основание: проект № П-055/10661-ИОС1, ТКР изм.1; смета № 02-01-01 изм.1</t>
  </si>
  <si>
    <t>Сметная стоимость  ПНР "в холостую 80%" _______________________________________________________________________________________________</t>
  </si>
  <si>
    <t>___________________________29,192</t>
  </si>
  <si>
    <t>___________________________14,240</t>
  </si>
  <si>
    <t>_______________________________________________________________________________________________799,54</t>
  </si>
  <si>
    <t>Обору-
дование</t>
  </si>
  <si>
    <t xml:space="preserve">                           Раздел 1. Пусконаладочные работы (вхолостую 80%)</t>
  </si>
  <si>
    <t xml:space="preserve">                           Силовое оборудование</t>
  </si>
  <si>
    <t>ТЕРп02-01-003-01</t>
  </si>
  <si>
    <t>Автоматизированная система управления III категории технической сложности с количеством каналов (Кобщ) 2</t>
  </si>
  <si>
    <t>1 система</t>
  </si>
  <si>
    <t>ТЕРп01-13-010-01</t>
  </si>
  <si>
    <t>Агрегат, включающий в себя механизмы, связанные между собой блокировочными связями, смонтированные предприятием-изготовителем, в количестве до 2 шт.</t>
  </si>
  <si>
    <t>ТЕРп01-09-013-01</t>
  </si>
  <si>
    <t>Контур систем автоматического регулирования параметров 1 с числом органов настройки до 5</t>
  </si>
  <si>
    <t>ТЕРп01-02-003-01</t>
  </si>
  <si>
    <t>Трансформатор силовой трехфазный масляный напряжением до 11 кВ, мощностью до 1,6 МВА</t>
  </si>
  <si>
    <t>ТЕРп01-11-024-02</t>
  </si>
  <si>
    <t>Фазировка электрической линии или трансформатора с сетью напряжением свыше 1 кВ</t>
  </si>
  <si>
    <r>
      <t>12</t>
    </r>
    <r>
      <rPr>
        <i/>
        <sz val="6"/>
        <rFont val="Arial"/>
        <family val="2"/>
        <charset val="204"/>
      </rPr>
      <t xml:space="preserve">
(2+2)*3*1</t>
    </r>
  </si>
  <si>
    <t>ТЕРп01-05-028-05</t>
  </si>
  <si>
    <t>Программируемый микропроцессорный комплекс</t>
  </si>
  <si>
    <t xml:space="preserve">                           Наружное освещение</t>
  </si>
  <si>
    <r>
      <t>0,91</t>
    </r>
    <r>
      <rPr>
        <i/>
        <sz val="6"/>
        <rFont val="Arial"/>
        <family val="2"/>
        <charset val="204"/>
      </rPr>
      <t xml:space="preserve">
(82+8+1)/100</t>
    </r>
  </si>
  <si>
    <r>
      <t>86</t>
    </r>
    <r>
      <rPr>
        <i/>
        <sz val="6"/>
        <rFont val="Arial"/>
        <family val="2"/>
        <charset val="204"/>
      </rPr>
      <t xml:space="preserve">
1+3+82</t>
    </r>
  </si>
  <si>
    <t xml:space="preserve">                           Заземление</t>
  </si>
  <si>
    <t>ТЕРп01-11-010-01</t>
  </si>
  <si>
    <t>Измерение сопротивления растеканию тока заземлителя</t>
  </si>
  <si>
    <t xml:space="preserve">                           Кабели</t>
  </si>
  <si>
    <t>ТЕРп01-12-027-01</t>
  </si>
  <si>
    <t>Испытание кабеля силового длиной до 500 м напряжением до 10 кВ</t>
  </si>
  <si>
    <t>1 испытание</t>
  </si>
  <si>
    <r>
      <t>9</t>
    </r>
    <r>
      <rPr>
        <i/>
        <sz val="6"/>
        <rFont val="Arial"/>
        <family val="2"/>
        <charset val="204"/>
      </rPr>
      <t xml:space="preserve">
4+1+1+1+1+1</t>
    </r>
  </si>
  <si>
    <t xml:space="preserve">                           Шкафы учета электроэнергии</t>
  </si>
  <si>
    <r>
      <t>7</t>
    </r>
    <r>
      <rPr>
        <i/>
        <sz val="6"/>
        <rFont val="Arial"/>
        <family val="2"/>
        <charset val="204"/>
      </rPr>
      <t xml:space="preserve">
6+1</t>
    </r>
  </si>
  <si>
    <r>
      <t>60</t>
    </r>
    <r>
      <rPr>
        <i/>
        <sz val="6"/>
        <rFont val="Arial"/>
        <family val="2"/>
        <charset val="204"/>
      </rPr>
      <t xml:space="preserve">
(6+1+12+1)*3*1</t>
    </r>
  </si>
  <si>
    <t>ТЕРп01-09-010-03</t>
  </si>
  <si>
    <t>Функциональная группа управления релейно-контакторная с общим числом внешних блокировочных связей до 10</t>
  </si>
  <si>
    <r>
      <t>27</t>
    </r>
    <r>
      <rPr>
        <i/>
        <sz val="6"/>
        <rFont val="Arial"/>
        <family val="2"/>
        <charset val="204"/>
      </rPr>
      <t xml:space="preserve">
24+3</t>
    </r>
  </si>
  <si>
    <r>
      <t>Выключатель трехполюсный напряжением до 1 кВ с электромагнитным, тепловым или комбинированным расцепителем, номинальный ток до 50 А</t>
    </r>
    <r>
      <rPr>
        <i/>
        <sz val="7"/>
        <rFont val="Arial"/>
        <family val="2"/>
        <charset val="204"/>
      </rPr>
      <t xml:space="preserve">
(1.1.27.ОППри проверке двухполюсного автоматического выключателя  ОЗП=0,8; ТЗ=0,8)</t>
    </r>
  </si>
  <si>
    <r>
      <t>14</t>
    </r>
    <r>
      <rPr>
        <i/>
        <sz val="6"/>
        <rFont val="Arial"/>
        <family val="2"/>
        <charset val="204"/>
      </rPr>
      <t xml:space="preserve">
12+2</t>
    </r>
  </si>
  <si>
    <t>ТЕРп01-06-010-01 прим.</t>
  </si>
  <si>
    <t>Блок питания</t>
  </si>
  <si>
    <r>
      <t>0,56</t>
    </r>
    <r>
      <rPr>
        <i/>
        <sz val="6"/>
        <rFont val="Arial"/>
        <family val="2"/>
        <charset val="204"/>
      </rPr>
      <t xml:space="preserve">
(6+1+6+1+1+36+5)/100</t>
    </r>
  </si>
  <si>
    <t xml:space="preserve">  Итого по разделу 1 Пусконаладочные работы (вхолостую 80%)</t>
  </si>
  <si>
    <t xml:space="preserve">   Пусконаладочные работы (вхолостую 80%) ПЗ=0,8 (ОЗП=0,8; ЭМ=0,8; ЗПМ=0,8; МАТ=0,8; ТЗ=0,8; ТЗМ=0,8)  (Поз. 1-21)</t>
  </si>
  <si>
    <t xml:space="preserve">   65% ФОТ (от 14240)  (Поз. 1-21)</t>
  </si>
  <si>
    <t xml:space="preserve">   40% ФОТ (от 14240)  (Поз. 1-21)</t>
  </si>
  <si>
    <t xml:space="preserve">  Пусконаладочные работы: 'вхолостую' - 80%</t>
  </si>
  <si>
    <t>Составил инженер-сметчик __________________ Н.М.Шарина</t>
  </si>
  <si>
    <t>23.12.14 г.</t>
  </si>
  <si>
    <t>Проверил ведущий инженер __________________ В.В.Воронкова</t>
  </si>
  <si>
    <t>ЛОКАЛЬНЫЙ СМЕТНЫЙ РАСЧЕТ № 25682</t>
  </si>
  <si>
    <t>ПНР. Охранная сигнализация. Административно-бытовой корпус промышленной площадки 5.</t>
  </si>
  <si>
    <t>Основание: проект № Р-055/10674-294-ОС изм.1; смета №02-01-08 изм.1</t>
  </si>
  <si>
    <t>___________________________3,403</t>
  </si>
  <si>
    <t>___________________________1,660</t>
  </si>
  <si>
    <t>_______________________________________________________________________________________________95,72</t>
  </si>
  <si>
    <r>
      <t>Сбор и реализация сигналов информации устройств защиты, автоматики электрических</t>
    </r>
    <r>
      <rPr>
        <i/>
        <sz val="7"/>
        <rFont val="Arial"/>
        <family val="2"/>
        <charset val="204"/>
      </rPr>
      <t xml:space="preserve">
(0.10 При выполнении пусконаладочных работ на высоте от 2 до 8м ОЗП=1,1; ТЗ=1,1)</t>
    </r>
  </si>
  <si>
    <r>
      <t>57</t>
    </r>
    <r>
      <rPr>
        <i/>
        <sz val="6"/>
        <rFont val="Arial"/>
        <family val="2"/>
        <charset val="204"/>
      </rPr>
      <t xml:space="preserve">
27+17+4+8+1</t>
    </r>
  </si>
  <si>
    <t xml:space="preserve">   Пусконаладочные работы (вхолостую 80%) ПЗ=0,8 (ОЗП=0,8; ЭМ=0,8; ЗПМ=0,8; МАТ=0,8; ТЗ=0,8; ТЗМ=0,8)  (Поз. 1-3)</t>
  </si>
  <si>
    <t xml:space="preserve">   65% ФОТ (от 1660)  (Поз. 1-3)</t>
  </si>
  <si>
    <t xml:space="preserve">   40% ФОТ (от 1660)  (Поз. 1-3)</t>
  </si>
  <si>
    <t>ЛОКАЛЬНЫЙ СМЕТНЫЙ РАСЧЕТ № 25681</t>
  </si>
  <si>
    <t>ПНР. Пожарная сигнализация. Административно-бытовой корпус промышленной площадки 5.</t>
  </si>
  <si>
    <t>Основание: проект № Р-055/10674-294-ПС изм.1; смета №02-01-07 изм.1</t>
  </si>
  <si>
    <t>___________________________3,333</t>
  </si>
  <si>
    <t>___________________________1,626</t>
  </si>
  <si>
    <t>_______________________________________________________________________________________________96,56</t>
  </si>
  <si>
    <t xml:space="preserve">                           Пусконаладочные работы пожарной сигнализации и СОУЭ</t>
  </si>
  <si>
    <r>
      <t>34</t>
    </r>
    <r>
      <rPr>
        <i/>
        <sz val="6"/>
        <rFont val="Arial"/>
        <family val="2"/>
        <charset val="204"/>
      </rPr>
      <t xml:space="preserve">
4+18+10+2</t>
    </r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</si>
  <si>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</si>
  <si>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</si>
  <si>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до: 20</t>
  </si>
  <si>
    <t xml:space="preserve">   Пусконаладочные работы (вхолостую 80%) ПЗ=0,8 (ОЗП=0,8; ЭМ=0,8; ЗПМ=0,8; МАТ=0,8; ТЗ=0,8; ТЗМ=0,8)  (Поз. 1-7)</t>
  </si>
  <si>
    <t xml:space="preserve">   65% ФОТ (от 1626)  (Поз. 1-7)</t>
  </si>
  <si>
    <t xml:space="preserve">   40% ФОТ (от 1626)  (Поз. 1-7)</t>
  </si>
  <si>
    <t>ЛОКАЛЬНЫЙ СМЕТНЫЙ РАСЧЕТ № 25680</t>
  </si>
  <si>
    <t>ПНР. Внутренние сети связи. Административно-бытовой корпус промышленной площадки 5.</t>
  </si>
  <si>
    <r>
      <t xml:space="preserve">Основание: </t>
    </r>
    <r>
      <rPr>
        <b/>
        <sz val="10"/>
        <rFont val="Arial"/>
        <family val="2"/>
        <charset val="204"/>
      </rPr>
      <t>проект № Р-055/10674-294-СС изм.1; смета № 02-01-06 изм.1</t>
    </r>
  </si>
  <si>
    <t>Сметная стоимость ПНР "в холостую 80%"_______________________________________________________________________________________________</t>
  </si>
  <si>
    <t>___________________________2,598</t>
  </si>
  <si>
    <t>___________________________1,267</t>
  </si>
  <si>
    <t>_______________________________________________________________________________________________67,34</t>
  </si>
  <si>
    <t>ТЕРп02-01-001-01</t>
  </si>
  <si>
    <t>Автоматизированная система управления I категории технической сложности с количеством каналов (Кобщ) 2</t>
  </si>
  <si>
    <t>ТЕРп02-01-001-02</t>
  </si>
  <si>
    <t>Автоматизированная система управления I категории технической сложности с количеством каналов (Кобщ) за каждый канал свыше 2 до 9 добавлять к расценке 02-01-001-01</t>
  </si>
  <si>
    <t>1 канал</t>
  </si>
  <si>
    <t>ТЕРп01-06-002-01</t>
  </si>
  <si>
    <t>Коммутатор</t>
  </si>
  <si>
    <r>
      <t>0,03</t>
    </r>
    <r>
      <rPr>
        <i/>
        <sz val="6"/>
        <rFont val="Arial"/>
        <family val="2"/>
        <charset val="204"/>
      </rPr>
      <t xml:space="preserve">
3/100</t>
    </r>
  </si>
  <si>
    <t xml:space="preserve">   Пусконаладочные работы (вхолостую 80%) ПЗ=0,8 (ОЗП=0,8; ЭМ=0,8; ЗПМ=0,8; МАТ=0,8; ТЗ=0,8; ТЗМ=0,8)  (Поз. 1-6)</t>
  </si>
  <si>
    <t xml:space="preserve">   65% ФОТ (от 1267)  (Поз. 1-6)</t>
  </si>
  <si>
    <t xml:space="preserve">   40% ФОТ (от 1267)  (Поз. 1-6)</t>
  </si>
  <si>
    <t>18.12.14 г.</t>
  </si>
  <si>
    <t>ЛОКАЛЬНЫЙ СМЕТНЫЙ РАСЧЕТ № 25679</t>
  </si>
  <si>
    <t>ПНР. Электрооборудование, освещение, автоматизация. Административно-бытовой корпус промышленной площадки 5.</t>
  </si>
  <si>
    <t>Основание: проект № Р-055/10674-294-ЭМ изм.1; смета №02-01-05 изм.1</t>
  </si>
  <si>
    <t>___________________________15,334</t>
  </si>
  <si>
    <t>___________________________7,480</t>
  </si>
  <si>
    <t>_______________________________________________________________________________________________411,6</t>
  </si>
  <si>
    <r>
      <t>7</t>
    </r>
    <r>
      <rPr>
        <i/>
        <sz val="6"/>
        <rFont val="Arial"/>
        <family val="2"/>
        <charset val="204"/>
      </rPr>
      <t xml:space="preserve">
3+1+1+1+1</t>
    </r>
  </si>
  <si>
    <r>
      <t>3</t>
    </r>
    <r>
      <rPr>
        <i/>
        <sz val="6"/>
        <rFont val="Arial"/>
        <family val="2"/>
        <charset val="204"/>
      </rPr>
      <t xml:space="preserve">
1*3</t>
    </r>
  </si>
  <si>
    <r>
      <t>29</t>
    </r>
    <r>
      <rPr>
        <i/>
        <sz val="6"/>
        <rFont val="Arial"/>
        <family val="2"/>
        <charset val="204"/>
      </rPr>
      <t xml:space="preserve">
9*3+1+1</t>
    </r>
  </si>
  <si>
    <r>
      <t>90</t>
    </r>
    <r>
      <rPr>
        <i/>
        <sz val="6"/>
        <rFont val="Arial"/>
        <family val="2"/>
        <charset val="204"/>
      </rPr>
      <t xml:space="preserve">
7+16+21+4+4+2+33+2+1</t>
    </r>
  </si>
  <si>
    <r>
      <t>0,9</t>
    </r>
    <r>
      <rPr>
        <i/>
        <sz val="6"/>
        <rFont val="Arial"/>
        <family val="2"/>
        <charset val="204"/>
      </rPr>
      <t xml:space="preserve">
90/100</t>
    </r>
  </si>
  <si>
    <r>
      <t>104</t>
    </r>
    <r>
      <rPr>
        <i/>
        <sz val="6"/>
        <rFont val="Arial"/>
        <family val="2"/>
        <charset val="204"/>
      </rPr>
      <t xml:space="preserve">
2*7+90</t>
    </r>
  </si>
  <si>
    <t>ТЕРп01-09-010-01</t>
  </si>
  <si>
    <t>Пост управления</t>
  </si>
  <si>
    <t>ТЕРп01-09-010-02</t>
  </si>
  <si>
    <t>Функциональная группа управления релейно-контакторная с общим числом внешних блокировочных связей до 5</t>
  </si>
  <si>
    <t>ТЕРп01-07-004-01</t>
  </si>
  <si>
    <t>Электродвигатель переменного тока напряжением до 1 кВ однофазный (кондиционеры)</t>
  </si>
  <si>
    <r>
      <t>4</t>
    </r>
    <r>
      <rPr>
        <i/>
        <sz val="6"/>
        <rFont val="Arial"/>
        <family val="2"/>
        <charset val="204"/>
      </rPr>
      <t xml:space="preserve">
3+1</t>
    </r>
  </si>
  <si>
    <r>
      <t>6</t>
    </r>
    <r>
      <rPr>
        <i/>
        <sz val="6"/>
        <rFont val="Arial"/>
        <family val="2"/>
        <charset val="204"/>
      </rPr>
      <t xml:space="preserve">
2+2+2</t>
    </r>
  </si>
  <si>
    <t>ТЕРп01-13-020-01</t>
  </si>
  <si>
    <t>Технологический комплекс, включающий в себя агрегаты, связанные между собой блокировочными связями, в количестве до 2 шт.</t>
  </si>
  <si>
    <t xml:space="preserve">  Итого по разделу 1 Пусконаладочные работы ("вхолостую" 80%)</t>
  </si>
  <si>
    <t xml:space="preserve">   Пусконаладочные работы (вхолостую 80%) ПЗ=0,8 (ОЗП=0,8; ЭМ=0,8; ЗПМ=0,8; МАТ=0,8; ТЗ=0,8; ТЗМ=0,8)  (Поз. 1-15)</t>
  </si>
  <si>
    <t xml:space="preserve">   65% ФОТ (от 7480)  (Поз. 1-15)</t>
  </si>
  <si>
    <t xml:space="preserve">   40% ФОТ (от 7480)  (Поз. 1-15)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</si>
  <si>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25678</t>
    </r>
  </si>
  <si>
    <t>ПНР. Вентиляция. Административно-бытовой корпус промышленной площадки 5.</t>
  </si>
  <si>
    <t>Основание: проект № Р-055/10674-294-ОВ изм.1; смета №02-01-04 изм.1</t>
  </si>
  <si>
    <t>___________________________6,425</t>
  </si>
  <si>
    <t>___________________________3,134</t>
  </si>
  <si>
    <t>_______________________________________________________________________________________________220,3</t>
  </si>
  <si>
    <t xml:space="preserve">                           Раздел 1. Пусконаладочные работы (в холостую 75%) систем вентиляции.</t>
  </si>
  <si>
    <t xml:space="preserve">                           Система П-1</t>
  </si>
  <si>
    <t>ТЕРп03-01-007-01 прим.</t>
  </si>
  <si>
    <t>Приточно-вытяжная установка</t>
  </si>
  <si>
    <t>ТЕРп03-01-065-01</t>
  </si>
  <si>
    <t>Узел технологический регулирования или защиты по параметрам температуры, относительной влажности, давления или расхода (датчики температуры и перепада давления )</t>
  </si>
  <si>
    <t>1 узел</t>
  </si>
  <si>
    <t>ТЕРп03-01-011-01</t>
  </si>
  <si>
    <t>Регулировочно-запорное устройство заслонки с электрическим, пневматическим приводом</t>
  </si>
  <si>
    <t>ТЕРп03-01-011-06</t>
  </si>
  <si>
    <t>Регулировочно-запорное устройство клапан огнезадерживающий</t>
  </si>
  <si>
    <t>ТЕРп03-01-022-01</t>
  </si>
  <si>
    <t>Сеть систем вентиляции и кондиционирования воздуха при количестве сечений до 5</t>
  </si>
  <si>
    <t>1 вентиляционная сеть</t>
  </si>
  <si>
    <t xml:space="preserve">                           Система В-1</t>
  </si>
  <si>
    <t>ТЕРп03-01-002-09</t>
  </si>
  <si>
    <t>Вентилятор осевой</t>
  </si>
  <si>
    <t>ТЕРп03-01-011-05</t>
  </si>
  <si>
    <t>Регулировочно-запорное устройство клапан обратный</t>
  </si>
  <si>
    <t>ТЕРп03-01-001-01</t>
  </si>
  <si>
    <t>Шахта вытяжная (узел прохода вытяжных шахт)</t>
  </si>
  <si>
    <t xml:space="preserve">                           Система В-3,В-3"</t>
  </si>
  <si>
    <t xml:space="preserve">                           Система ВЕ-1</t>
  </si>
  <si>
    <t xml:space="preserve">                           Система ВЕ-2</t>
  </si>
  <si>
    <t xml:space="preserve">                           Система ВЕ-3</t>
  </si>
  <si>
    <t xml:space="preserve">                           Система ВЕ-4</t>
  </si>
  <si>
    <t xml:space="preserve">                           Система ВЕ-5</t>
  </si>
  <si>
    <t xml:space="preserve">                           Система ВТ-1</t>
  </si>
  <si>
    <t xml:space="preserve">                           Система ВТ-2</t>
  </si>
  <si>
    <t xml:space="preserve">                           Система У-1,У-2</t>
  </si>
  <si>
    <t>Завеса воздушно-тепловая</t>
  </si>
  <si>
    <t xml:space="preserve">  Итого по разделу 1 Пусконаладочные работы (в холостую 75%) систем вентиляции.</t>
  </si>
  <si>
    <t xml:space="preserve">                           Раздел 2. Пусконаладочные работы (в холостую 75%) систем кондиционирования																	_x000D_
Новый Раздел</t>
  </si>
  <si>
    <t xml:space="preserve">                           Система К-1, К-2, К-3, К-4</t>
  </si>
  <si>
    <t>ТЕРп03-01-075-01 прим.</t>
  </si>
  <si>
    <t xml:space="preserve">Кондиционер </t>
  </si>
  <si>
    <t>1 кондиционер</t>
  </si>
  <si>
    <t>Итого по разделу 2 Пусконаладочные работы (в холостую 75%) систем кондиционирования																	_x000D_
Новый Раздел</t>
  </si>
  <si>
    <t xml:space="preserve">   Пусконаладочные работы: (вхолостую 75%) ПЗ=0,75 (ОЗП=0,75; ЭМ=0,75; ЗПМ=0,75; МАТ=0,75)  (Поз. 1-31)</t>
  </si>
  <si>
    <t xml:space="preserve">   65% ФОТ (от 3134)  (Поз. 1-31)</t>
  </si>
  <si>
    <t xml:space="preserve">   40% ФОТ (от 3134)  (Поз. 1-31)</t>
  </si>
  <si>
    <t xml:space="preserve">  Пусконаладочные работы: 'вхолостую' - 75%</t>
  </si>
  <si>
    <t>23.10.14г.</t>
  </si>
  <si>
    <t>Реконструкцию КПП промышленной площадка № 5. Раздел: ПНР. Пожарная сигнализация</t>
  </si>
  <si>
    <t>25658 (178см174)</t>
  </si>
  <si>
    <t>Реконструкцию КПП промышленной площадка № 5. Раздел: ПНР. Силовое электрооборудование и освещение.</t>
  </si>
  <si>
    <t>25659 (178см175)</t>
  </si>
  <si>
    <t>25683 (178см190)</t>
  </si>
  <si>
    <t>25682 (178см191)</t>
  </si>
  <si>
    <t>25681 (178см192)</t>
  </si>
  <si>
    <t>25680 (178см193)</t>
  </si>
  <si>
    <t>25679 (178см194)</t>
  </si>
  <si>
    <t>25678 (178см195)</t>
  </si>
  <si>
    <t xml:space="preserve"> -10,05 индекс изменения сметной стоимости прочих затрат к ТЕР 2001  (письмо Минстроя России от  06.02.2015 года № 3004-ЛС/08 приложение 1, пусконаладочные работы) </t>
  </si>
  <si>
    <t xml:space="preserve"> - 10,05 индекс изменения сметной стоимости прочих затрат к ТЕР 2001  (письмо Минстроя России от  06.02.2015 года № 3004-ЛС/08 приложение 1, пусконаладочные работы) </t>
  </si>
  <si>
    <t>" _____ " ________________ 2015г.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</si>
  <si>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25757</t>
    </r>
  </si>
  <si>
    <t>(Дополнение к см 23983-П)</t>
  </si>
  <si>
    <t>"______ " __________2015 г.</t>
  </si>
  <si>
    <t>Реконструкцию  приточных венткамер П11(А,Б),П12(А,Б)  Площадка 1 Здание 143 (инв.№ 6700338)</t>
  </si>
  <si>
    <r>
      <t xml:space="preserve">                                       </t>
    </r>
    <r>
      <rPr>
        <b/>
        <sz val="10"/>
        <rFont val="Arial"/>
        <family val="2"/>
        <charset val="204"/>
      </rPr>
      <t xml:space="preserve"> Раздел: Пусконаладочные работы</t>
    </r>
  </si>
  <si>
    <r>
      <t xml:space="preserve">Основание: Проект № 23960-11-ОВ  </t>
    </r>
    <r>
      <rPr>
        <b/>
        <sz val="10"/>
        <rFont val="Arial"/>
        <family val="2"/>
        <charset val="204"/>
      </rPr>
      <t>КПМ У6113.127</t>
    </r>
  </si>
  <si>
    <t>Справочно, в тыс.руб. :</t>
  </si>
  <si>
    <t>___________________________9,757</t>
  </si>
  <si>
    <t>с К=10,00</t>
  </si>
  <si>
    <t>___________________________4,759</t>
  </si>
  <si>
    <t>_______________________________________________________________________________________________311,88</t>
  </si>
  <si>
    <t xml:space="preserve">                           Раздел 1. Системы П-11А, 11Б,12А,12Б  (пусконаладочные работы: вхолостую 75%)</t>
  </si>
  <si>
    <t xml:space="preserve">                           Система П-11А</t>
  </si>
  <si>
    <t>Кондиционер Центральный КЦКП-25-С1</t>
  </si>
  <si>
    <t>Регулировочно-запорное устройство клапан воздушный проходной с электрическим, пневматическим приводом</t>
  </si>
  <si>
    <t>ТЕРп03-01-028-02</t>
  </si>
  <si>
    <t>Фильтр рамный и ячейковый (матерчатый, бумажный, сетчатый) масляный, фильтр-поглотитель и др.</t>
  </si>
  <si>
    <t>ТЕРп03-01-004-01 прим.</t>
  </si>
  <si>
    <t>Установка воздухонагревателя</t>
  </si>
  <si>
    <t>1 установка</t>
  </si>
  <si>
    <t>ТЕРп03-01-002-13</t>
  </si>
  <si>
    <t>Вентилятор</t>
  </si>
  <si>
    <t xml:space="preserve">                           Система П-11Б</t>
  </si>
  <si>
    <t xml:space="preserve">                           Система П-12А</t>
  </si>
  <si>
    <t xml:space="preserve">                           Система П-12Б</t>
  </si>
  <si>
    <t xml:space="preserve">  Итого по разделу 1 Системы П-11А, 11Б,12А,12Б  (пусконаладочные работы: вхолостую 75%)</t>
  </si>
  <si>
    <t xml:space="preserve">                           Раздел 2. Автоматика (пусконаладочные работы: 'вхолостую' - 80%)</t>
  </si>
  <si>
    <t>ТЕРп01-04-034-01 прим.</t>
  </si>
  <si>
    <t>Комплект автоматики</t>
  </si>
  <si>
    <t>1 компл.</t>
  </si>
  <si>
    <t>Итого по разделу 2 Автоматика (пусконаладочные работы: 'вхолостую' - 80%)</t>
  </si>
  <si>
    <t xml:space="preserve">   Районный к-т 4,3%  (Поз. 1-27)</t>
  </si>
  <si>
    <t xml:space="preserve">   ПНР на действующих предприятиях ОЗП=1,15; ТЗ=1,15  (Поз. 1-27)</t>
  </si>
  <si>
    <t xml:space="preserve">   Пусконаладочные работы: (вхолостую 75%) ПЗ=0,75 (ОЗП=0,75; ЭМ=0,75; ЗПМ=0,75; МАТ=0,75)  (Поз. 1-26)</t>
  </si>
  <si>
    <t xml:space="preserve">   Пусконаладочные работы (вхолостую 80%) ПЗ=0,8 (ОЗП=0,8; ЭМ=0,8; ЗПМ=0,8; МАТ=0,8)  (Поз. 27)</t>
  </si>
  <si>
    <t xml:space="preserve">   65% ФОТ (от 4759)  (Поз. 1-27)</t>
  </si>
  <si>
    <t xml:space="preserve">   40% ФОТ (от 4759)  (Поз. 1-27)</t>
  </si>
  <si>
    <t>11.03.15г.</t>
  </si>
  <si>
    <t>25757 (178см204)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</si>
  <si>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25756</t>
    </r>
  </si>
  <si>
    <t>(Дополнение к см 25104 изм.)</t>
  </si>
  <si>
    <t>Реконструкцию участка вакуумной термообработки изделий. Площадка 1</t>
  </si>
  <si>
    <t>Здание 303 (инв.№ 5300336)  Вентиляция.   Раздел:  Пусконаладочные работы</t>
  </si>
  <si>
    <r>
      <t xml:space="preserve">Основание: </t>
    </r>
    <r>
      <rPr>
        <b/>
        <sz val="10"/>
        <rFont val="Arial"/>
        <family val="2"/>
        <charset val="204"/>
      </rPr>
      <t>Проект № 24738-13-ОВ</t>
    </r>
  </si>
  <si>
    <t>___________________________2,188</t>
  </si>
  <si>
    <t>___________________________1,067</t>
  </si>
  <si>
    <t>_______________________________________________________________________________________________71,88</t>
  </si>
  <si>
    <t xml:space="preserve">                           Раздел 1. Пусконаладочные работы: (вхолостую 75%)</t>
  </si>
  <si>
    <t xml:space="preserve">                           Система П-4.</t>
  </si>
  <si>
    <t xml:space="preserve">                           Система В-3*</t>
  </si>
  <si>
    <t xml:space="preserve">                           Система В-1*,В-2*</t>
  </si>
  <si>
    <t>Вентилятор радиальный (центробежный), диаметральный или крышный до массой до 0,05т</t>
  </si>
  <si>
    <t xml:space="preserve">  Итого по разделу 1 Пусконаладочные работы: (вхолостую 75%)</t>
  </si>
  <si>
    <t xml:space="preserve">   Районный к-т 4,3%  (Поз. 1-8)</t>
  </si>
  <si>
    <t xml:space="preserve">   ПНР на действующих предприятиях ОЗП=1,15; ТЗ=1,15  (Поз. 1-8)</t>
  </si>
  <si>
    <t xml:space="preserve">   Пусконаладочные работы: (вхолостую 75%) ПЗ=0,75 (ОЗП=0,75; ЭМ=0,75; ЗПМ=0,75; МАТ=0,75)  (Поз. 1-8)</t>
  </si>
  <si>
    <t xml:space="preserve">   65% ФОТ (от 1067)  (Поз. 1-8)</t>
  </si>
  <si>
    <t xml:space="preserve">   40% ФОТ (от 1067)  (Поз. 1-8)</t>
  </si>
  <si>
    <t>Реконструкцию участка вакуумной термообработки изделий. Площадка 1. Здание 303 (инв.№ 5300336)  Вентиляция.   Раздел:  Пусконаладочные работы</t>
  </si>
  <si>
    <t>25756   (178см205)</t>
  </si>
  <si>
    <r>
      <t>ЛОКАЛЬНЫЙ СМЕТНЫЙ РАСЧЕТ № 25755</t>
    </r>
    <r>
      <rPr>
        <b/>
        <sz val="10"/>
        <rFont val="Times New Roman"/>
        <family val="1"/>
        <charset val="204"/>
      </rPr>
      <t xml:space="preserve"> </t>
    </r>
  </si>
  <si>
    <t>(Дополнение к см 24660)</t>
  </si>
  <si>
    <r>
      <t xml:space="preserve">Пусконаладочные работы.  </t>
    </r>
    <r>
      <rPr>
        <b/>
        <sz val="10"/>
        <rFont val="Arial"/>
        <family val="2"/>
        <charset val="204"/>
      </rPr>
      <t>Площадка 2 Здание 238 (инв.№ 5600310)</t>
    </r>
    <r>
      <rPr>
        <sz val="10"/>
        <rFont val="Arial"/>
        <family val="2"/>
        <charset val="204"/>
      </rPr>
      <t xml:space="preserve">  Вентиляция.</t>
    </r>
  </si>
  <si>
    <r>
      <t xml:space="preserve">Основание: </t>
    </r>
    <r>
      <rPr>
        <b/>
        <sz val="10"/>
        <rFont val="Arial"/>
        <family val="2"/>
        <charset val="204"/>
      </rPr>
      <t>Проект № 23141-08-ОВ    КПМ-У7083.010</t>
    </r>
  </si>
  <si>
    <t>___________________________2,841</t>
  </si>
  <si>
    <t>___________________________1,386</t>
  </si>
  <si>
    <t>_______________________________________________________________________________________________93,15</t>
  </si>
  <si>
    <t xml:space="preserve">                           Система В-4</t>
  </si>
  <si>
    <t>ТЕРп03-01-002-14</t>
  </si>
  <si>
    <t>Вентилятор радиальный (центробежный), диаметральный или крышный</t>
  </si>
  <si>
    <t xml:space="preserve">                           Система ПК-1</t>
  </si>
  <si>
    <t>ТЕРп03-01-070-01</t>
  </si>
  <si>
    <t>Кондиционер местный автономный</t>
  </si>
  <si>
    <t xml:space="preserve">   Районный к-т 4,3%  (Поз. 1-4)</t>
  </si>
  <si>
    <t xml:space="preserve">   ПНР на действующих предприятиях ОЗП=1,15; ТЗ=1,15  (Поз. 1-4)</t>
  </si>
  <si>
    <t xml:space="preserve">   Пусконаладочные работы: (вхолостую 75%) ПЗ=0,75 (ОЗП=0,75; ЭМ=0,75; ЗПМ=0,75; МАТ=0,75)  (Поз. 1-4)</t>
  </si>
  <si>
    <t xml:space="preserve">   65% ФОТ (от 1386)  (Поз. 1-4)</t>
  </si>
  <si>
    <t xml:space="preserve">   40% ФОТ (от 1386)  (Поз. 1-4)</t>
  </si>
  <si>
    <t>Пусконаладочные работы.  Площадка 2 Здание 238 (инв.№ 5600310)  Вентиляция.</t>
  </si>
  <si>
    <t>25755           (178см206)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</si>
  <si>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25754</t>
    </r>
  </si>
  <si>
    <t>(Дополнение к см 24702 )</t>
  </si>
  <si>
    <r>
      <t xml:space="preserve">Реконструкцию. </t>
    </r>
    <r>
      <rPr>
        <b/>
        <sz val="10"/>
        <rFont val="Arial"/>
        <family val="2"/>
        <charset val="204"/>
      </rPr>
      <t>Площадка 1 Здание 132 Помещение 119 (инв.№ 6200280)</t>
    </r>
    <r>
      <rPr>
        <sz val="10"/>
        <rFont val="Arial"/>
        <family val="2"/>
        <charset val="204"/>
      </rPr>
      <t xml:space="preserve"> Кондиционирование.</t>
    </r>
  </si>
  <si>
    <r>
      <t xml:space="preserve">                                           </t>
    </r>
    <r>
      <rPr>
        <b/>
        <sz val="10"/>
        <rFont val="Arial"/>
        <family val="2"/>
        <charset val="204"/>
      </rPr>
      <t>Раздел:  Пусконаладочные работы.</t>
    </r>
  </si>
  <si>
    <r>
      <t xml:space="preserve">Основание: </t>
    </r>
    <r>
      <rPr>
        <b/>
        <sz val="10"/>
        <rFont val="Arial"/>
        <family val="2"/>
        <charset val="204"/>
      </rPr>
      <t>Проект № 24482-12-ОВ   КПМ-2012  Ж9292.121</t>
    </r>
  </si>
  <si>
    <t>___________________________0,237</t>
  </si>
  <si>
    <t>___________________________0,116</t>
  </si>
  <si>
    <t>_______________________________________________________________________________________________7,71</t>
  </si>
  <si>
    <t xml:space="preserve">                           Раздел 1. Пусконаладочные работы: 'вхолостую' - 75%</t>
  </si>
  <si>
    <t xml:space="preserve">                           Кондиционирование</t>
  </si>
  <si>
    <t>Кондиционер с теплохолодоснабжением,  сплит-системы  CS-E24M KD inverter Panasonic</t>
  </si>
  <si>
    <t xml:space="preserve">  Итого по разделу 1 Пусконаладочные работы: 'вхолостую' - 75%</t>
  </si>
  <si>
    <t xml:space="preserve">   Районный к-т 4,3%  (Поз. 1)</t>
  </si>
  <si>
    <t xml:space="preserve">   3. ПНР на действующих предприятиях ОЗП=1,15; ТЗ=1,15  (Поз. 1)</t>
  </si>
  <si>
    <t xml:space="preserve">   Пусконаладочные работы: (вхолостую 75%) ПЗ=0,75 (ОЗП=0,75; ЭМ=0,75; ЗПМ=0,75; МАТ=0,75)  (Поз. 1)</t>
  </si>
  <si>
    <t xml:space="preserve">   65% ФОТ (от 116)  (Поз. 1)</t>
  </si>
  <si>
    <t xml:space="preserve">   40% ФОТ (от 116)  (Поз. 1)</t>
  </si>
  <si>
    <t xml:space="preserve">  Пусконаладочные работы: 'вхолостую' - 75%,</t>
  </si>
  <si>
    <t>Реконструкцию. Площадка 1 Здание 132 Помещение 119 (инв.№ 6200280) Кондиционирование.  Раздел:  Пусконаладочные работы.</t>
  </si>
  <si>
    <t>25754      (178см207)</t>
  </si>
  <si>
    <t>И.о начальника отдела капитального строительства</t>
  </si>
  <si>
    <t>С.С. Батаев</t>
  </si>
  <si>
    <t xml:space="preserve">И.о. начальника отдела </t>
  </si>
  <si>
    <t>капитального  строительства</t>
  </si>
  <si>
    <t xml:space="preserve">на выполнение пусконаладочных работ на Пл.1 зд. 132 пом.119 (инв.№ 6200280), Пл.2 зд.238 (инв.№  5600310), Пл.1 зд.303 (инв.№ 5300336), Пл.1 зд.143 (инв.№ 6700338), КПП пл.5,                    АБК пл.5, наружные сети электроснабжения пл.5".
</t>
  </si>
  <si>
    <t xml:space="preserve">выполнение пусконаладочных работ на Пл.1 зд. 132 пом.119 (инв.№ 6200280), Пл.2 зд.238 (инв.№  5600310), Пл.1 зд.303 (инв.№ 5300336), Пл.1 зд.143 (инв.№ 6700338), КПП пл.5,  АБК пл.5, наружные сети электроснабжения пл.5".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</si>
</sst>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dd/mm/yy;@"/>
    <numFmt numFmtId="165" formatCode="0.000"/>
  </numFmts>
  <fonts count="5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Arial"/>
      <family val="2"/>
      <charset val="204"/>
    </font>
    <font>
      <b/>
      <sz val="9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9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</font>
    <font>
      <b/>
      <i/>
      <sz val="9"/>
      <name val="Arial"/>
      <family val="2"/>
      <charset val="204"/>
    </font>
    <font>
      <b/>
      <i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sz val="11"/>
      <name val="Arial"/>
      <family val="2"/>
      <charset val="204"/>
    </font>
    <font>
      <sz val="10"/>
      <color indexed="8"/>
      <name val="Arial"/>
      <family val="2"/>
      <charset val="204"/>
    </font>
    <font>
      <i/>
      <sz val="6"/>
      <name val="Arial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b/>
      <u/>
      <sz val="10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9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5" fillId="7" borderId="1" applyNumberFormat="0" applyAlignment="0" applyProtection="0"/>
    <xf numFmtId="0" fontId="5" fillId="7" borderId="1" applyNumberFormat="0" applyAlignment="0" applyProtection="0"/>
    <xf numFmtId="0" fontId="6" fillId="20" borderId="2" applyNumberFormat="0" applyAlignment="0" applyProtection="0"/>
    <xf numFmtId="0" fontId="6" fillId="20" borderId="2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2" fillId="21" borderId="7" applyNumberFormat="0" applyAlignment="0" applyProtection="0"/>
    <xf numFmtId="0" fontId="12" fillId="21" borderId="7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2" fillId="0" borderId="0" applyAlignment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20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" fillId="0" borderId="0"/>
    <xf numFmtId="0" fontId="24" fillId="0" borderId="0" applyNumberFormat="0" applyFill="0" applyBorder="0" applyAlignment="0" applyProtection="0">
      <alignment vertical="top"/>
      <protection locked="0"/>
    </xf>
    <xf numFmtId="44" fontId="25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67">
    <xf numFmtId="0" fontId="0" fillId="0" borderId="0" xfId="0"/>
    <xf numFmtId="0" fontId="21" fillId="0" borderId="0" xfId="85" applyFont="1" applyFill="1" applyAlignment="1">
      <alignment wrapText="1"/>
    </xf>
    <xf numFmtId="4" fontId="21" fillId="0" borderId="0" xfId="85" applyNumberFormat="1" applyFont="1" applyFill="1" applyAlignment="1">
      <alignment horizontal="center" vertical="center" wrapText="1"/>
    </xf>
    <xf numFmtId="0" fontId="21" fillId="0" borderId="0" xfId="85" applyFont="1" applyFill="1" applyAlignment="1">
      <alignment vertical="center" wrapText="1"/>
    </xf>
    <xf numFmtId="0" fontId="22" fillId="0" borderId="0" xfId="85" applyFont="1" applyFill="1" applyAlignment="1">
      <alignment wrapText="1"/>
    </xf>
    <xf numFmtId="4" fontId="22" fillId="0" borderId="0" xfId="85" applyNumberFormat="1" applyFont="1" applyFill="1" applyAlignment="1">
      <alignment horizontal="center" vertical="center" wrapText="1"/>
    </xf>
    <xf numFmtId="0" fontId="23" fillId="0" borderId="0" xfId="85" applyFont="1" applyFill="1" applyAlignment="1">
      <alignment wrapText="1"/>
    </xf>
    <xf numFmtId="4" fontId="23" fillId="0" borderId="11" xfId="85" applyNumberFormat="1" applyFont="1" applyFill="1" applyBorder="1" applyAlignment="1">
      <alignment horizontal="center" vertical="center" wrapText="1"/>
    </xf>
    <xf numFmtId="0" fontId="23" fillId="0" borderId="11" xfId="85" applyFont="1" applyFill="1" applyBorder="1" applyAlignment="1">
      <alignment vertical="center" wrapText="1"/>
    </xf>
    <xf numFmtId="0" fontId="21" fillId="0" borderId="11" xfId="85" applyFont="1" applyFill="1" applyBorder="1" applyAlignment="1">
      <alignment vertical="center" wrapText="1"/>
    </xf>
    <xf numFmtId="0" fontId="23" fillId="0" borderId="11" xfId="85" applyFont="1" applyFill="1" applyBorder="1" applyAlignment="1">
      <alignment horizontal="right" vertical="center" wrapText="1"/>
    </xf>
    <xf numFmtId="1" fontId="21" fillId="0" borderId="0" xfId="85" applyNumberFormat="1" applyFont="1" applyFill="1" applyAlignment="1">
      <alignment horizontal="center" vertical="center" wrapText="1"/>
    </xf>
    <xf numFmtId="1" fontId="21" fillId="0" borderId="11" xfId="85" applyNumberFormat="1" applyFont="1" applyFill="1" applyBorder="1" applyAlignment="1">
      <alignment horizontal="center" vertical="center" wrapText="1"/>
    </xf>
    <xf numFmtId="0" fontId="21" fillId="0" borderId="0" xfId="85" applyFont="1" applyFill="1" applyAlignment="1">
      <alignment horizontal="center" vertical="center" wrapText="1"/>
    </xf>
    <xf numFmtId="4" fontId="21" fillId="0" borderId="16" xfId="85" applyNumberFormat="1" applyFont="1" applyFill="1" applyBorder="1" applyAlignment="1">
      <alignment horizontal="center" vertical="center" wrapText="1"/>
    </xf>
    <xf numFmtId="0" fontId="26" fillId="0" borderId="0" xfId="85" applyFont="1"/>
    <xf numFmtId="0" fontId="21" fillId="0" borderId="0" xfId="85" applyFont="1"/>
    <xf numFmtId="0" fontId="21" fillId="0" borderId="0" xfId="85" applyFont="1" applyBorder="1" applyAlignment="1">
      <alignment horizontal="center"/>
    </xf>
    <xf numFmtId="4" fontId="21" fillId="0" borderId="11" xfId="85" applyNumberFormat="1" applyFont="1" applyBorder="1" applyAlignment="1">
      <alignment horizontal="center" vertical="center"/>
    </xf>
    <xf numFmtId="4" fontId="21" fillId="0" borderId="11" xfId="85" applyNumberFormat="1" applyFont="1" applyBorder="1" applyAlignment="1">
      <alignment horizontal="center" wrapText="1"/>
    </xf>
    <xf numFmtId="4" fontId="21" fillId="0" borderId="18" xfId="85" applyNumberFormat="1" applyFont="1" applyBorder="1" applyAlignment="1">
      <alignment horizontal="center" vertical="center"/>
    </xf>
    <xf numFmtId="4" fontId="21" fillId="0" borderId="11" xfId="85" applyNumberFormat="1" applyFont="1" applyBorder="1" applyAlignment="1">
      <alignment horizontal="center"/>
    </xf>
    <xf numFmtId="4" fontId="21" fillId="0" borderId="17" xfId="85" applyNumberFormat="1" applyFont="1" applyBorder="1" applyAlignment="1">
      <alignment horizontal="center" vertical="center"/>
    </xf>
    <xf numFmtId="0" fontId="21" fillId="0" borderId="17" xfId="85" applyFont="1" applyBorder="1" applyAlignment="1">
      <alignment horizontal="center" vertical="center"/>
    </xf>
    <xf numFmtId="0" fontId="27" fillId="0" borderId="0" xfId="85" applyFont="1"/>
    <xf numFmtId="0" fontId="22" fillId="0" borderId="0" xfId="85" applyFont="1"/>
    <xf numFmtId="0" fontId="28" fillId="0" borderId="0" xfId="85" applyFont="1"/>
    <xf numFmtId="0" fontId="22" fillId="0" borderId="0" xfId="85" applyFont="1" applyFill="1" applyAlignment="1">
      <alignment wrapText="1"/>
    </xf>
    <xf numFmtId="4" fontId="21" fillId="0" borderId="11" xfId="85" applyNumberFormat="1" applyFont="1" applyFill="1" applyBorder="1" applyAlignment="1">
      <alignment horizontal="center" vertical="center" wrapText="1"/>
    </xf>
    <xf numFmtId="0" fontId="22" fillId="0" borderId="0" xfId="85" applyFont="1" applyFill="1" applyAlignment="1">
      <alignment vertical="center" wrapText="1"/>
    </xf>
    <xf numFmtId="4" fontId="21" fillId="0" borderId="0" xfId="85" applyNumberFormat="1" applyFont="1" applyFill="1" applyAlignment="1">
      <alignment horizontal="center" vertical="center" wrapText="1"/>
    </xf>
    <xf numFmtId="4" fontId="22" fillId="0" borderId="0" xfId="85" applyNumberFormat="1" applyFont="1" applyFill="1" applyAlignment="1">
      <alignment horizontal="left" vertical="center" wrapText="1"/>
    </xf>
    <xf numFmtId="0" fontId="22" fillId="0" borderId="0" xfId="85" applyFont="1" applyFill="1" applyAlignment="1"/>
    <xf numFmtId="0" fontId="22" fillId="0" borderId="0" xfId="85" applyFont="1" applyFill="1" applyAlignment="1">
      <alignment horizontal="right"/>
    </xf>
    <xf numFmtId="4" fontId="21" fillId="0" borderId="0" xfId="85" applyNumberFormat="1" applyFont="1" applyFill="1" applyAlignment="1">
      <alignment horizontal="right" vertical="center" wrapText="1"/>
    </xf>
    <xf numFmtId="4" fontId="21" fillId="0" borderId="0" xfId="85" applyNumberFormat="1" applyFont="1" applyFill="1" applyAlignment="1">
      <alignment horizontal="center" vertical="center" wrapText="1"/>
    </xf>
    <xf numFmtId="0" fontId="22" fillId="0" borderId="0" xfId="85" applyFont="1" applyFill="1" applyAlignment="1">
      <alignment wrapText="1"/>
    </xf>
    <xf numFmtId="4" fontId="21" fillId="0" borderId="11" xfId="85" applyNumberFormat="1" applyFont="1" applyFill="1" applyBorder="1" applyAlignment="1">
      <alignment horizontal="center" vertical="center" wrapText="1"/>
    </xf>
    <xf numFmtId="0" fontId="21" fillId="0" borderId="11" xfId="85" applyFont="1" applyFill="1" applyBorder="1" applyAlignment="1">
      <alignment horizontal="left" vertical="center" wrapText="1"/>
    </xf>
    <xf numFmtId="0" fontId="23" fillId="0" borderId="0" xfId="85" applyFont="1" applyFill="1" applyAlignment="1">
      <alignment vertical="center" wrapText="1"/>
    </xf>
    <xf numFmtId="4" fontId="22" fillId="0" borderId="0" xfId="85" applyNumberFormat="1" applyFont="1" applyFill="1" applyAlignment="1">
      <alignment horizontal="center" wrapText="1"/>
    </xf>
    <xf numFmtId="0" fontId="26" fillId="0" borderId="0" xfId="85" applyFont="1" applyAlignment="1">
      <alignment horizontal="right"/>
    </xf>
    <xf numFmtId="0" fontId="28" fillId="0" borderId="0" xfId="85" applyFont="1" applyAlignment="1">
      <alignment horizontal="right"/>
    </xf>
    <xf numFmtId="4" fontId="22" fillId="0" borderId="0" xfId="85" applyNumberFormat="1" applyFont="1" applyFill="1" applyAlignment="1">
      <alignment horizontal="right" wrapText="1"/>
    </xf>
    <xf numFmtId="0" fontId="21" fillId="0" borderId="11" xfId="85" applyNumberFormat="1" applyFont="1" applyFill="1" applyBorder="1" applyAlignment="1">
      <alignment horizontal="center" vertical="center" wrapText="1"/>
    </xf>
    <xf numFmtId="4" fontId="21" fillId="0" borderId="0" xfId="85" applyNumberFormat="1" applyFont="1" applyFill="1" applyAlignment="1">
      <alignment horizontal="center" vertical="center" wrapText="1"/>
    </xf>
    <xf numFmtId="4" fontId="21" fillId="0" borderId="11" xfId="85" applyNumberFormat="1" applyFont="1" applyFill="1" applyBorder="1" applyAlignment="1">
      <alignment horizontal="center" vertical="center" wrapText="1"/>
    </xf>
    <xf numFmtId="4" fontId="26" fillId="0" borderId="0" xfId="85" applyNumberFormat="1" applyFont="1"/>
    <xf numFmtId="4" fontId="21" fillId="0" borderId="11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wrapText="1"/>
    </xf>
    <xf numFmtId="1" fontId="21" fillId="0" borderId="11" xfId="85" applyNumberFormat="1" applyFont="1" applyFill="1" applyBorder="1" applyAlignment="1">
      <alignment horizontal="left" vertical="center" wrapText="1"/>
    </xf>
    <xf numFmtId="4" fontId="21" fillId="24" borderId="11" xfId="85" applyNumberFormat="1" applyFont="1" applyFill="1" applyBorder="1" applyAlignment="1">
      <alignment horizontal="center" vertical="center" wrapText="1"/>
    </xf>
    <xf numFmtId="4" fontId="21" fillId="0" borderId="11" xfId="85" applyNumberFormat="1" applyFont="1" applyFill="1" applyBorder="1" applyAlignment="1">
      <alignment horizontal="center" vertical="center" wrapText="1"/>
    </xf>
    <xf numFmtId="4" fontId="21" fillId="0" borderId="0" xfId="85" applyNumberFormat="1" applyFont="1" applyFill="1" applyAlignment="1">
      <alignment horizontal="center" vertical="center" wrapText="1"/>
    </xf>
    <xf numFmtId="0" fontId="30" fillId="0" borderId="0" xfId="0" applyFont="1" applyAlignment="1">
      <alignment horizontal="left" vertical="top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center" vertical="top" wrapText="1"/>
    </xf>
    <xf numFmtId="0" fontId="31" fillId="0" borderId="0" xfId="0" applyFont="1" applyAlignment="1">
      <alignment horizontal="right" vertical="top"/>
    </xf>
    <xf numFmtId="0" fontId="32" fillId="0" borderId="0" xfId="0" applyFont="1" applyAlignment="1">
      <alignment horizontal="right" vertical="top"/>
    </xf>
    <xf numFmtId="0" fontId="31" fillId="0" borderId="0" xfId="0" applyFont="1" applyAlignment="1">
      <alignment horizontal="left" vertical="top"/>
    </xf>
    <xf numFmtId="0" fontId="31" fillId="0" borderId="22" xfId="0" applyFont="1" applyBorder="1" applyAlignment="1">
      <alignment horizontal="right" vertical="top"/>
    </xf>
    <xf numFmtId="0" fontId="33" fillId="0" borderId="22" xfId="0" applyFont="1" applyBorder="1" applyAlignment="1">
      <alignment horizontal="center" vertical="top"/>
    </xf>
    <xf numFmtId="0" fontId="34" fillId="0" borderId="22" xfId="0" applyFont="1" applyBorder="1" applyAlignment="1">
      <alignment horizontal="center" vertical="top"/>
    </xf>
    <xf numFmtId="0" fontId="31" fillId="0" borderId="0" xfId="0" applyFont="1" applyBorder="1" applyAlignment="1">
      <alignment horizontal="right" vertical="top"/>
    </xf>
    <xf numFmtId="0" fontId="32" fillId="0" borderId="0" xfId="0" applyFont="1" applyAlignment="1">
      <alignment horizontal="left" vertical="top"/>
    </xf>
    <xf numFmtId="0" fontId="30" fillId="0" borderId="0" xfId="0" applyFont="1" applyAlignment="1">
      <alignment horizontal="center" vertical="top"/>
    </xf>
    <xf numFmtId="0" fontId="35" fillId="0" borderId="0" xfId="0" applyFont="1" applyAlignment="1">
      <alignment horizontal="center" vertical="top"/>
    </xf>
    <xf numFmtId="0" fontId="32" fillId="0" borderId="10" xfId="0" applyFont="1" applyBorder="1" applyAlignment="1">
      <alignment horizontal="right" vertical="top"/>
    </xf>
    <xf numFmtId="0" fontId="36" fillId="0" borderId="10" xfId="0" applyFont="1" applyBorder="1" applyAlignment="1">
      <alignment horizontal="right" vertical="top"/>
    </xf>
    <xf numFmtId="0" fontId="31" fillId="0" borderId="0" xfId="0" applyFont="1" applyAlignment="1">
      <alignment horizontal="center" vertical="top"/>
    </xf>
    <xf numFmtId="0" fontId="31" fillId="0" borderId="0" xfId="0" applyFont="1"/>
    <xf numFmtId="0" fontId="32" fillId="0" borderId="0" xfId="0" applyFont="1"/>
    <xf numFmtId="0" fontId="32" fillId="0" borderId="0" xfId="0" applyFont="1" applyAlignment="1">
      <alignment horizontal="center" vertical="top"/>
    </xf>
    <xf numFmtId="49" fontId="32" fillId="0" borderId="0" xfId="0" applyNumberFormat="1" applyFont="1" applyAlignment="1">
      <alignment horizontal="left" vertical="top"/>
    </xf>
    <xf numFmtId="0" fontId="32" fillId="0" borderId="0" xfId="0" applyFont="1" applyAlignment="1">
      <alignment horizontal="center" vertical="top" wrapText="1"/>
    </xf>
    <xf numFmtId="0" fontId="33" fillId="0" borderId="0" xfId="0" applyFont="1" applyBorder="1" applyAlignment="1">
      <alignment horizontal="center" vertical="top"/>
    </xf>
    <xf numFmtId="0" fontId="32" fillId="0" borderId="0" xfId="0" applyFont="1" applyAlignment="1">
      <alignment horizontal="left"/>
    </xf>
    <xf numFmtId="0" fontId="37" fillId="0" borderId="0" xfId="0" applyFont="1" applyAlignment="1">
      <alignment horizontal="left" vertical="top" wrapText="1"/>
    </xf>
    <xf numFmtId="0" fontId="38" fillId="0" borderId="0" xfId="0" applyFont="1" applyAlignment="1">
      <alignment horizontal="left"/>
    </xf>
    <xf numFmtId="0" fontId="32" fillId="0" borderId="0" xfId="0" applyFont="1" applyAlignment="1">
      <alignment horizontal="left" vertical="top" wrapText="1"/>
    </xf>
    <xf numFmtId="0" fontId="40" fillId="0" borderId="0" xfId="0" applyFont="1" applyAlignment="1">
      <alignment horizontal="center" vertical="top"/>
    </xf>
    <xf numFmtId="0" fontId="40" fillId="0" borderId="0" xfId="0" applyFont="1" applyAlignment="1">
      <alignment horizontal="right" vertical="top"/>
    </xf>
    <xf numFmtId="0" fontId="46" fillId="0" borderId="0" xfId="0" applyFont="1" applyAlignment="1">
      <alignment horizontal="center" vertical="top"/>
    </xf>
    <xf numFmtId="49" fontId="46" fillId="0" borderId="0" xfId="0" applyNumberFormat="1" applyFont="1" applyAlignment="1">
      <alignment horizontal="left" vertical="top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horizontal="center" vertical="top" wrapText="1"/>
    </xf>
    <xf numFmtId="0" fontId="47" fillId="0" borderId="0" xfId="0" applyFont="1" applyAlignment="1">
      <alignment horizontal="center" vertical="top"/>
    </xf>
    <xf numFmtId="0" fontId="45" fillId="0" borderId="0" xfId="0" applyFont="1" applyAlignment="1">
      <alignment horizontal="right" vertical="top"/>
    </xf>
    <xf numFmtId="164" fontId="31" fillId="0" borderId="0" xfId="0" applyNumberFormat="1" applyFont="1" applyAlignment="1">
      <alignment horizontal="left" vertical="top"/>
    </xf>
    <xf numFmtId="0" fontId="39" fillId="0" borderId="0" xfId="0" applyFont="1" applyAlignment="1">
      <alignment horizontal="left" vertical="top"/>
    </xf>
    <xf numFmtId="0" fontId="48" fillId="0" borderId="0" xfId="0" applyFont="1" applyAlignment="1">
      <alignment horizontal="left" vertical="top"/>
    </xf>
    <xf numFmtId="164" fontId="39" fillId="0" borderId="0" xfId="0" applyNumberFormat="1" applyFont="1" applyAlignment="1">
      <alignment horizontal="left" vertical="top"/>
    </xf>
    <xf numFmtId="0" fontId="42" fillId="0" borderId="0" xfId="0" applyFont="1" applyAlignment="1">
      <alignment horizontal="right" vertical="top"/>
    </xf>
    <xf numFmtId="0" fontId="39" fillId="0" borderId="0" xfId="0" applyFont="1" applyAlignment="1">
      <alignment horizontal="center" vertical="top"/>
    </xf>
    <xf numFmtId="49" fontId="39" fillId="0" borderId="0" xfId="0" applyNumberFormat="1" applyFont="1" applyAlignment="1">
      <alignment horizontal="left" vertical="top"/>
    </xf>
    <xf numFmtId="0" fontId="39" fillId="0" borderId="0" xfId="0" applyFont="1" applyAlignment="1">
      <alignment horizontal="left" vertical="top" wrapText="1"/>
    </xf>
    <xf numFmtId="0" fontId="39" fillId="0" borderId="0" xfId="0" applyFont="1" applyAlignment="1">
      <alignment horizontal="center" vertical="top" wrapText="1"/>
    </xf>
    <xf numFmtId="0" fontId="40" fillId="0" borderId="0" xfId="0" applyFont="1" applyAlignment="1">
      <alignment horizontal="center" vertical="top" wrapText="1"/>
    </xf>
    <xf numFmtId="0" fontId="32" fillId="0" borderId="0" xfId="0" applyFont="1" applyBorder="1" applyAlignment="1"/>
    <xf numFmtId="0" fontId="50" fillId="0" borderId="0" xfId="0" applyFont="1" applyAlignment="1">
      <alignment horizontal="center" vertical="top"/>
    </xf>
    <xf numFmtId="0" fontId="51" fillId="0" borderId="0" xfId="0" applyFont="1" applyAlignment="1">
      <alignment horizontal="right" vertical="top"/>
    </xf>
    <xf numFmtId="0" fontId="51" fillId="0" borderId="0" xfId="0" applyFont="1" applyBorder="1" applyAlignment="1">
      <alignment horizontal="right" vertical="top"/>
    </xf>
    <xf numFmtId="49" fontId="44" fillId="0" borderId="0" xfId="0" applyNumberFormat="1" applyFont="1" applyBorder="1" applyAlignment="1">
      <alignment horizontal="left" vertical="top" wrapText="1"/>
    </xf>
    <xf numFmtId="0" fontId="32" fillId="0" borderId="0" xfId="71" applyFont="1" applyAlignment="1">
      <alignment horizontal="right" vertical="top"/>
    </xf>
    <xf numFmtId="0" fontId="32" fillId="0" borderId="0" xfId="71" applyFont="1"/>
    <xf numFmtId="0" fontId="32" fillId="0" borderId="0" xfId="71" applyFont="1" applyBorder="1"/>
    <xf numFmtId="0" fontId="32" fillId="0" borderId="0" xfId="71" applyFont="1" applyAlignment="1">
      <alignment horizontal="center" vertical="top"/>
    </xf>
    <xf numFmtId="49" fontId="32" fillId="0" borderId="0" xfId="71" applyNumberFormat="1" applyFont="1" applyAlignment="1">
      <alignment horizontal="left" vertical="top"/>
    </xf>
    <xf numFmtId="0" fontId="32" fillId="0" borderId="0" xfId="71" applyFont="1" applyAlignment="1">
      <alignment horizontal="left" vertical="top" wrapText="1"/>
    </xf>
    <xf numFmtId="0" fontId="32" fillId="0" borderId="0" xfId="71" applyFont="1" applyAlignment="1">
      <alignment horizontal="center" vertical="top" wrapText="1"/>
    </xf>
    <xf numFmtId="0" fontId="30" fillId="0" borderId="0" xfId="71" applyFont="1" applyAlignment="1">
      <alignment horizontal="center" vertical="top"/>
    </xf>
    <xf numFmtId="0" fontId="32" fillId="0" borderId="0" xfId="71" applyFont="1" applyAlignment="1">
      <alignment horizontal="right" vertical="top" wrapText="1"/>
    </xf>
    <xf numFmtId="0" fontId="32" fillId="0" borderId="10" xfId="71" applyFont="1" applyBorder="1" applyAlignment="1">
      <alignment horizontal="left" vertical="top"/>
    </xf>
    <xf numFmtId="0" fontId="32" fillId="0" borderId="10" xfId="71" applyFont="1" applyBorder="1" applyAlignment="1">
      <alignment horizontal="left"/>
    </xf>
    <xf numFmtId="0" fontId="32" fillId="0" borderId="10" xfId="71" applyFont="1" applyBorder="1" applyAlignment="1">
      <alignment horizontal="right" vertical="top"/>
    </xf>
    <xf numFmtId="0" fontId="32" fillId="0" borderId="10" xfId="71" applyFont="1" applyBorder="1" applyAlignment="1">
      <alignment horizontal="center" vertical="top"/>
    </xf>
    <xf numFmtId="0" fontId="32" fillId="0" borderId="0" xfId="71" applyFont="1" applyBorder="1" applyAlignment="1">
      <alignment horizontal="right" vertical="top"/>
    </xf>
    <xf numFmtId="0" fontId="33" fillId="0" borderId="0" xfId="71" applyFont="1" applyBorder="1" applyAlignment="1">
      <alignment horizontal="center" vertical="top"/>
    </xf>
    <xf numFmtId="0" fontId="33" fillId="0" borderId="0" xfId="71" applyFont="1" applyAlignment="1">
      <alignment horizontal="center" vertical="top"/>
    </xf>
    <xf numFmtId="49" fontId="33" fillId="0" borderId="0" xfId="71" applyNumberFormat="1" applyFont="1" applyAlignment="1">
      <alignment horizontal="left" vertical="top"/>
    </xf>
    <xf numFmtId="0" fontId="32" fillId="0" borderId="0" xfId="71" applyFont="1" applyAlignment="1">
      <alignment horizontal="left"/>
    </xf>
    <xf numFmtId="0" fontId="52" fillId="0" borderId="0" xfId="71" applyFont="1" applyAlignment="1">
      <alignment horizontal="right" vertical="top"/>
    </xf>
    <xf numFmtId="0" fontId="32" fillId="0" borderId="0" xfId="71" applyFont="1" applyAlignment="1">
      <alignment horizontal="left" vertical="top"/>
    </xf>
    <xf numFmtId="0" fontId="39" fillId="0" borderId="0" xfId="71" applyFont="1" applyAlignment="1">
      <alignment horizontal="center" vertical="top"/>
    </xf>
    <xf numFmtId="49" fontId="39" fillId="0" borderId="0" xfId="71" applyNumberFormat="1" applyFont="1" applyAlignment="1">
      <alignment horizontal="left" vertical="top"/>
    </xf>
    <xf numFmtId="0" fontId="39" fillId="0" borderId="0" xfId="71" applyFont="1" applyAlignment="1">
      <alignment horizontal="left" vertical="top" wrapText="1"/>
    </xf>
    <xf numFmtId="0" fontId="39" fillId="0" borderId="0" xfId="71" applyFont="1" applyAlignment="1">
      <alignment horizontal="center" vertical="top" wrapText="1"/>
    </xf>
    <xf numFmtId="0" fontId="40" fillId="0" borderId="0" xfId="71" applyFont="1" applyAlignment="1">
      <alignment horizontal="center" vertical="top"/>
    </xf>
    <xf numFmtId="0" fontId="40" fillId="0" borderId="0" xfId="71" applyFont="1" applyAlignment="1">
      <alignment horizontal="right" vertical="top"/>
    </xf>
    <xf numFmtId="0" fontId="39" fillId="0" borderId="11" xfId="71" applyFont="1" applyBorder="1" applyAlignment="1">
      <alignment horizontal="center" vertical="top"/>
    </xf>
    <xf numFmtId="49" fontId="37" fillId="0" borderId="11" xfId="71" applyNumberFormat="1" applyFont="1" applyBorder="1" applyAlignment="1">
      <alignment horizontal="left" vertical="top" wrapText="1"/>
    </xf>
    <xf numFmtId="0" fontId="39" fillId="0" borderId="11" xfId="71" applyFont="1" applyBorder="1" applyAlignment="1">
      <alignment horizontal="center" vertical="top" wrapText="1"/>
    </xf>
    <xf numFmtId="0" fontId="40" fillId="0" borderId="11" xfId="71" applyFont="1" applyBorder="1" applyAlignment="1">
      <alignment horizontal="center" vertical="top" wrapText="1"/>
    </xf>
    <xf numFmtId="0" fontId="42" fillId="0" borderId="11" xfId="71" applyFont="1" applyBorder="1" applyAlignment="1">
      <alignment horizontal="right" vertical="top" wrapText="1"/>
    </xf>
    <xf numFmtId="0" fontId="42" fillId="0" borderId="11" xfId="71" applyFont="1" applyBorder="1" applyAlignment="1">
      <alignment horizontal="right" vertical="top"/>
    </xf>
    <xf numFmtId="0" fontId="43" fillId="0" borderId="11" xfId="71" applyFont="1" applyBorder="1" applyAlignment="1">
      <alignment horizontal="right" vertical="top" wrapText="1"/>
    </xf>
    <xf numFmtId="0" fontId="40" fillId="0" borderId="11" xfId="71" applyFont="1" applyBorder="1" applyAlignment="1">
      <alignment horizontal="center" vertical="top"/>
    </xf>
    <xf numFmtId="0" fontId="42" fillId="0" borderId="0" xfId="71" applyFont="1" applyAlignment="1">
      <alignment horizontal="right" vertical="top"/>
    </xf>
    <xf numFmtId="0" fontId="0" fillId="0" borderId="0" xfId="0" applyAlignment="1">
      <alignment vertical="top" wrapText="1"/>
    </xf>
    <xf numFmtId="4" fontId="21" fillId="0" borderId="11" xfId="88" applyNumberFormat="1" applyFont="1" applyFill="1" applyBorder="1" applyAlignment="1">
      <alignment horizontal="center" vertical="center" wrapText="1"/>
    </xf>
    <xf numFmtId="4" fontId="23" fillId="0" borderId="11" xfId="88" applyNumberFormat="1" applyFont="1" applyFill="1" applyBorder="1" applyAlignment="1">
      <alignment horizontal="center" vertical="center" wrapText="1"/>
    </xf>
    <xf numFmtId="0" fontId="53" fillId="0" borderId="0" xfId="0" applyFont="1" applyAlignment="1">
      <alignment horizontal="left" vertical="top" wrapText="1"/>
    </xf>
    <xf numFmtId="0" fontId="39" fillId="0" borderId="11" xfId="71" applyFont="1" applyBorder="1" applyAlignment="1">
      <alignment horizontal="left" vertical="top" wrapText="1"/>
    </xf>
    <xf numFmtId="0" fontId="39" fillId="0" borderId="11" xfId="71" applyFont="1" applyBorder="1" applyAlignment="1">
      <alignment horizontal="center" vertical="center" wrapText="1"/>
    </xf>
    <xf numFmtId="0" fontId="39" fillId="0" borderId="11" xfId="71" applyFont="1" applyBorder="1" applyAlignment="1">
      <alignment horizontal="center" vertical="center"/>
    </xf>
    <xf numFmtId="49" fontId="39" fillId="0" borderId="11" xfId="71" applyNumberFormat="1" applyFont="1" applyBorder="1" applyAlignment="1">
      <alignment horizontal="center" vertical="center"/>
    </xf>
    <xf numFmtId="4" fontId="21" fillId="0" borderId="11" xfId="85" applyNumberFormat="1" applyFont="1" applyFill="1" applyBorder="1" applyAlignment="1">
      <alignment horizontal="center" vertical="center" wrapText="1"/>
    </xf>
    <xf numFmtId="0" fontId="32" fillId="0" borderId="19" xfId="71" applyFont="1" applyBorder="1" applyAlignment="1">
      <alignment horizontal="left" vertical="top"/>
    </xf>
    <xf numFmtId="0" fontId="32" fillId="0" borderId="22" xfId="71" applyFont="1" applyBorder="1"/>
    <xf numFmtId="0" fontId="32" fillId="0" borderId="22" xfId="71" applyFont="1" applyBorder="1" applyAlignment="1">
      <alignment horizontal="right" vertical="top"/>
    </xf>
    <xf numFmtId="0" fontId="33" fillId="0" borderId="22" xfId="71" applyFont="1" applyBorder="1" applyAlignment="1">
      <alignment horizontal="center" vertical="top"/>
    </xf>
    <xf numFmtId="0" fontId="38" fillId="0" borderId="0" xfId="71" applyFont="1" applyAlignment="1">
      <alignment horizontal="left"/>
    </xf>
    <xf numFmtId="0" fontId="46" fillId="0" borderId="0" xfId="71" applyFont="1" applyAlignment="1">
      <alignment horizontal="center" vertical="top"/>
    </xf>
    <xf numFmtId="0" fontId="45" fillId="0" borderId="0" xfId="71" applyFont="1" applyAlignment="1">
      <alignment horizontal="right" vertical="top"/>
    </xf>
    <xf numFmtId="0" fontId="2" fillId="0" borderId="0" xfId="71"/>
    <xf numFmtId="0" fontId="31" fillId="0" borderId="0" xfId="71" applyFont="1" applyAlignment="1">
      <alignment horizontal="left" vertical="top"/>
    </xf>
    <xf numFmtId="0" fontId="48" fillId="0" borderId="0" xfId="71" applyFont="1" applyAlignment="1">
      <alignment horizontal="left" vertical="top"/>
    </xf>
    <xf numFmtId="0" fontId="31" fillId="0" borderId="0" xfId="71" applyFont="1" applyAlignment="1">
      <alignment horizontal="center" vertical="top" wrapText="1"/>
    </xf>
    <xf numFmtId="0" fontId="31" fillId="0" borderId="0" xfId="71" applyFont="1" applyAlignment="1">
      <alignment horizontal="right" vertical="top"/>
    </xf>
    <xf numFmtId="0" fontId="30" fillId="0" borderId="0" xfId="71" applyFont="1" applyAlignment="1">
      <alignment horizontal="left"/>
    </xf>
    <xf numFmtId="0" fontId="40" fillId="0" borderId="0" xfId="71" applyFont="1" applyAlignment="1">
      <alignment horizontal="center" vertical="top" wrapText="1"/>
    </xf>
    <xf numFmtId="0" fontId="30" fillId="0" borderId="0" xfId="71" applyFont="1" applyAlignment="1">
      <alignment horizontal="left" vertical="top"/>
    </xf>
    <xf numFmtId="0" fontId="32" fillId="0" borderId="0" xfId="71" applyFont="1" applyBorder="1" applyAlignment="1"/>
    <xf numFmtId="4" fontId="21" fillId="0" borderId="11" xfId="85" applyNumberFormat="1" applyFont="1" applyFill="1" applyBorder="1" applyAlignment="1">
      <alignment horizontal="center" vertical="center" wrapText="1"/>
    </xf>
    <xf numFmtId="4" fontId="21" fillId="24" borderId="11" xfId="88" applyNumberFormat="1" applyFont="1" applyFill="1" applyBorder="1" applyAlignment="1">
      <alignment horizontal="center" vertical="center" wrapText="1"/>
    </xf>
    <xf numFmtId="0" fontId="39" fillId="0" borderId="11" xfId="71" applyFont="1" applyBorder="1" applyAlignment="1">
      <alignment horizontal="left" vertical="top" wrapText="1"/>
    </xf>
    <xf numFmtId="0" fontId="39" fillId="0" borderId="11" xfId="71" applyFont="1" applyBorder="1" applyAlignment="1">
      <alignment horizontal="center" vertical="center" wrapText="1"/>
    </xf>
    <xf numFmtId="0" fontId="39" fillId="0" borderId="11" xfId="71" applyFont="1" applyBorder="1" applyAlignment="1">
      <alignment horizontal="center" vertical="center"/>
    </xf>
    <xf numFmtId="49" fontId="39" fillId="0" borderId="11" xfId="71" applyNumberFormat="1" applyFont="1" applyBorder="1" applyAlignment="1">
      <alignment horizontal="center" vertical="center"/>
    </xf>
    <xf numFmtId="4" fontId="21" fillId="0" borderId="11" xfId="85" applyNumberFormat="1" applyFont="1" applyFill="1" applyBorder="1" applyAlignment="1">
      <alignment horizontal="center" vertical="center" wrapText="1"/>
    </xf>
    <xf numFmtId="0" fontId="22" fillId="0" borderId="0" xfId="85" applyFont="1" applyFill="1" applyAlignment="1">
      <alignment wrapText="1"/>
    </xf>
    <xf numFmtId="0" fontId="32" fillId="0" borderId="0" xfId="0" applyFont="1" applyAlignment="1">
      <alignment horizontal="right" vertical="top" wrapText="1"/>
    </xf>
    <xf numFmtId="0" fontId="32" fillId="0" borderId="10" xfId="0" applyFont="1" applyBorder="1" applyAlignment="1">
      <alignment horizontal="left"/>
    </xf>
    <xf numFmtId="0" fontId="32" fillId="0" borderId="10" xfId="0" applyFont="1" applyBorder="1" applyAlignment="1">
      <alignment horizontal="center" vertical="top"/>
    </xf>
    <xf numFmtId="0" fontId="32" fillId="0" borderId="0" xfId="0" applyFont="1" applyBorder="1" applyAlignment="1">
      <alignment horizontal="left"/>
    </xf>
    <xf numFmtId="0" fontId="32" fillId="0" borderId="19" xfId="0" applyFont="1" applyBorder="1" applyAlignment="1">
      <alignment horizontal="right" vertical="top"/>
    </xf>
    <xf numFmtId="0" fontId="32" fillId="0" borderId="19" xfId="0" applyFont="1" applyBorder="1" applyAlignment="1">
      <alignment horizontal="center" vertical="top"/>
    </xf>
    <xf numFmtId="0" fontId="56" fillId="0" borderId="0" xfId="0" applyFont="1" applyAlignment="1">
      <alignment vertical="top"/>
    </xf>
    <xf numFmtId="0" fontId="30" fillId="0" borderId="0" xfId="0" applyFont="1" applyAlignment="1">
      <alignment horizontal="right" vertical="top"/>
    </xf>
    <xf numFmtId="0" fontId="37" fillId="0" borderId="0" xfId="0" applyFont="1" applyAlignment="1">
      <alignment vertical="top"/>
    </xf>
    <xf numFmtId="0" fontId="37" fillId="0" borderId="0" xfId="0" applyFont="1" applyAlignment="1">
      <alignment horizontal="right" vertical="top"/>
    </xf>
    <xf numFmtId="165" fontId="37" fillId="0" borderId="0" xfId="0" applyNumberFormat="1" applyFont="1" applyAlignment="1">
      <alignment horizontal="right" vertical="top"/>
    </xf>
    <xf numFmtId="0" fontId="30" fillId="0" borderId="19" xfId="0" applyFont="1" applyBorder="1" applyAlignment="1">
      <alignment horizontal="left"/>
    </xf>
    <xf numFmtId="0" fontId="32" fillId="0" borderId="0" xfId="0" applyFont="1" applyBorder="1"/>
    <xf numFmtId="0" fontId="32" fillId="0" borderId="0" xfId="0" applyFont="1" applyBorder="1" applyAlignment="1">
      <alignment horizontal="right" vertical="top"/>
    </xf>
    <xf numFmtId="0" fontId="30" fillId="0" borderId="0" xfId="0" applyFont="1" applyAlignment="1">
      <alignment vertical="top"/>
    </xf>
    <xf numFmtId="165" fontId="30" fillId="0" borderId="0" xfId="0" applyNumberFormat="1" applyFont="1" applyAlignment="1">
      <alignment horizontal="right" vertical="top"/>
    </xf>
    <xf numFmtId="0" fontId="37" fillId="0" borderId="0" xfId="71" applyFont="1" applyBorder="1" applyAlignment="1">
      <alignment horizontal="left" vertical="top" wrapText="1"/>
    </xf>
    <xf numFmtId="0" fontId="0" fillId="0" borderId="0" xfId="0" applyBorder="1" applyAlignment="1">
      <alignment vertical="top" wrapText="1"/>
    </xf>
    <xf numFmtId="0" fontId="43" fillId="0" borderId="0" xfId="71" applyFont="1" applyBorder="1" applyAlignment="1">
      <alignment horizontal="right" vertical="top" wrapText="1"/>
    </xf>
    <xf numFmtId="0" fontId="42" fillId="0" borderId="0" xfId="71" applyFont="1" applyBorder="1" applyAlignment="1">
      <alignment horizontal="right" vertical="top"/>
    </xf>
    <xf numFmtId="0" fontId="39" fillId="0" borderId="11" xfId="71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0" fontId="37" fillId="0" borderId="11" xfId="71" applyFont="1" applyBorder="1" applyAlignment="1">
      <alignment horizontal="left" vertical="top" wrapText="1"/>
    </xf>
    <xf numFmtId="0" fontId="30" fillId="0" borderId="11" xfId="71" applyFont="1" applyBorder="1" applyAlignment="1">
      <alignment horizontal="left" vertical="top" wrapText="1"/>
    </xf>
    <xf numFmtId="0" fontId="37" fillId="0" borderId="11" xfId="71" applyFont="1" applyBorder="1" applyAlignment="1">
      <alignment horizontal="center" vertical="top"/>
    </xf>
    <xf numFmtId="0" fontId="0" fillId="0" borderId="11" xfId="0" applyBorder="1" applyAlignment="1">
      <alignment vertical="top"/>
    </xf>
    <xf numFmtId="0" fontId="39" fillId="0" borderId="11" xfId="71" applyFont="1" applyBorder="1" applyAlignment="1">
      <alignment horizontal="center" vertical="center" wrapText="1"/>
    </xf>
    <xf numFmtId="0" fontId="39" fillId="0" borderId="11" xfId="71" applyFont="1" applyBorder="1" applyAlignment="1">
      <alignment horizontal="center" vertical="center"/>
    </xf>
    <xf numFmtId="0" fontId="32" fillId="0" borderId="10" xfId="0" applyFont="1" applyBorder="1" applyAlignment="1">
      <alignment horizontal="center"/>
    </xf>
    <xf numFmtId="0" fontId="32" fillId="0" borderId="0" xfId="71" applyFont="1" applyAlignment="1">
      <alignment horizontal="right"/>
    </xf>
    <xf numFmtId="0" fontId="0" fillId="0" borderId="0" xfId="0" applyAlignment="1">
      <alignment horizontal="right"/>
    </xf>
    <xf numFmtId="49" fontId="39" fillId="0" borderId="11" xfId="71" applyNumberFormat="1" applyFont="1" applyBorder="1" applyAlignment="1">
      <alignment horizontal="center" vertical="center" wrapText="1"/>
    </xf>
    <xf numFmtId="49" fontId="39" fillId="0" borderId="11" xfId="71" applyNumberFormat="1" applyFont="1" applyBorder="1" applyAlignment="1">
      <alignment horizontal="center" vertical="center"/>
    </xf>
    <xf numFmtId="0" fontId="32" fillId="0" borderId="11" xfId="71" applyFont="1" applyBorder="1" applyAlignment="1">
      <alignment horizontal="center" vertical="center" wrapText="1"/>
    </xf>
    <xf numFmtId="0" fontId="49" fillId="0" borderId="11" xfId="71" applyFont="1" applyBorder="1" applyAlignment="1">
      <alignment horizontal="left" vertical="top" wrapText="1"/>
    </xf>
    <xf numFmtId="0" fontId="55" fillId="0" borderId="11" xfId="0" applyFont="1" applyBorder="1" applyAlignment="1">
      <alignment vertical="top" wrapText="1"/>
    </xf>
    <xf numFmtId="0" fontId="32" fillId="0" borderId="11" xfId="71" applyFont="1" applyBorder="1" applyAlignment="1">
      <alignment horizontal="center" vertical="center"/>
    </xf>
    <xf numFmtId="0" fontId="40" fillId="0" borderId="11" xfId="71" applyFont="1" applyBorder="1" applyAlignment="1">
      <alignment horizontal="center" vertical="center" textRotation="90" wrapText="1" readingOrder="1"/>
    </xf>
    <xf numFmtId="0" fontId="49" fillId="0" borderId="17" xfId="71" applyFont="1" applyBorder="1" applyAlignment="1">
      <alignment horizontal="left" vertical="center" wrapText="1"/>
    </xf>
    <xf numFmtId="0" fontId="55" fillId="0" borderId="19" xfId="0" applyFont="1" applyBorder="1" applyAlignment="1">
      <alignment vertical="center" wrapText="1"/>
    </xf>
    <xf numFmtId="0" fontId="55" fillId="0" borderId="12" xfId="0" applyFont="1" applyBorder="1" applyAlignment="1">
      <alignment vertical="center" wrapText="1"/>
    </xf>
    <xf numFmtId="0" fontId="32" fillId="0" borderId="10" xfId="71" applyFont="1" applyBorder="1" applyAlignment="1">
      <alignment horizontal="center"/>
    </xf>
    <xf numFmtId="0" fontId="32" fillId="0" borderId="10" xfId="0" applyFont="1" applyBorder="1" applyAlignment="1">
      <alignment horizontal="center" vertical="top" wrapText="1"/>
    </xf>
    <xf numFmtId="0" fontId="31" fillId="0" borderId="10" xfId="0" applyFont="1" applyBorder="1" applyAlignment="1">
      <alignment horizontal="center" vertical="top" wrapText="1"/>
    </xf>
    <xf numFmtId="4" fontId="22" fillId="0" borderId="0" xfId="85" applyNumberFormat="1" applyFont="1" applyFill="1" applyAlignment="1">
      <alignment horizontal="left" wrapText="1"/>
    </xf>
    <xf numFmtId="4" fontId="21" fillId="0" borderId="0" xfId="85" applyNumberFormat="1" applyFont="1" applyFill="1" applyAlignment="1">
      <alignment horizontal="center" vertical="center" wrapText="1"/>
    </xf>
    <xf numFmtId="0" fontId="22" fillId="0" borderId="0" xfId="85" applyFont="1" applyFill="1" applyAlignment="1">
      <alignment wrapText="1"/>
    </xf>
    <xf numFmtId="0" fontId="22" fillId="0" borderId="0" xfId="85" applyFont="1" applyFill="1" applyAlignment="1"/>
    <xf numFmtId="4" fontId="21" fillId="0" borderId="17" xfId="85" applyNumberFormat="1" applyFont="1" applyFill="1" applyBorder="1" applyAlignment="1">
      <alignment horizontal="center" vertical="center" wrapText="1"/>
    </xf>
    <xf numFmtId="4" fontId="21" fillId="0" borderId="19" xfId="85" applyNumberFormat="1" applyFont="1" applyFill="1" applyBorder="1" applyAlignment="1">
      <alignment horizontal="center" vertical="center" wrapText="1"/>
    </xf>
    <xf numFmtId="4" fontId="21" fillId="0" borderId="12" xfId="85" applyNumberFormat="1" applyFont="1" applyFill="1" applyBorder="1" applyAlignment="1">
      <alignment horizontal="center" vertical="center" wrapText="1"/>
    </xf>
    <xf numFmtId="0" fontId="22" fillId="0" borderId="0" xfId="85" applyFont="1" applyFill="1" applyAlignment="1">
      <alignment horizontal="center" vertical="center" wrapText="1"/>
    </xf>
    <xf numFmtId="0" fontId="21" fillId="0" borderId="11" xfId="85" applyFont="1" applyFill="1" applyBorder="1" applyAlignment="1">
      <alignment horizontal="center" vertical="center" wrapText="1"/>
    </xf>
    <xf numFmtId="4" fontId="21" fillId="0" borderId="11" xfId="85" applyNumberFormat="1" applyFont="1" applyFill="1" applyBorder="1" applyAlignment="1">
      <alignment horizontal="center" vertical="center" wrapText="1"/>
    </xf>
    <xf numFmtId="0" fontId="22" fillId="0" borderId="0" xfId="85" applyFont="1" applyFill="1" applyAlignment="1">
      <alignment horizontal="center" wrapText="1"/>
    </xf>
    <xf numFmtId="0" fontId="22" fillId="0" borderId="0" xfId="85" applyFont="1" applyFill="1" applyAlignment="1">
      <alignment vertical="center" wrapText="1"/>
    </xf>
    <xf numFmtId="0" fontId="22" fillId="0" borderId="0" xfId="85" applyFont="1" applyFill="1" applyAlignment="1">
      <alignment horizontal="left" vertical="center" wrapText="1"/>
    </xf>
    <xf numFmtId="4" fontId="27" fillId="0" borderId="11" xfId="85" applyNumberFormat="1" applyFont="1" applyBorder="1" applyAlignment="1">
      <alignment horizontal="center" vertical="center"/>
    </xf>
    <xf numFmtId="0" fontId="21" fillId="0" borderId="11" xfId="85" applyFont="1" applyBorder="1" applyAlignment="1">
      <alignment horizontal="left" vertical="center" wrapText="1"/>
    </xf>
    <xf numFmtId="4" fontId="21" fillId="0" borderId="11" xfId="85" applyNumberFormat="1" applyFont="1" applyBorder="1" applyAlignment="1">
      <alignment horizontal="center" vertical="center"/>
    </xf>
    <xf numFmtId="4" fontId="21" fillId="0" borderId="18" xfId="85" applyNumberFormat="1" applyFont="1" applyBorder="1" applyAlignment="1">
      <alignment horizontal="center" vertical="center"/>
    </xf>
    <xf numFmtId="4" fontId="21" fillId="0" borderId="21" xfId="85" applyNumberFormat="1" applyFont="1" applyBorder="1" applyAlignment="1">
      <alignment horizontal="center" vertical="center"/>
    </xf>
    <xf numFmtId="0" fontId="21" fillId="0" borderId="11" xfId="85" applyFont="1" applyBorder="1" applyAlignment="1">
      <alignment horizontal="left" vertical="center"/>
    </xf>
    <xf numFmtId="0" fontId="22" fillId="0" borderId="0" xfId="85" applyFont="1" applyFill="1" applyAlignment="1">
      <alignment horizontal="right" wrapText="1"/>
    </xf>
    <xf numFmtId="4" fontId="22" fillId="0" borderId="0" xfId="85" applyNumberFormat="1" applyFont="1" applyFill="1" applyAlignment="1">
      <alignment horizontal="right" wrapText="1"/>
    </xf>
    <xf numFmtId="0" fontId="28" fillId="0" borderId="0" xfId="85" applyFont="1" applyAlignment="1">
      <alignment horizontal="right"/>
    </xf>
    <xf numFmtId="0" fontId="26" fillId="0" borderId="0" xfId="85" applyFont="1" applyAlignment="1">
      <alignment horizontal="right" wrapText="1"/>
    </xf>
    <xf numFmtId="0" fontId="26" fillId="0" borderId="0" xfId="85" applyFont="1" applyAlignment="1">
      <alignment horizontal="right"/>
    </xf>
    <xf numFmtId="0" fontId="22" fillId="0" borderId="0" xfId="85" applyFont="1" applyAlignment="1">
      <alignment horizontal="center"/>
    </xf>
    <xf numFmtId="0" fontId="21" fillId="0" borderId="18" xfId="85" applyFont="1" applyBorder="1" applyAlignment="1">
      <alignment horizontal="center" vertical="center"/>
    </xf>
    <xf numFmtId="0" fontId="21" fillId="0" borderId="21" xfId="85" applyFont="1" applyBorder="1" applyAlignment="1">
      <alignment horizontal="center" vertical="center"/>
    </xf>
    <xf numFmtId="0" fontId="26" fillId="0" borderId="11" xfId="85" applyFont="1" applyBorder="1" applyAlignment="1">
      <alignment horizontal="center"/>
    </xf>
    <xf numFmtId="4" fontId="27" fillId="0" borderId="17" xfId="85" applyNumberFormat="1" applyFont="1" applyBorder="1" applyAlignment="1">
      <alignment horizontal="center" vertical="center"/>
    </xf>
    <xf numFmtId="4" fontId="27" fillId="0" borderId="12" xfId="85" applyNumberFormat="1" applyFont="1" applyBorder="1" applyAlignment="1">
      <alignment horizontal="center" vertical="center"/>
    </xf>
    <xf numFmtId="0" fontId="21" fillId="0" borderId="0" xfId="85" applyFont="1" applyAlignment="1">
      <alignment horizontal="left"/>
    </xf>
    <xf numFmtId="0" fontId="28" fillId="0" borderId="0" xfId="85" applyFont="1" applyAlignment="1">
      <alignment horizontal="left" vertical="center" wrapText="1"/>
    </xf>
    <xf numFmtId="0" fontId="21" fillId="0" borderId="10" xfId="85" applyFont="1" applyBorder="1" applyAlignment="1">
      <alignment horizontal="right"/>
    </xf>
    <xf numFmtId="0" fontId="27" fillId="0" borderId="11" xfId="85" applyFont="1" applyBorder="1" applyAlignment="1">
      <alignment horizontal="center" vertical="center"/>
    </xf>
    <xf numFmtId="0" fontId="21" fillId="0" borderId="11" xfId="85" applyFont="1" applyBorder="1" applyAlignment="1">
      <alignment horizontal="center" vertical="center" wrapText="1"/>
    </xf>
    <xf numFmtId="0" fontId="21" fillId="0" borderId="0" xfId="85" applyFont="1" applyAlignment="1">
      <alignment horizontal="center"/>
    </xf>
    <xf numFmtId="0" fontId="21" fillId="0" borderId="18" xfId="85" applyFont="1" applyBorder="1" applyAlignment="1">
      <alignment horizontal="center" vertical="center" wrapText="1"/>
    </xf>
    <xf numFmtId="0" fontId="21" fillId="0" borderId="21" xfId="85" applyFont="1" applyBorder="1" applyAlignment="1">
      <alignment horizontal="center" vertical="center" wrapText="1"/>
    </xf>
    <xf numFmtId="0" fontId="21" fillId="0" borderId="15" xfId="85" applyFont="1" applyBorder="1" applyAlignment="1">
      <alignment horizontal="center" vertical="center" wrapText="1"/>
    </xf>
    <xf numFmtId="0" fontId="21" fillId="0" borderId="14" xfId="85" applyFont="1" applyBorder="1" applyAlignment="1">
      <alignment horizontal="center" vertical="center" wrapText="1"/>
    </xf>
    <xf numFmtId="0" fontId="21" fillId="0" borderId="20" xfId="85" applyFont="1" applyBorder="1" applyAlignment="1">
      <alignment horizontal="center" vertical="center" wrapText="1"/>
    </xf>
    <xf numFmtId="0" fontId="21" fillId="0" borderId="13" xfId="85" applyFont="1" applyBorder="1" applyAlignment="1">
      <alignment horizontal="center" vertical="center" wrapText="1"/>
    </xf>
    <xf numFmtId="0" fontId="21" fillId="0" borderId="16" xfId="85" applyFont="1" applyBorder="1" applyAlignment="1">
      <alignment horizontal="center" vertical="center" wrapText="1"/>
    </xf>
    <xf numFmtId="0" fontId="21" fillId="0" borderId="17" xfId="85" applyFont="1" applyBorder="1" applyAlignment="1">
      <alignment horizontal="center" vertical="center"/>
    </xf>
    <xf numFmtId="0" fontId="21" fillId="0" borderId="12" xfId="85" applyFont="1" applyBorder="1" applyAlignment="1">
      <alignment horizontal="center" vertical="center"/>
    </xf>
    <xf numFmtId="0" fontId="21" fillId="0" borderId="17" xfId="85" applyFont="1" applyBorder="1" applyAlignment="1">
      <alignment horizontal="left" vertical="center"/>
    </xf>
    <xf numFmtId="0" fontId="21" fillId="0" borderId="19" xfId="85" applyFont="1" applyBorder="1" applyAlignment="1">
      <alignment horizontal="left" vertical="center"/>
    </xf>
    <xf numFmtId="4" fontId="27" fillId="0" borderId="11" xfId="88" applyNumberFormat="1" applyFont="1" applyBorder="1" applyAlignment="1">
      <alignment horizontal="center" vertical="center"/>
    </xf>
    <xf numFmtId="0" fontId="22" fillId="0" borderId="0" xfId="85" applyFont="1" applyFill="1" applyAlignment="1">
      <alignment horizontal="left" wrapText="1"/>
    </xf>
    <xf numFmtId="0" fontId="22" fillId="0" borderId="0" xfId="85" applyFont="1" applyAlignment="1">
      <alignment horizontal="center" vertical="top" wrapText="1"/>
    </xf>
    <xf numFmtId="0" fontId="22" fillId="0" borderId="0" xfId="85" applyFont="1" applyFill="1" applyAlignment="1">
      <alignment horizontal="center" vertical="top" wrapText="1"/>
    </xf>
  </cellXfs>
  <cellStyles count="89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Финансовый" xfId="88" builtinId="3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3"/>
  <sheetViews>
    <sheetView topLeftCell="A31" workbookViewId="0">
      <selection activeCell="E10" sqref="E10"/>
    </sheetView>
  </sheetViews>
  <sheetFormatPr defaultRowHeight="13.2" x14ac:dyDescent="0.25"/>
  <cols>
    <col min="3" max="3" width="28.5546875" customWidth="1"/>
  </cols>
  <sheetData>
    <row r="1" spans="1:35" x14ac:dyDescent="0.25">
      <c r="A1" s="54" t="s">
        <v>35</v>
      </c>
      <c r="B1" s="74"/>
      <c r="C1" s="80"/>
      <c r="D1" s="99"/>
      <c r="E1" s="200" t="s">
        <v>1</v>
      </c>
      <c r="F1" s="200"/>
      <c r="G1" s="200"/>
      <c r="H1" s="200"/>
      <c r="I1" s="200"/>
      <c r="J1" s="59"/>
      <c r="K1" s="59"/>
      <c r="L1" s="59"/>
      <c r="M1" s="54" t="s">
        <v>36</v>
      </c>
      <c r="N1" s="59"/>
      <c r="O1" s="59"/>
      <c r="P1" s="59"/>
      <c r="R1" s="105"/>
      <c r="AI1" s="105"/>
    </row>
    <row r="2" spans="1:35" x14ac:dyDescent="0.25">
      <c r="A2" s="65"/>
      <c r="B2" s="74"/>
      <c r="C2" s="80"/>
      <c r="D2" s="75"/>
      <c r="E2" s="75"/>
      <c r="F2" s="59"/>
      <c r="G2" s="76" t="s">
        <v>37</v>
      </c>
      <c r="H2" s="59"/>
      <c r="I2" s="59"/>
      <c r="J2" s="59"/>
      <c r="K2" s="59"/>
      <c r="L2" s="59"/>
      <c r="M2" s="65" t="s">
        <v>38</v>
      </c>
      <c r="N2" s="59"/>
      <c r="O2" s="59"/>
      <c r="P2" s="59"/>
      <c r="R2" s="105"/>
      <c r="AI2" s="105"/>
    </row>
    <row r="3" spans="1:35" x14ac:dyDescent="0.25">
      <c r="A3" s="65"/>
      <c r="B3" s="74"/>
      <c r="C3" s="80"/>
      <c r="D3" s="75"/>
      <c r="E3" s="75"/>
      <c r="F3" s="59"/>
      <c r="G3" s="76"/>
      <c r="H3" s="59"/>
      <c r="I3" s="59"/>
      <c r="J3" s="59"/>
      <c r="K3" s="59"/>
      <c r="L3" s="65"/>
      <c r="M3" s="65" t="s">
        <v>82</v>
      </c>
      <c r="N3" s="59"/>
      <c r="O3" s="59"/>
      <c r="P3" s="59"/>
      <c r="R3" s="105"/>
      <c r="AI3" s="105"/>
    </row>
    <row r="4" spans="1:35" x14ac:dyDescent="0.25">
      <c r="A4" s="65" t="s">
        <v>83</v>
      </c>
      <c r="B4" s="74"/>
      <c r="C4" s="80"/>
      <c r="D4" s="75"/>
      <c r="E4" s="75"/>
      <c r="F4" s="59"/>
      <c r="G4" s="59"/>
      <c r="H4" s="59"/>
      <c r="I4" s="59"/>
      <c r="J4" s="59"/>
      <c r="K4" s="59"/>
      <c r="L4" s="59"/>
      <c r="M4" s="65" t="s">
        <v>83</v>
      </c>
      <c r="N4" s="59"/>
      <c r="O4" s="59"/>
      <c r="P4" s="59"/>
      <c r="R4" s="105"/>
      <c r="AI4" s="106"/>
    </row>
    <row r="5" spans="1:35" x14ac:dyDescent="0.25">
      <c r="A5" s="65" t="s">
        <v>84</v>
      </c>
      <c r="B5" s="74"/>
      <c r="C5" s="80"/>
      <c r="D5" s="75"/>
      <c r="E5" s="75"/>
      <c r="F5" s="59"/>
      <c r="G5" s="59"/>
      <c r="H5" s="59"/>
      <c r="I5" s="59"/>
      <c r="J5" s="59"/>
      <c r="K5" s="59"/>
      <c r="L5" s="59"/>
      <c r="M5" s="65" t="s">
        <v>43</v>
      </c>
      <c r="N5" s="59"/>
      <c r="O5" s="59"/>
      <c r="P5" s="59"/>
      <c r="R5" s="105"/>
      <c r="AI5" s="105"/>
    </row>
    <row r="6" spans="1:35" x14ac:dyDescent="0.25">
      <c r="A6" s="73"/>
      <c r="B6" s="74"/>
      <c r="C6" s="75"/>
      <c r="D6" s="72"/>
      <c r="E6" s="59"/>
      <c r="F6" s="59"/>
      <c r="G6" s="66" t="s">
        <v>118</v>
      </c>
      <c r="H6" s="66"/>
      <c r="I6" s="66"/>
      <c r="J6" s="59"/>
      <c r="K6" s="59"/>
      <c r="L6" s="59"/>
      <c r="M6" s="59"/>
      <c r="N6" s="59"/>
      <c r="O6" s="59"/>
      <c r="P6" s="59"/>
      <c r="Q6" s="72"/>
      <c r="R6" s="105"/>
      <c r="AI6" s="105"/>
    </row>
    <row r="7" spans="1:35" x14ac:dyDescent="0.25">
      <c r="A7" s="73"/>
      <c r="B7" s="74"/>
      <c r="C7" s="75"/>
      <c r="D7" s="72"/>
      <c r="E7" s="59"/>
      <c r="F7" s="59"/>
      <c r="G7" s="73" t="s">
        <v>42</v>
      </c>
      <c r="H7" s="73"/>
      <c r="I7" s="73"/>
      <c r="J7" s="59"/>
      <c r="K7" s="59"/>
      <c r="L7" s="59"/>
      <c r="M7" s="59"/>
      <c r="N7" s="59"/>
      <c r="O7" s="59"/>
      <c r="P7" s="59"/>
      <c r="Q7" s="72"/>
      <c r="R7" s="105"/>
      <c r="AI7" s="105"/>
    </row>
    <row r="8" spans="1:35" x14ac:dyDescent="0.25">
      <c r="A8" s="107"/>
      <c r="B8" s="108"/>
      <c r="C8" s="109"/>
      <c r="D8" s="110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5"/>
      <c r="AI8" s="105"/>
    </row>
    <row r="9" spans="1:35" x14ac:dyDescent="0.25">
      <c r="A9" s="107"/>
      <c r="B9" s="108"/>
      <c r="C9" s="112"/>
      <c r="D9" s="113" t="s">
        <v>119</v>
      </c>
      <c r="E9" s="114"/>
      <c r="F9" s="115"/>
      <c r="G9" s="115"/>
      <c r="H9" s="116"/>
      <c r="I9" s="115"/>
      <c r="J9" s="115"/>
      <c r="K9" s="115"/>
      <c r="L9" s="117"/>
      <c r="M9" s="104"/>
      <c r="N9" s="104"/>
      <c r="O9" s="104"/>
      <c r="P9" s="104"/>
      <c r="Q9" s="104"/>
      <c r="R9" s="105"/>
      <c r="AI9" s="105"/>
    </row>
    <row r="10" spans="1:35" x14ac:dyDescent="0.25">
      <c r="A10" s="107"/>
      <c r="B10" s="108"/>
      <c r="C10" s="112"/>
      <c r="D10" s="148"/>
      <c r="E10" s="148" t="s">
        <v>120</v>
      </c>
      <c r="F10" s="104"/>
      <c r="G10" s="104"/>
      <c r="H10" s="107"/>
      <c r="I10" s="104"/>
      <c r="J10" s="104"/>
      <c r="K10" s="117"/>
      <c r="L10" s="117"/>
      <c r="M10" s="104"/>
      <c r="N10" s="104"/>
      <c r="O10" s="104"/>
      <c r="P10" s="104"/>
      <c r="Q10" s="104"/>
      <c r="R10" s="105"/>
      <c r="AI10" s="105"/>
    </row>
    <row r="11" spans="1:35" x14ac:dyDescent="0.25">
      <c r="A11" s="107"/>
      <c r="B11" s="108"/>
      <c r="C11" s="109"/>
      <c r="D11" s="110"/>
      <c r="E11" s="149"/>
      <c r="F11" s="150"/>
      <c r="G11" s="150"/>
      <c r="H11" s="151" t="s">
        <v>45</v>
      </c>
      <c r="I11" s="151"/>
      <c r="J11" s="150"/>
      <c r="K11" s="117"/>
      <c r="L11" s="104"/>
      <c r="M11" s="104"/>
      <c r="N11" s="104"/>
      <c r="O11" s="104"/>
      <c r="P11" s="104"/>
      <c r="Q11" s="104"/>
      <c r="R11" s="105"/>
      <c r="AI11" s="105"/>
    </row>
    <row r="12" spans="1:35" x14ac:dyDescent="0.25">
      <c r="A12" s="119"/>
      <c r="B12" s="120"/>
      <c r="C12" s="109"/>
      <c r="D12" s="110"/>
      <c r="E12" s="105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5"/>
      <c r="AI12" s="105"/>
    </row>
    <row r="13" spans="1:35" x14ac:dyDescent="0.25">
      <c r="A13" s="107"/>
      <c r="B13" s="108"/>
      <c r="C13" s="109"/>
      <c r="D13" s="121" t="s">
        <v>121</v>
      </c>
      <c r="E13" s="107"/>
      <c r="F13" s="104"/>
      <c r="G13" s="104"/>
      <c r="H13" s="104"/>
      <c r="I13" s="121"/>
      <c r="J13" s="121"/>
      <c r="K13" s="104"/>
      <c r="L13" s="104"/>
      <c r="M13" s="104"/>
      <c r="N13" s="104"/>
      <c r="O13" s="104"/>
      <c r="P13" s="104"/>
      <c r="Q13" s="104"/>
      <c r="R13" s="105"/>
      <c r="AI13" s="105"/>
    </row>
    <row r="14" spans="1:35" ht="13.8" x14ac:dyDescent="0.25">
      <c r="A14" s="107"/>
      <c r="B14" s="108"/>
      <c r="C14" s="109"/>
      <c r="D14" s="121" t="s">
        <v>88</v>
      </c>
      <c r="E14" s="107"/>
      <c r="F14" s="104"/>
      <c r="G14" s="104"/>
      <c r="H14" s="104"/>
      <c r="I14" s="121"/>
      <c r="J14" s="201" t="s">
        <v>122</v>
      </c>
      <c r="K14" s="202"/>
      <c r="L14" s="123" t="s">
        <v>46</v>
      </c>
      <c r="M14" s="104"/>
      <c r="N14" s="104"/>
      <c r="O14" s="104"/>
      <c r="P14" s="104"/>
      <c r="Q14" s="104"/>
      <c r="R14" s="105"/>
      <c r="AI14" s="122"/>
    </row>
    <row r="15" spans="1:35" x14ac:dyDescent="0.25">
      <c r="A15" s="107"/>
      <c r="B15" s="108"/>
      <c r="C15" s="109"/>
      <c r="D15" s="121" t="s">
        <v>89</v>
      </c>
      <c r="E15" s="107"/>
      <c r="F15" s="104"/>
      <c r="G15" s="104"/>
      <c r="H15" s="104"/>
      <c r="I15" s="121"/>
      <c r="J15" s="201" t="s">
        <v>123</v>
      </c>
      <c r="K15" s="202"/>
      <c r="L15" s="123" t="s">
        <v>46</v>
      </c>
      <c r="M15" s="104"/>
      <c r="N15" s="104"/>
      <c r="O15" s="104"/>
      <c r="P15" s="104"/>
      <c r="Q15" s="104"/>
      <c r="R15" s="105"/>
      <c r="AI15" s="105"/>
    </row>
    <row r="16" spans="1:35" x14ac:dyDescent="0.25">
      <c r="A16" s="107"/>
      <c r="B16" s="108"/>
      <c r="C16" s="109"/>
      <c r="D16" s="121" t="s">
        <v>48</v>
      </c>
      <c r="E16" s="107"/>
      <c r="F16" s="104"/>
      <c r="G16" s="104"/>
      <c r="H16" s="104"/>
      <c r="I16" s="121"/>
      <c r="J16" s="201" t="s">
        <v>124</v>
      </c>
      <c r="K16" s="202"/>
      <c r="L16" s="123" t="s">
        <v>49</v>
      </c>
      <c r="M16" s="104"/>
      <c r="N16" s="104"/>
      <c r="O16" s="104"/>
      <c r="P16" s="104"/>
      <c r="Q16" s="104"/>
      <c r="R16" s="105"/>
      <c r="AI16" s="105"/>
    </row>
    <row r="17" spans="1:35" x14ac:dyDescent="0.25">
      <c r="A17" s="107"/>
      <c r="B17" s="108"/>
      <c r="C17" s="109"/>
      <c r="D17" s="152" t="s">
        <v>50</v>
      </c>
      <c r="E17" s="107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5"/>
      <c r="AI17" s="105"/>
    </row>
    <row r="18" spans="1:35" x14ac:dyDescent="0.25">
      <c r="A18" s="124"/>
      <c r="B18" s="125"/>
      <c r="C18" s="126"/>
      <c r="D18" s="127"/>
      <c r="E18" s="128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05"/>
      <c r="AI18" s="105"/>
    </row>
    <row r="19" spans="1:35" x14ac:dyDescent="0.25">
      <c r="A19" s="198" t="s">
        <v>51</v>
      </c>
      <c r="B19" s="203" t="s">
        <v>116</v>
      </c>
      <c r="C19" s="198" t="s">
        <v>52</v>
      </c>
      <c r="D19" s="198" t="s">
        <v>53</v>
      </c>
      <c r="E19" s="198" t="s">
        <v>54</v>
      </c>
      <c r="F19" s="198" t="s">
        <v>55</v>
      </c>
      <c r="G19" s="199"/>
      <c r="H19" s="199"/>
      <c r="I19" s="199"/>
      <c r="J19" s="198" t="s">
        <v>56</v>
      </c>
      <c r="K19" s="199"/>
      <c r="L19" s="199"/>
      <c r="M19" s="199"/>
      <c r="N19" s="198" t="s">
        <v>57</v>
      </c>
      <c r="O19" s="198" t="s">
        <v>58</v>
      </c>
      <c r="P19" s="198" t="s">
        <v>90</v>
      </c>
      <c r="Q19" s="198" t="s">
        <v>91</v>
      </c>
      <c r="R19" s="105"/>
      <c r="AI19" s="105"/>
    </row>
    <row r="20" spans="1:35" x14ac:dyDescent="0.25">
      <c r="A20" s="199"/>
      <c r="B20" s="204"/>
      <c r="C20" s="205"/>
      <c r="D20" s="198"/>
      <c r="E20" s="199"/>
      <c r="F20" s="198" t="s">
        <v>0</v>
      </c>
      <c r="G20" s="198" t="s">
        <v>60</v>
      </c>
      <c r="H20" s="199"/>
      <c r="I20" s="199"/>
      <c r="J20" s="198" t="s">
        <v>0</v>
      </c>
      <c r="K20" s="198" t="s">
        <v>60</v>
      </c>
      <c r="L20" s="199"/>
      <c r="M20" s="199"/>
      <c r="N20" s="198"/>
      <c r="O20" s="198"/>
      <c r="P20" s="198"/>
      <c r="Q20" s="198"/>
      <c r="R20" s="105"/>
      <c r="AI20" s="105"/>
    </row>
    <row r="21" spans="1:35" x14ac:dyDescent="0.25">
      <c r="A21" s="199"/>
      <c r="B21" s="204"/>
      <c r="C21" s="205"/>
      <c r="D21" s="198"/>
      <c r="E21" s="199"/>
      <c r="F21" s="199"/>
      <c r="G21" s="144" t="s">
        <v>61</v>
      </c>
      <c r="H21" s="144" t="s">
        <v>62</v>
      </c>
      <c r="I21" s="144" t="s">
        <v>63</v>
      </c>
      <c r="J21" s="199"/>
      <c r="K21" s="144" t="s">
        <v>61</v>
      </c>
      <c r="L21" s="144" t="s">
        <v>62</v>
      </c>
      <c r="M21" s="144" t="s">
        <v>63</v>
      </c>
      <c r="N21" s="198"/>
      <c r="O21" s="198"/>
      <c r="P21" s="198"/>
      <c r="Q21" s="198"/>
      <c r="R21" s="105"/>
      <c r="AI21" s="105"/>
    </row>
    <row r="22" spans="1:35" x14ac:dyDescent="0.25">
      <c r="A22" s="130">
        <v>1</v>
      </c>
      <c r="B22" s="146">
        <v>2</v>
      </c>
      <c r="C22" s="144">
        <v>3</v>
      </c>
      <c r="D22" s="144">
        <v>4</v>
      </c>
      <c r="E22" s="130">
        <v>5</v>
      </c>
      <c r="F22" s="145">
        <v>6</v>
      </c>
      <c r="G22" s="145">
        <v>7</v>
      </c>
      <c r="H22" s="145">
        <v>8</v>
      </c>
      <c r="I22" s="145">
        <v>9</v>
      </c>
      <c r="J22" s="145">
        <v>10</v>
      </c>
      <c r="K22" s="145">
        <v>11</v>
      </c>
      <c r="L22" s="145">
        <v>12</v>
      </c>
      <c r="M22" s="145">
        <v>13</v>
      </c>
      <c r="N22" s="145">
        <v>14</v>
      </c>
      <c r="O22" s="145">
        <v>15</v>
      </c>
      <c r="P22" s="145">
        <v>16</v>
      </c>
      <c r="Q22" s="145">
        <v>17</v>
      </c>
      <c r="R22" s="105"/>
      <c r="AI22" s="105"/>
    </row>
    <row r="23" spans="1:35" x14ac:dyDescent="0.25">
      <c r="A23" s="195" t="s">
        <v>125</v>
      </c>
      <c r="B23" s="193"/>
      <c r="C23" s="193"/>
      <c r="D23" s="193"/>
      <c r="E23" s="193"/>
      <c r="F23" s="193"/>
      <c r="G23" s="193"/>
      <c r="H23" s="193"/>
      <c r="I23" s="193"/>
      <c r="J23" s="193"/>
      <c r="K23" s="193"/>
      <c r="L23" s="193"/>
      <c r="M23" s="193"/>
      <c r="N23" s="193"/>
      <c r="O23" s="193"/>
      <c r="P23" s="193"/>
      <c r="Q23" s="193"/>
      <c r="R23" s="105"/>
      <c r="AI23" s="105"/>
    </row>
    <row r="24" spans="1:35" ht="34.200000000000003" x14ac:dyDescent="0.25">
      <c r="A24" s="130">
        <v>1</v>
      </c>
      <c r="B24" s="131" t="s">
        <v>100</v>
      </c>
      <c r="C24" s="143" t="s">
        <v>101</v>
      </c>
      <c r="D24" s="132" t="s">
        <v>102</v>
      </c>
      <c r="E24" s="137">
        <v>1</v>
      </c>
      <c r="F24" s="134">
        <v>64.59</v>
      </c>
      <c r="G24" s="134">
        <v>64.59</v>
      </c>
      <c r="H24" s="135"/>
      <c r="I24" s="135"/>
      <c r="J24" s="135">
        <v>65</v>
      </c>
      <c r="K24" s="135">
        <v>65</v>
      </c>
      <c r="L24" s="135"/>
      <c r="M24" s="135"/>
      <c r="N24" s="135">
        <v>4</v>
      </c>
      <c r="O24" s="135">
        <v>4</v>
      </c>
      <c r="P24" s="135"/>
      <c r="Q24" s="135"/>
      <c r="R24" s="105"/>
      <c r="AI24" s="105"/>
    </row>
    <row r="25" spans="1:35" ht="34.200000000000003" x14ac:dyDescent="0.25">
      <c r="A25" s="130">
        <v>2</v>
      </c>
      <c r="B25" s="131" t="s">
        <v>93</v>
      </c>
      <c r="C25" s="143" t="s">
        <v>94</v>
      </c>
      <c r="D25" s="132" t="s">
        <v>95</v>
      </c>
      <c r="E25" s="137">
        <v>1</v>
      </c>
      <c r="F25" s="134">
        <v>18.04</v>
      </c>
      <c r="G25" s="134">
        <v>18.04</v>
      </c>
      <c r="H25" s="135"/>
      <c r="I25" s="135"/>
      <c r="J25" s="135">
        <v>18</v>
      </c>
      <c r="K25" s="135">
        <v>18</v>
      </c>
      <c r="L25" s="135"/>
      <c r="M25" s="135"/>
      <c r="N25" s="135">
        <v>1</v>
      </c>
      <c r="O25" s="135">
        <v>1</v>
      </c>
      <c r="P25" s="135"/>
      <c r="Q25" s="135"/>
      <c r="R25" s="105"/>
      <c r="AI25" s="105"/>
    </row>
    <row r="26" spans="1:35" ht="34.200000000000003" x14ac:dyDescent="0.25">
      <c r="A26" s="130">
        <v>3</v>
      </c>
      <c r="B26" s="131" t="s">
        <v>103</v>
      </c>
      <c r="C26" s="143" t="s">
        <v>104</v>
      </c>
      <c r="D26" s="132" t="s">
        <v>105</v>
      </c>
      <c r="E26" s="137">
        <v>1</v>
      </c>
      <c r="F26" s="134">
        <v>27.06</v>
      </c>
      <c r="G26" s="134">
        <v>27.06</v>
      </c>
      <c r="H26" s="135"/>
      <c r="I26" s="135"/>
      <c r="J26" s="135">
        <v>27</v>
      </c>
      <c r="K26" s="135">
        <v>27</v>
      </c>
      <c r="L26" s="135"/>
      <c r="M26" s="135"/>
      <c r="N26" s="135">
        <v>1.5</v>
      </c>
      <c r="O26" s="135">
        <v>1.5</v>
      </c>
      <c r="P26" s="135"/>
      <c r="Q26" s="135"/>
      <c r="R26" s="105"/>
      <c r="AI26" s="105"/>
    </row>
    <row r="27" spans="1:35" ht="34.200000000000003" x14ac:dyDescent="0.25">
      <c r="A27" s="130">
        <v>4</v>
      </c>
      <c r="B27" s="131" t="s">
        <v>106</v>
      </c>
      <c r="C27" s="143" t="s">
        <v>107</v>
      </c>
      <c r="D27" s="132" t="s">
        <v>108</v>
      </c>
      <c r="E27" s="133" t="s">
        <v>126</v>
      </c>
      <c r="F27" s="134">
        <v>288.64</v>
      </c>
      <c r="G27" s="134">
        <v>288.64</v>
      </c>
      <c r="H27" s="135"/>
      <c r="I27" s="135"/>
      <c r="J27" s="135">
        <v>3</v>
      </c>
      <c r="K27" s="135">
        <v>3</v>
      </c>
      <c r="L27" s="135"/>
      <c r="M27" s="135"/>
      <c r="N27" s="135">
        <v>16</v>
      </c>
      <c r="O27" s="135">
        <v>0.16</v>
      </c>
      <c r="P27" s="135"/>
      <c r="Q27" s="135"/>
      <c r="R27" s="105"/>
      <c r="AI27" s="105"/>
    </row>
    <row r="28" spans="1:35" ht="91.2" x14ac:dyDescent="0.25">
      <c r="A28" s="130">
        <v>5</v>
      </c>
      <c r="B28" s="131" t="s">
        <v>109</v>
      </c>
      <c r="C28" s="143" t="s">
        <v>110</v>
      </c>
      <c r="D28" s="132" t="s">
        <v>111</v>
      </c>
      <c r="E28" s="137">
        <v>2</v>
      </c>
      <c r="F28" s="134">
        <v>7.22</v>
      </c>
      <c r="G28" s="134">
        <v>7.22</v>
      </c>
      <c r="H28" s="135"/>
      <c r="I28" s="135"/>
      <c r="J28" s="135">
        <v>14</v>
      </c>
      <c r="K28" s="135">
        <v>14</v>
      </c>
      <c r="L28" s="135"/>
      <c r="M28" s="135"/>
      <c r="N28" s="135">
        <v>0.4</v>
      </c>
      <c r="O28" s="135">
        <v>0.8</v>
      </c>
      <c r="P28" s="135"/>
      <c r="Q28" s="135"/>
      <c r="R28" s="105"/>
      <c r="AI28" s="105"/>
    </row>
    <row r="29" spans="1:35" ht="45.6" x14ac:dyDescent="0.25">
      <c r="A29" s="130">
        <v>6</v>
      </c>
      <c r="B29" s="131" t="s">
        <v>127</v>
      </c>
      <c r="C29" s="143" t="s">
        <v>128</v>
      </c>
      <c r="D29" s="132" t="s">
        <v>129</v>
      </c>
      <c r="E29" s="137">
        <v>2</v>
      </c>
      <c r="F29" s="134">
        <v>24.98</v>
      </c>
      <c r="G29" s="134">
        <v>24.98</v>
      </c>
      <c r="H29" s="135"/>
      <c r="I29" s="135"/>
      <c r="J29" s="135">
        <v>50</v>
      </c>
      <c r="K29" s="135">
        <v>50</v>
      </c>
      <c r="L29" s="135"/>
      <c r="M29" s="135"/>
      <c r="N29" s="135">
        <v>1.5</v>
      </c>
      <c r="O29" s="135">
        <v>3</v>
      </c>
      <c r="P29" s="135"/>
      <c r="Q29" s="135"/>
      <c r="R29" s="105"/>
      <c r="AI29" s="105"/>
    </row>
    <row r="30" spans="1:35" ht="63" x14ac:dyDescent="0.25">
      <c r="A30" s="130">
        <v>7</v>
      </c>
      <c r="B30" s="131" t="s">
        <v>127</v>
      </c>
      <c r="C30" s="143" t="s">
        <v>130</v>
      </c>
      <c r="D30" s="132" t="s">
        <v>129</v>
      </c>
      <c r="E30" s="133" t="s">
        <v>131</v>
      </c>
      <c r="F30" s="134">
        <v>27.48</v>
      </c>
      <c r="G30" s="134">
        <v>27.48</v>
      </c>
      <c r="H30" s="135"/>
      <c r="I30" s="135"/>
      <c r="J30" s="135">
        <v>357</v>
      </c>
      <c r="K30" s="135">
        <v>357</v>
      </c>
      <c r="L30" s="135"/>
      <c r="M30" s="135"/>
      <c r="N30" s="135">
        <v>1.65</v>
      </c>
      <c r="O30" s="135">
        <v>21.45</v>
      </c>
      <c r="P30" s="135"/>
      <c r="Q30" s="135"/>
      <c r="R30" s="105"/>
      <c r="AI30" s="105"/>
    </row>
    <row r="31" spans="1:35" ht="34.200000000000003" x14ac:dyDescent="0.25">
      <c r="A31" s="130">
        <v>8</v>
      </c>
      <c r="B31" s="131" t="s">
        <v>132</v>
      </c>
      <c r="C31" s="143" t="s">
        <v>133</v>
      </c>
      <c r="D31" s="132" t="s">
        <v>134</v>
      </c>
      <c r="E31" s="137">
        <v>2</v>
      </c>
      <c r="F31" s="134">
        <v>69.319999999999993</v>
      </c>
      <c r="G31" s="134">
        <v>69.319999999999993</v>
      </c>
      <c r="H31" s="135"/>
      <c r="I31" s="135"/>
      <c r="J31" s="135">
        <v>139</v>
      </c>
      <c r="K31" s="135">
        <v>139</v>
      </c>
      <c r="L31" s="135"/>
      <c r="M31" s="135"/>
      <c r="N31" s="135">
        <v>6</v>
      </c>
      <c r="O31" s="135">
        <v>12</v>
      </c>
      <c r="P31" s="135"/>
      <c r="Q31" s="135"/>
      <c r="R31" s="105"/>
      <c r="AI31" s="105"/>
    </row>
    <row r="32" spans="1:35" ht="34.200000000000003" x14ac:dyDescent="0.25">
      <c r="A32" s="130">
        <v>9</v>
      </c>
      <c r="B32" s="131" t="s">
        <v>135</v>
      </c>
      <c r="C32" s="143" t="s">
        <v>136</v>
      </c>
      <c r="D32" s="132" t="s">
        <v>66</v>
      </c>
      <c r="E32" s="137">
        <v>1</v>
      </c>
      <c r="F32" s="134">
        <v>142.16999999999999</v>
      </c>
      <c r="G32" s="134">
        <v>142.16999999999999</v>
      </c>
      <c r="H32" s="135"/>
      <c r="I32" s="135"/>
      <c r="J32" s="135">
        <v>142</v>
      </c>
      <c r="K32" s="135">
        <v>142</v>
      </c>
      <c r="L32" s="135"/>
      <c r="M32" s="135"/>
      <c r="N32" s="135">
        <v>8</v>
      </c>
      <c r="O32" s="135">
        <v>8</v>
      </c>
      <c r="P32" s="135"/>
      <c r="Q32" s="135"/>
      <c r="R32" s="105"/>
      <c r="AI32" s="105"/>
    </row>
    <row r="33" spans="1:35" ht="45.6" x14ac:dyDescent="0.25">
      <c r="A33" s="130">
        <v>10</v>
      </c>
      <c r="B33" s="131" t="s">
        <v>137</v>
      </c>
      <c r="C33" s="143" t="s">
        <v>138</v>
      </c>
      <c r="D33" s="132" t="s">
        <v>139</v>
      </c>
      <c r="E33" s="137">
        <v>1</v>
      </c>
      <c r="F33" s="134">
        <v>367.24</v>
      </c>
      <c r="G33" s="134">
        <v>367.24</v>
      </c>
      <c r="H33" s="135"/>
      <c r="I33" s="135"/>
      <c r="J33" s="135">
        <v>367</v>
      </c>
      <c r="K33" s="135">
        <v>367</v>
      </c>
      <c r="L33" s="135"/>
      <c r="M33" s="135"/>
      <c r="N33" s="135">
        <v>17.600000000000001</v>
      </c>
      <c r="O33" s="135">
        <v>17.600000000000001</v>
      </c>
      <c r="P33" s="135"/>
      <c r="Q33" s="135"/>
      <c r="R33" s="105"/>
      <c r="AI33" s="105"/>
    </row>
    <row r="34" spans="1:35" x14ac:dyDescent="0.25">
      <c r="A34" s="194" t="s">
        <v>115</v>
      </c>
      <c r="B34" s="193"/>
      <c r="C34" s="193"/>
      <c r="D34" s="193"/>
      <c r="E34" s="193"/>
      <c r="F34" s="193"/>
      <c r="G34" s="193"/>
      <c r="H34" s="193"/>
      <c r="I34" s="193"/>
      <c r="J34" s="136">
        <v>1939</v>
      </c>
      <c r="K34" s="135"/>
      <c r="L34" s="135"/>
      <c r="M34" s="135"/>
      <c r="N34" s="135"/>
      <c r="O34" s="136">
        <v>55.61</v>
      </c>
      <c r="P34" s="135"/>
      <c r="Q34" s="135"/>
      <c r="R34" s="105"/>
      <c r="AI34" s="105"/>
    </row>
    <row r="35" spans="1:35" x14ac:dyDescent="0.25">
      <c r="A35" s="196" t="s">
        <v>67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05"/>
      <c r="AI35" s="105"/>
    </row>
    <row r="36" spans="1:35" x14ac:dyDescent="0.25">
      <c r="A36" s="192" t="s">
        <v>68</v>
      </c>
      <c r="B36" s="193"/>
      <c r="C36" s="193"/>
      <c r="D36" s="193"/>
      <c r="E36" s="193"/>
      <c r="F36" s="193"/>
      <c r="G36" s="193"/>
      <c r="H36" s="193"/>
      <c r="I36" s="193"/>
      <c r="J36" s="134">
        <v>1182</v>
      </c>
      <c r="K36" s="134">
        <v>1182</v>
      </c>
      <c r="L36" s="135"/>
      <c r="M36" s="135"/>
      <c r="N36" s="135"/>
      <c r="O36" s="134">
        <v>69.510000000000005</v>
      </c>
      <c r="P36" s="135"/>
      <c r="Q36" s="135"/>
      <c r="R36" s="105"/>
      <c r="AI36" s="105"/>
    </row>
    <row r="37" spans="1:35" x14ac:dyDescent="0.25">
      <c r="A37" s="192" t="s">
        <v>69</v>
      </c>
      <c r="B37" s="193"/>
      <c r="C37" s="193"/>
      <c r="D37" s="193"/>
      <c r="E37" s="193"/>
      <c r="F37" s="193"/>
      <c r="G37" s="193"/>
      <c r="H37" s="193"/>
      <c r="I37" s="193"/>
      <c r="J37" s="134">
        <v>946</v>
      </c>
      <c r="K37" s="134">
        <v>946</v>
      </c>
      <c r="L37" s="135"/>
      <c r="M37" s="135"/>
      <c r="N37" s="135"/>
      <c r="O37" s="134">
        <v>55.61</v>
      </c>
      <c r="P37" s="135"/>
      <c r="Q37" s="135"/>
      <c r="R37" s="105"/>
      <c r="AI37" s="105"/>
    </row>
    <row r="38" spans="1:35" x14ac:dyDescent="0.25">
      <c r="A38" s="192" t="s">
        <v>70</v>
      </c>
      <c r="B38" s="193"/>
      <c r="C38" s="193"/>
      <c r="D38" s="193"/>
      <c r="E38" s="193"/>
      <c r="F38" s="193"/>
      <c r="G38" s="193"/>
      <c r="H38" s="193"/>
      <c r="I38" s="193"/>
      <c r="J38" s="135"/>
      <c r="K38" s="135"/>
      <c r="L38" s="135"/>
      <c r="M38" s="135"/>
      <c r="N38" s="135"/>
      <c r="O38" s="135"/>
      <c r="P38" s="135"/>
      <c r="Q38" s="135"/>
      <c r="R38" s="105"/>
      <c r="AI38" s="105"/>
    </row>
    <row r="39" spans="1:35" x14ac:dyDescent="0.25">
      <c r="A39" s="192" t="s">
        <v>140</v>
      </c>
      <c r="B39" s="193"/>
      <c r="C39" s="193"/>
      <c r="D39" s="193"/>
      <c r="E39" s="193"/>
      <c r="F39" s="193"/>
      <c r="G39" s="193"/>
      <c r="H39" s="193"/>
      <c r="I39" s="193"/>
      <c r="J39" s="134">
        <v>-236</v>
      </c>
      <c r="K39" s="134">
        <v>-236</v>
      </c>
      <c r="L39" s="135"/>
      <c r="M39" s="135"/>
      <c r="N39" s="135"/>
      <c r="O39" s="134">
        <v>-13.901999999999999</v>
      </c>
      <c r="P39" s="135"/>
      <c r="Q39" s="135"/>
      <c r="R39" s="105"/>
      <c r="AI39" s="105"/>
    </row>
    <row r="40" spans="1:35" x14ac:dyDescent="0.25">
      <c r="A40" s="192" t="s">
        <v>71</v>
      </c>
      <c r="B40" s="193"/>
      <c r="C40" s="193"/>
      <c r="D40" s="193"/>
      <c r="E40" s="193"/>
      <c r="F40" s="193"/>
      <c r="G40" s="193"/>
      <c r="H40" s="193"/>
      <c r="I40" s="193"/>
      <c r="J40" s="134">
        <v>615</v>
      </c>
      <c r="K40" s="135"/>
      <c r="L40" s="135"/>
      <c r="M40" s="135"/>
      <c r="N40" s="135"/>
      <c r="O40" s="135"/>
      <c r="P40" s="135"/>
      <c r="Q40" s="135"/>
      <c r="R40" s="105"/>
      <c r="AI40" s="105"/>
    </row>
    <row r="41" spans="1:35" x14ac:dyDescent="0.25">
      <c r="A41" s="192" t="s">
        <v>70</v>
      </c>
      <c r="B41" s="193"/>
      <c r="C41" s="193"/>
      <c r="D41" s="193"/>
      <c r="E41" s="193"/>
      <c r="F41" s="193"/>
      <c r="G41" s="193"/>
      <c r="H41" s="193"/>
      <c r="I41" s="193"/>
      <c r="J41" s="135"/>
      <c r="K41" s="135"/>
      <c r="L41" s="135"/>
      <c r="M41" s="135"/>
      <c r="N41" s="135"/>
      <c r="O41" s="135"/>
      <c r="P41" s="135"/>
      <c r="Q41" s="135"/>
      <c r="R41" s="105"/>
      <c r="AI41" s="105"/>
    </row>
    <row r="42" spans="1:35" x14ac:dyDescent="0.25">
      <c r="A42" s="192" t="s">
        <v>141</v>
      </c>
      <c r="B42" s="193"/>
      <c r="C42" s="193"/>
      <c r="D42" s="193"/>
      <c r="E42" s="193"/>
      <c r="F42" s="193"/>
      <c r="G42" s="193"/>
      <c r="H42" s="193"/>
      <c r="I42" s="193"/>
      <c r="J42" s="134">
        <v>615</v>
      </c>
      <c r="K42" s="135"/>
      <c r="L42" s="135"/>
      <c r="M42" s="135"/>
      <c r="N42" s="135"/>
      <c r="O42" s="135"/>
      <c r="P42" s="135"/>
      <c r="Q42" s="135"/>
      <c r="R42" s="105"/>
      <c r="AI42" s="105"/>
    </row>
    <row r="43" spans="1:35" x14ac:dyDescent="0.25">
      <c r="A43" s="192" t="s">
        <v>72</v>
      </c>
      <c r="B43" s="193"/>
      <c r="C43" s="193"/>
      <c r="D43" s="193"/>
      <c r="E43" s="193"/>
      <c r="F43" s="193"/>
      <c r="G43" s="193"/>
      <c r="H43" s="193"/>
      <c r="I43" s="193"/>
      <c r="J43" s="134">
        <v>378</v>
      </c>
      <c r="K43" s="135"/>
      <c r="L43" s="135"/>
      <c r="M43" s="135"/>
      <c r="N43" s="135"/>
      <c r="O43" s="135"/>
      <c r="P43" s="135"/>
      <c r="Q43" s="135"/>
      <c r="R43" s="105"/>
      <c r="AI43" s="105"/>
    </row>
    <row r="44" spans="1:35" x14ac:dyDescent="0.25">
      <c r="A44" s="192" t="s">
        <v>70</v>
      </c>
      <c r="B44" s="193"/>
      <c r="C44" s="193"/>
      <c r="D44" s="193"/>
      <c r="E44" s="193"/>
      <c r="F44" s="193"/>
      <c r="G44" s="193"/>
      <c r="H44" s="193"/>
      <c r="I44" s="193"/>
      <c r="J44" s="135"/>
      <c r="K44" s="135"/>
      <c r="L44" s="135"/>
      <c r="M44" s="135"/>
      <c r="N44" s="135"/>
      <c r="O44" s="135"/>
      <c r="P44" s="135"/>
      <c r="Q44" s="135"/>
      <c r="R44" s="105"/>
      <c r="AI44" s="105"/>
    </row>
    <row r="45" spans="1:35" x14ac:dyDescent="0.25">
      <c r="A45" s="192" t="s">
        <v>142</v>
      </c>
      <c r="B45" s="193"/>
      <c r="C45" s="193"/>
      <c r="D45" s="193"/>
      <c r="E45" s="193"/>
      <c r="F45" s="193"/>
      <c r="G45" s="193"/>
      <c r="H45" s="193"/>
      <c r="I45" s="193"/>
      <c r="J45" s="134">
        <v>378</v>
      </c>
      <c r="K45" s="135"/>
      <c r="L45" s="135"/>
      <c r="M45" s="135"/>
      <c r="N45" s="135"/>
      <c r="O45" s="135"/>
      <c r="P45" s="135"/>
      <c r="Q45" s="135"/>
      <c r="R45" s="105"/>
      <c r="AI45" s="105"/>
    </row>
    <row r="46" spans="1:35" x14ac:dyDescent="0.25">
      <c r="A46" s="194" t="s">
        <v>143</v>
      </c>
      <c r="B46" s="193"/>
      <c r="C46" s="193"/>
      <c r="D46" s="193"/>
      <c r="E46" s="193"/>
      <c r="F46" s="193"/>
      <c r="G46" s="193"/>
      <c r="H46" s="193"/>
      <c r="I46" s="193"/>
      <c r="J46" s="136">
        <v>1939</v>
      </c>
      <c r="K46" s="135"/>
      <c r="L46" s="135"/>
      <c r="M46" s="135"/>
      <c r="N46" s="135"/>
      <c r="O46" s="136">
        <v>55.61</v>
      </c>
      <c r="P46" s="135"/>
      <c r="Q46" s="135"/>
      <c r="R46" s="105"/>
      <c r="AI46" s="105"/>
    </row>
    <row r="47" spans="1:35" x14ac:dyDescent="0.25">
      <c r="A47" s="192" t="s">
        <v>73</v>
      </c>
      <c r="B47" s="193"/>
      <c r="C47" s="193"/>
      <c r="D47" s="193"/>
      <c r="E47" s="193"/>
      <c r="F47" s="193"/>
      <c r="G47" s="193"/>
      <c r="H47" s="193"/>
      <c r="I47" s="193"/>
      <c r="J47" s="134">
        <v>1939</v>
      </c>
      <c r="K47" s="135"/>
      <c r="L47" s="135"/>
      <c r="M47" s="135"/>
      <c r="N47" s="135"/>
      <c r="O47" s="134">
        <v>55.61</v>
      </c>
      <c r="P47" s="135"/>
      <c r="Q47" s="135"/>
      <c r="R47" s="72"/>
      <c r="AI47" s="105"/>
    </row>
    <row r="48" spans="1:35" x14ac:dyDescent="0.25">
      <c r="A48" s="192" t="s">
        <v>74</v>
      </c>
      <c r="B48" s="193"/>
      <c r="C48" s="193"/>
      <c r="D48" s="193"/>
      <c r="E48" s="193"/>
      <c r="F48" s="193"/>
      <c r="G48" s="193"/>
      <c r="H48" s="193"/>
      <c r="I48" s="193"/>
      <c r="J48" s="135"/>
      <c r="K48" s="135"/>
      <c r="L48" s="135"/>
      <c r="M48" s="135"/>
      <c r="N48" s="135"/>
      <c r="O48" s="135"/>
      <c r="P48" s="135"/>
      <c r="Q48" s="135"/>
      <c r="R48" s="72"/>
      <c r="AI48" s="105"/>
    </row>
    <row r="49" spans="1:35" x14ac:dyDescent="0.25">
      <c r="A49" s="192" t="s">
        <v>75</v>
      </c>
      <c r="B49" s="193"/>
      <c r="C49" s="193"/>
      <c r="D49" s="193"/>
      <c r="E49" s="193"/>
      <c r="F49" s="193"/>
      <c r="G49" s="193"/>
      <c r="H49" s="193"/>
      <c r="I49" s="193"/>
      <c r="J49" s="134">
        <v>946</v>
      </c>
      <c r="K49" s="135"/>
      <c r="L49" s="135"/>
      <c r="M49" s="135"/>
      <c r="N49" s="135"/>
      <c r="O49" s="135"/>
      <c r="P49" s="135"/>
      <c r="Q49" s="135"/>
      <c r="R49" s="139"/>
      <c r="AI49" s="105"/>
    </row>
    <row r="50" spans="1:35" x14ac:dyDescent="0.25">
      <c r="A50" s="192" t="s">
        <v>76</v>
      </c>
      <c r="B50" s="193"/>
      <c r="C50" s="193"/>
      <c r="D50" s="193"/>
      <c r="E50" s="193"/>
      <c r="F50" s="193"/>
      <c r="G50" s="193"/>
      <c r="H50" s="193"/>
      <c r="I50" s="193"/>
      <c r="J50" s="134">
        <v>615</v>
      </c>
      <c r="K50" s="135"/>
      <c r="L50" s="135"/>
      <c r="M50" s="135"/>
      <c r="N50" s="135"/>
      <c r="O50" s="135"/>
      <c r="P50" s="135"/>
      <c r="Q50" s="135"/>
      <c r="R50" s="139"/>
      <c r="AI50" s="105"/>
    </row>
    <row r="51" spans="1:35" x14ac:dyDescent="0.25">
      <c r="A51" s="192" t="s">
        <v>77</v>
      </c>
      <c r="B51" s="193"/>
      <c r="C51" s="193"/>
      <c r="D51" s="193"/>
      <c r="E51" s="193"/>
      <c r="F51" s="193"/>
      <c r="G51" s="193"/>
      <c r="H51" s="193"/>
      <c r="I51" s="193"/>
      <c r="J51" s="134">
        <v>378</v>
      </c>
      <c r="K51" s="135"/>
      <c r="L51" s="135"/>
      <c r="M51" s="135"/>
      <c r="N51" s="135"/>
      <c r="O51" s="135"/>
      <c r="P51" s="135"/>
      <c r="Q51" s="135"/>
      <c r="R51" s="142"/>
      <c r="AI51" s="105"/>
    </row>
    <row r="52" spans="1:35" x14ac:dyDescent="0.25">
      <c r="A52" s="194" t="s">
        <v>78</v>
      </c>
      <c r="B52" s="193"/>
      <c r="C52" s="193"/>
      <c r="D52" s="193"/>
      <c r="E52" s="193"/>
      <c r="F52" s="193"/>
      <c r="G52" s="193"/>
      <c r="H52" s="193"/>
      <c r="I52" s="193"/>
      <c r="J52" s="136">
        <v>1939</v>
      </c>
      <c r="K52" s="135"/>
      <c r="L52" s="135"/>
      <c r="M52" s="135"/>
      <c r="N52" s="135"/>
      <c r="O52" s="136">
        <v>55.61</v>
      </c>
      <c r="P52" s="135"/>
      <c r="Q52" s="135"/>
      <c r="R52" s="105"/>
      <c r="AI52" s="105"/>
    </row>
    <row r="53" spans="1:35" x14ac:dyDescent="0.25">
      <c r="A53" s="124"/>
      <c r="B53" s="125"/>
      <c r="C53" s="126"/>
      <c r="D53" s="127"/>
      <c r="E53" s="12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05"/>
      <c r="AI53" s="105"/>
    </row>
    <row r="54" spans="1:35" x14ac:dyDescent="0.25">
      <c r="A54" s="153"/>
      <c r="B54" s="121" t="s">
        <v>86</v>
      </c>
      <c r="C54" s="121"/>
      <c r="D54" s="121"/>
      <c r="E54" s="121"/>
      <c r="F54" s="121"/>
      <c r="G54" s="121"/>
      <c r="H54" s="121"/>
      <c r="I54" s="121" t="s">
        <v>87</v>
      </c>
      <c r="J54" s="121"/>
      <c r="K54" s="121"/>
      <c r="L54" s="121"/>
      <c r="M54" s="121"/>
      <c r="N54" s="154"/>
      <c r="O54" s="154"/>
      <c r="P54" s="154"/>
      <c r="Q54" s="155"/>
      <c r="R54" s="105"/>
      <c r="AI54" s="105"/>
    </row>
    <row r="55" spans="1:35" x14ac:dyDescent="0.25">
      <c r="A55" s="153"/>
      <c r="B55" s="156"/>
      <c r="C55" s="157"/>
      <c r="D55" s="158"/>
      <c r="E55" s="156"/>
      <c r="F55" s="156"/>
      <c r="G55" s="157"/>
      <c r="H55" s="159"/>
      <c r="I55" s="121" t="s">
        <v>144</v>
      </c>
      <c r="J55" s="121"/>
      <c r="K55" s="121"/>
      <c r="L55" s="121"/>
      <c r="M55" s="121"/>
      <c r="N55" s="154"/>
      <c r="O55" s="154"/>
      <c r="P55" s="154"/>
      <c r="Q55" s="155"/>
      <c r="R55" s="105"/>
      <c r="AI55" s="105"/>
    </row>
    <row r="56" spans="1:35" x14ac:dyDescent="0.25">
      <c r="A56" s="124"/>
      <c r="B56" s="125"/>
      <c r="C56" s="126"/>
      <c r="D56" s="127"/>
      <c r="E56" s="12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AI56" s="105"/>
    </row>
    <row r="57" spans="1:35" x14ac:dyDescent="0.25">
      <c r="A57" s="124"/>
      <c r="B57" s="125"/>
      <c r="C57" s="126"/>
      <c r="D57" s="127"/>
      <c r="E57" s="12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AI57" s="105"/>
    </row>
    <row r="58" spans="1:35" x14ac:dyDescent="0.25">
      <c r="A58" s="124"/>
      <c r="B58" s="125"/>
      <c r="C58" s="126"/>
      <c r="D58" s="127"/>
      <c r="E58" s="12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AI58" s="105"/>
    </row>
    <row r="59" spans="1:35" x14ac:dyDescent="0.25">
      <c r="A59" s="124"/>
      <c r="B59" s="125"/>
      <c r="C59" s="126"/>
      <c r="D59" s="127"/>
      <c r="E59" s="128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AI59" s="105"/>
    </row>
    <row r="67" ht="13.2" customHeight="1" x14ac:dyDescent="0.25"/>
    <row r="74" ht="13.2" customHeight="1" x14ac:dyDescent="0.25"/>
    <row r="77" ht="13.2" customHeight="1" x14ac:dyDescent="0.25"/>
    <row r="78" ht="13.2" customHeight="1" x14ac:dyDescent="0.25"/>
    <row r="79" ht="13.2" customHeight="1" x14ac:dyDescent="0.25"/>
    <row r="80" ht="13.2" customHeight="1" x14ac:dyDescent="0.25"/>
    <row r="81" ht="13.2" customHeight="1" x14ac:dyDescent="0.25"/>
    <row r="83" ht="13.2" customHeight="1" x14ac:dyDescent="0.25"/>
    <row r="84" ht="13.2" customHeight="1" x14ac:dyDescent="0.25"/>
    <row r="85" ht="13.2" customHeight="1" x14ac:dyDescent="0.25"/>
    <row r="86" ht="13.2" customHeight="1" x14ac:dyDescent="0.25"/>
    <row r="87" ht="13.2" customHeight="1" x14ac:dyDescent="0.25"/>
    <row r="88" ht="13.2" customHeight="1" x14ac:dyDescent="0.25"/>
    <row r="89" ht="13.2" customHeight="1" x14ac:dyDescent="0.25"/>
    <row r="90" ht="13.2" customHeight="1" x14ac:dyDescent="0.25"/>
    <row r="91" ht="13.2" customHeight="1" x14ac:dyDescent="0.25"/>
    <row r="92" ht="13.2" customHeight="1" x14ac:dyDescent="0.25"/>
    <row r="93" ht="13.2" customHeight="1" x14ac:dyDescent="0.25"/>
    <row r="94" ht="13.2" customHeight="1" x14ac:dyDescent="0.25"/>
    <row r="95" ht="13.2" customHeight="1" x14ac:dyDescent="0.25"/>
    <row r="96" ht="13.2" customHeight="1" x14ac:dyDescent="0.25"/>
    <row r="97" ht="13.2" customHeight="1" x14ac:dyDescent="0.25"/>
    <row r="98" ht="13.2" customHeight="1" x14ac:dyDescent="0.25"/>
    <row r="99" ht="13.2" customHeight="1" x14ac:dyDescent="0.25"/>
    <row r="100" ht="13.2" customHeight="1" x14ac:dyDescent="0.25"/>
    <row r="101" ht="13.2" customHeight="1" x14ac:dyDescent="0.25"/>
    <row r="102" ht="13.2" customHeight="1" x14ac:dyDescent="0.25"/>
    <row r="103" ht="13.2" customHeight="1" x14ac:dyDescent="0.25"/>
    <row r="104" ht="13.2" customHeight="1" x14ac:dyDescent="0.25"/>
    <row r="105" ht="13.2" customHeight="1" x14ac:dyDescent="0.25"/>
    <row r="107" ht="13.2" customHeight="1" x14ac:dyDescent="0.25"/>
    <row r="108" ht="13.2" customHeight="1" x14ac:dyDescent="0.25"/>
    <row r="109" ht="13.2" customHeight="1" x14ac:dyDescent="0.25"/>
    <row r="111" ht="13.2" customHeight="1" x14ac:dyDescent="0.25"/>
    <row r="112" ht="13.2" customHeight="1" x14ac:dyDescent="0.25"/>
    <row r="113" spans="1:17" ht="13.2" customHeight="1" x14ac:dyDescent="0.25"/>
    <row r="119" spans="1:17" ht="13.2" customHeight="1" x14ac:dyDescent="0.25"/>
    <row r="120" spans="1:17" x14ac:dyDescent="0.25">
      <c r="A120" s="124"/>
      <c r="B120" s="125"/>
      <c r="C120" s="126"/>
      <c r="D120" s="127"/>
      <c r="E120" s="128"/>
      <c r="F120" s="138"/>
      <c r="G120" s="138"/>
      <c r="H120" s="138"/>
      <c r="I120" s="138"/>
      <c r="J120" s="138"/>
      <c r="K120" s="138"/>
      <c r="L120" s="138"/>
      <c r="M120" s="138"/>
      <c r="N120" s="138"/>
      <c r="O120" s="138"/>
      <c r="P120" s="138"/>
      <c r="Q120" s="138"/>
    </row>
    <row r="121" spans="1:17" x14ac:dyDescent="0.25">
      <c r="A121" s="124"/>
      <c r="B121" s="125"/>
      <c r="C121" s="126"/>
      <c r="D121" s="127"/>
      <c r="E121" s="128"/>
      <c r="F121" s="138"/>
      <c r="G121" s="138"/>
      <c r="H121" s="138"/>
      <c r="I121" s="138"/>
      <c r="J121" s="138"/>
      <c r="K121" s="138"/>
      <c r="L121" s="138"/>
      <c r="M121" s="138"/>
      <c r="N121" s="138"/>
      <c r="O121" s="138"/>
      <c r="P121" s="138"/>
      <c r="Q121" s="138"/>
    </row>
    <row r="122" spans="1:17" x14ac:dyDescent="0.25">
      <c r="A122" s="124"/>
      <c r="B122" s="125"/>
      <c r="C122" s="126"/>
      <c r="D122" s="127"/>
      <c r="E122" s="128"/>
      <c r="F122" s="138"/>
      <c r="G122" s="138"/>
      <c r="H122" s="138"/>
      <c r="I122" s="138"/>
      <c r="J122" s="138"/>
      <c r="K122" s="138"/>
      <c r="L122" s="138"/>
      <c r="M122" s="138"/>
      <c r="N122" s="138"/>
      <c r="O122" s="138"/>
      <c r="P122" s="138"/>
      <c r="Q122" s="138"/>
    </row>
    <row r="123" spans="1:17" x14ac:dyDescent="0.25">
      <c r="A123" s="124"/>
      <c r="B123" s="125"/>
      <c r="C123" s="126"/>
      <c r="D123" s="127"/>
      <c r="E123" s="128"/>
      <c r="F123" s="138"/>
      <c r="G123" s="138"/>
      <c r="H123" s="138"/>
      <c r="I123" s="138"/>
      <c r="J123" s="138"/>
      <c r="K123" s="138"/>
      <c r="L123" s="138"/>
      <c r="M123" s="138"/>
      <c r="N123" s="138"/>
      <c r="O123" s="138"/>
      <c r="P123" s="138"/>
      <c r="Q123" s="138"/>
    </row>
  </sheetData>
  <mergeCells count="39">
    <mergeCell ref="E1:I1"/>
    <mergeCell ref="J14:K14"/>
    <mergeCell ref="J15:K15"/>
    <mergeCell ref="J16:K16"/>
    <mergeCell ref="A19:A21"/>
    <mergeCell ref="B19:B21"/>
    <mergeCell ref="C19:C21"/>
    <mergeCell ref="D19:D21"/>
    <mergeCell ref="E19:E21"/>
    <mergeCell ref="F19:I19"/>
    <mergeCell ref="J19:M19"/>
    <mergeCell ref="N19:N21"/>
    <mergeCell ref="O19:O21"/>
    <mergeCell ref="P19:P21"/>
    <mergeCell ref="Q19:Q21"/>
    <mergeCell ref="F20:F21"/>
    <mergeCell ref="G20:I20"/>
    <mergeCell ref="J20:J21"/>
    <mergeCell ref="K20:M20"/>
    <mergeCell ref="A23:Q23"/>
    <mergeCell ref="A34:I34"/>
    <mergeCell ref="A35:Q35"/>
    <mergeCell ref="A36:I36"/>
    <mergeCell ref="A37:I37"/>
    <mergeCell ref="A38:I38"/>
    <mergeCell ref="A39:I39"/>
    <mergeCell ref="A40:I40"/>
    <mergeCell ref="A41:I41"/>
    <mergeCell ref="A42:I42"/>
    <mergeCell ref="A43:I43"/>
    <mergeCell ref="A44:I44"/>
    <mergeCell ref="A45:I45"/>
    <mergeCell ref="A46:I46"/>
    <mergeCell ref="A47:I47"/>
    <mergeCell ref="A48:I48"/>
    <mergeCell ref="A49:I49"/>
    <mergeCell ref="A50:I50"/>
    <mergeCell ref="A51:I51"/>
    <mergeCell ref="A52:I5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2"/>
  <sheetViews>
    <sheetView topLeftCell="A37" workbookViewId="0">
      <selection activeCell="D10" sqref="D10"/>
    </sheetView>
  </sheetViews>
  <sheetFormatPr defaultRowHeight="13.2" x14ac:dyDescent="0.25"/>
  <cols>
    <col min="3" max="3" width="26.77734375" customWidth="1"/>
  </cols>
  <sheetData>
    <row r="1" spans="1:17" x14ac:dyDescent="0.25">
      <c r="A1" s="54" t="s">
        <v>35</v>
      </c>
      <c r="B1" s="74"/>
      <c r="C1" s="80"/>
      <c r="D1" s="99"/>
      <c r="E1" s="200" t="s">
        <v>1</v>
      </c>
      <c r="F1" s="200"/>
      <c r="G1" s="200"/>
      <c r="H1" s="200"/>
      <c r="I1" s="200"/>
      <c r="J1" s="59"/>
      <c r="K1" s="59"/>
      <c r="L1" s="59"/>
      <c r="M1" s="54" t="s">
        <v>36</v>
      </c>
      <c r="N1" s="59"/>
      <c r="O1" s="59"/>
      <c r="P1" s="59"/>
    </row>
    <row r="2" spans="1:17" x14ac:dyDescent="0.25">
      <c r="A2" s="65"/>
      <c r="B2" s="74"/>
      <c r="C2" s="80"/>
      <c r="D2" s="75"/>
      <c r="E2" s="75"/>
      <c r="F2" s="59"/>
      <c r="G2" s="76" t="s">
        <v>37</v>
      </c>
      <c r="H2" s="59"/>
      <c r="I2" s="59"/>
      <c r="J2" s="59"/>
      <c r="K2" s="59"/>
      <c r="L2" s="59"/>
      <c r="M2" s="65" t="s">
        <v>38</v>
      </c>
      <c r="N2" s="59"/>
      <c r="O2" s="59"/>
      <c r="P2" s="59"/>
    </row>
    <row r="3" spans="1:17" x14ac:dyDescent="0.25">
      <c r="A3" s="65"/>
      <c r="B3" s="74"/>
      <c r="C3" s="80"/>
      <c r="D3" s="75"/>
      <c r="E3" s="75"/>
      <c r="F3" s="59"/>
      <c r="G3" s="76"/>
      <c r="H3" s="59"/>
      <c r="I3" s="59"/>
      <c r="J3" s="59"/>
      <c r="K3" s="59"/>
      <c r="L3" s="65"/>
      <c r="M3" s="65" t="s">
        <v>82</v>
      </c>
      <c r="N3" s="59"/>
      <c r="O3" s="59"/>
      <c r="P3" s="59"/>
    </row>
    <row r="4" spans="1:17" x14ac:dyDescent="0.25">
      <c r="A4" s="65" t="s">
        <v>83</v>
      </c>
      <c r="B4" s="74"/>
      <c r="C4" s="80"/>
      <c r="D4" s="75"/>
      <c r="E4" s="75"/>
      <c r="F4" s="59"/>
      <c r="G4" s="59"/>
      <c r="H4" s="59"/>
      <c r="I4" s="59"/>
      <c r="J4" s="59"/>
      <c r="K4" s="59"/>
      <c r="L4" s="59"/>
      <c r="M4" s="65" t="s">
        <v>83</v>
      </c>
      <c r="N4" s="59"/>
      <c r="O4" s="59"/>
      <c r="P4" s="59"/>
    </row>
    <row r="5" spans="1:17" x14ac:dyDescent="0.25">
      <c r="A5" s="65" t="s">
        <v>84</v>
      </c>
      <c r="B5" s="74"/>
      <c r="C5" s="80"/>
      <c r="D5" s="75"/>
      <c r="E5" s="75"/>
      <c r="F5" s="59"/>
      <c r="G5" s="59"/>
      <c r="H5" s="59"/>
      <c r="I5" s="59"/>
      <c r="J5" s="59"/>
      <c r="K5" s="59"/>
      <c r="L5" s="59"/>
      <c r="M5" s="65" t="s">
        <v>43</v>
      </c>
      <c r="N5" s="59"/>
      <c r="O5" s="59"/>
      <c r="P5" s="59"/>
    </row>
    <row r="6" spans="1:17" x14ac:dyDescent="0.25">
      <c r="A6" s="73"/>
      <c r="B6" s="74"/>
      <c r="C6" s="75"/>
      <c r="D6" s="72"/>
      <c r="E6" s="59"/>
      <c r="F6" s="59"/>
      <c r="G6" s="66" t="s">
        <v>145</v>
      </c>
      <c r="H6" s="66"/>
      <c r="I6" s="66"/>
      <c r="J6" s="59"/>
      <c r="K6" s="59"/>
      <c r="L6" s="59"/>
      <c r="M6" s="59"/>
      <c r="N6" s="59"/>
      <c r="O6" s="59"/>
      <c r="P6" s="59"/>
      <c r="Q6" s="72"/>
    </row>
    <row r="7" spans="1:17" x14ac:dyDescent="0.25">
      <c r="A7" s="73"/>
      <c r="B7" s="74"/>
      <c r="C7" s="75"/>
      <c r="D7" s="72"/>
      <c r="E7" s="59"/>
      <c r="F7" s="59"/>
      <c r="G7" s="73" t="s">
        <v>42</v>
      </c>
      <c r="H7" s="73"/>
      <c r="I7" s="73"/>
      <c r="J7" s="59"/>
      <c r="K7" s="59"/>
      <c r="L7" s="59"/>
      <c r="M7" s="59"/>
      <c r="N7" s="59"/>
      <c r="O7" s="59"/>
      <c r="P7" s="59"/>
      <c r="Q7" s="72"/>
    </row>
    <row r="8" spans="1:17" x14ac:dyDescent="0.25">
      <c r="A8" s="107"/>
      <c r="B8" s="108"/>
      <c r="C8" s="109"/>
      <c r="D8" s="110"/>
      <c r="E8" s="105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spans="1:17" x14ac:dyDescent="0.25">
      <c r="A9" s="107"/>
      <c r="B9" s="108"/>
      <c r="C9" s="112"/>
      <c r="D9" s="113" t="s">
        <v>146</v>
      </c>
      <c r="E9" s="114"/>
      <c r="F9" s="115"/>
      <c r="G9" s="115"/>
      <c r="H9" s="116"/>
      <c r="I9" s="115"/>
      <c r="J9" s="115"/>
      <c r="K9" s="115"/>
      <c r="L9" s="115"/>
      <c r="M9" s="104"/>
      <c r="N9" s="104"/>
      <c r="O9" s="104"/>
      <c r="P9" s="104"/>
      <c r="Q9" s="104"/>
    </row>
    <row r="10" spans="1:17" x14ac:dyDescent="0.25">
      <c r="A10" s="107"/>
      <c r="B10" s="108"/>
      <c r="C10" s="112"/>
      <c r="D10" s="148" t="s">
        <v>147</v>
      </c>
      <c r="E10" s="121"/>
      <c r="F10" s="104"/>
      <c r="G10" s="104"/>
      <c r="H10" s="107"/>
      <c r="I10" s="104"/>
      <c r="J10" s="104"/>
      <c r="K10" s="117"/>
      <c r="L10" s="117"/>
      <c r="M10" s="104"/>
      <c r="N10" s="104"/>
      <c r="O10" s="104"/>
      <c r="P10" s="104"/>
      <c r="Q10" s="104"/>
    </row>
    <row r="11" spans="1:17" x14ac:dyDescent="0.25">
      <c r="A11" s="107"/>
      <c r="B11" s="108"/>
      <c r="C11" s="109"/>
      <c r="D11" s="110"/>
      <c r="E11" s="149"/>
      <c r="F11" s="150"/>
      <c r="G11" s="150"/>
      <c r="H11" s="151" t="s">
        <v>45</v>
      </c>
      <c r="I11" s="151"/>
      <c r="J11" s="150"/>
      <c r="K11" s="117"/>
      <c r="L11" s="104"/>
      <c r="M11" s="104"/>
      <c r="N11" s="104"/>
      <c r="O11" s="104"/>
      <c r="P11" s="104"/>
      <c r="Q11" s="104"/>
    </row>
    <row r="12" spans="1:17" x14ac:dyDescent="0.25">
      <c r="A12" s="119"/>
      <c r="B12" s="120"/>
      <c r="C12" s="109"/>
      <c r="D12" s="110"/>
      <c r="E12" s="105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</row>
    <row r="13" spans="1:17" x14ac:dyDescent="0.25">
      <c r="A13" s="107"/>
      <c r="B13" s="108"/>
      <c r="C13" s="109"/>
      <c r="D13" s="121" t="s">
        <v>148</v>
      </c>
      <c r="E13" s="107"/>
      <c r="F13" s="104"/>
      <c r="G13" s="104"/>
      <c r="H13" s="104"/>
      <c r="I13" s="121"/>
      <c r="J13" s="121"/>
      <c r="K13" s="104"/>
      <c r="L13" s="104"/>
      <c r="M13" s="104"/>
      <c r="N13" s="104"/>
      <c r="O13" s="104"/>
      <c r="P13" s="104"/>
      <c r="Q13" s="104"/>
    </row>
    <row r="14" spans="1:17" x14ac:dyDescent="0.25">
      <c r="A14" s="107"/>
      <c r="B14" s="108"/>
      <c r="C14" s="109"/>
      <c r="D14" s="121" t="s">
        <v>88</v>
      </c>
      <c r="E14" s="107"/>
      <c r="F14" s="104"/>
      <c r="G14" s="104"/>
      <c r="H14" s="104"/>
      <c r="I14" s="121"/>
      <c r="J14" s="201" t="s">
        <v>149</v>
      </c>
      <c r="K14" s="202"/>
      <c r="L14" s="123" t="s">
        <v>46</v>
      </c>
      <c r="M14" s="104"/>
      <c r="N14" s="104"/>
      <c r="O14" s="104"/>
      <c r="P14" s="104"/>
      <c r="Q14" s="104"/>
    </row>
    <row r="15" spans="1:17" x14ac:dyDescent="0.25">
      <c r="A15" s="107"/>
      <c r="B15" s="108"/>
      <c r="C15" s="109"/>
      <c r="D15" s="121" t="s">
        <v>89</v>
      </c>
      <c r="E15" s="107"/>
      <c r="F15" s="104"/>
      <c r="G15" s="104"/>
      <c r="H15" s="104"/>
      <c r="I15" s="121"/>
      <c r="J15" s="201" t="s">
        <v>150</v>
      </c>
      <c r="K15" s="202"/>
      <c r="L15" s="123" t="s">
        <v>46</v>
      </c>
      <c r="M15" s="104"/>
      <c r="N15" s="104"/>
      <c r="O15" s="104"/>
      <c r="P15" s="104"/>
      <c r="Q15" s="104"/>
    </row>
    <row r="16" spans="1:17" x14ac:dyDescent="0.25">
      <c r="A16" s="107"/>
      <c r="B16" s="108"/>
      <c r="C16" s="109"/>
      <c r="D16" s="121" t="s">
        <v>48</v>
      </c>
      <c r="E16" s="107"/>
      <c r="F16" s="104"/>
      <c r="G16" s="104"/>
      <c r="H16" s="104"/>
      <c r="I16" s="121"/>
      <c r="J16" s="201" t="s">
        <v>151</v>
      </c>
      <c r="K16" s="202"/>
      <c r="L16" s="123" t="s">
        <v>49</v>
      </c>
      <c r="M16" s="104"/>
      <c r="N16" s="104"/>
      <c r="O16" s="104"/>
      <c r="P16" s="104"/>
      <c r="Q16" s="104"/>
    </row>
    <row r="17" spans="1:17" x14ac:dyDescent="0.25">
      <c r="A17" s="107"/>
      <c r="B17" s="108"/>
      <c r="C17" s="109"/>
      <c r="D17" s="79" t="s">
        <v>50</v>
      </c>
      <c r="E17" s="107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</row>
    <row r="18" spans="1:17" x14ac:dyDescent="0.25">
      <c r="A18" s="124"/>
      <c r="B18" s="125"/>
      <c r="C18" s="126"/>
      <c r="D18" s="127"/>
      <c r="E18" s="128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29"/>
    </row>
    <row r="19" spans="1:17" ht="13.2" customHeight="1" x14ac:dyDescent="0.25">
      <c r="A19" s="198" t="s">
        <v>51</v>
      </c>
      <c r="B19" s="203" t="s">
        <v>116</v>
      </c>
      <c r="C19" s="198" t="s">
        <v>52</v>
      </c>
      <c r="D19" s="198" t="s">
        <v>53</v>
      </c>
      <c r="E19" s="198" t="s">
        <v>54</v>
      </c>
      <c r="F19" s="198" t="s">
        <v>55</v>
      </c>
      <c r="G19" s="199"/>
      <c r="H19" s="199"/>
      <c r="I19" s="199"/>
      <c r="J19" s="198" t="s">
        <v>56</v>
      </c>
      <c r="K19" s="199"/>
      <c r="L19" s="199"/>
      <c r="M19" s="199"/>
      <c r="N19" s="198" t="s">
        <v>57</v>
      </c>
      <c r="O19" s="198" t="s">
        <v>58</v>
      </c>
      <c r="P19" s="198" t="s">
        <v>90</v>
      </c>
      <c r="Q19" s="198" t="s">
        <v>91</v>
      </c>
    </row>
    <row r="20" spans="1:17" ht="13.2" customHeight="1" x14ac:dyDescent="0.25">
      <c r="A20" s="199"/>
      <c r="B20" s="204"/>
      <c r="C20" s="205"/>
      <c r="D20" s="198"/>
      <c r="E20" s="199"/>
      <c r="F20" s="198" t="s">
        <v>0</v>
      </c>
      <c r="G20" s="198" t="s">
        <v>60</v>
      </c>
      <c r="H20" s="199"/>
      <c r="I20" s="199"/>
      <c r="J20" s="198" t="s">
        <v>0</v>
      </c>
      <c r="K20" s="198" t="s">
        <v>60</v>
      </c>
      <c r="L20" s="199"/>
      <c r="M20" s="199"/>
      <c r="N20" s="198"/>
      <c r="O20" s="198"/>
      <c r="P20" s="198"/>
      <c r="Q20" s="198"/>
    </row>
    <row r="21" spans="1:17" x14ac:dyDescent="0.25">
      <c r="A21" s="199"/>
      <c r="B21" s="204"/>
      <c r="C21" s="205"/>
      <c r="D21" s="198"/>
      <c r="E21" s="199"/>
      <c r="F21" s="199"/>
      <c r="G21" s="144" t="s">
        <v>61</v>
      </c>
      <c r="H21" s="144" t="s">
        <v>62</v>
      </c>
      <c r="I21" s="144" t="s">
        <v>63</v>
      </c>
      <c r="J21" s="199"/>
      <c r="K21" s="144" t="s">
        <v>61</v>
      </c>
      <c r="L21" s="144" t="s">
        <v>62</v>
      </c>
      <c r="M21" s="144" t="s">
        <v>63</v>
      </c>
      <c r="N21" s="198"/>
      <c r="O21" s="198"/>
      <c r="P21" s="198"/>
      <c r="Q21" s="198"/>
    </row>
    <row r="22" spans="1:17" x14ac:dyDescent="0.25">
      <c r="A22" s="130">
        <v>1</v>
      </c>
      <c r="B22" s="146">
        <v>2</v>
      </c>
      <c r="C22" s="144">
        <v>3</v>
      </c>
      <c r="D22" s="144">
        <v>4</v>
      </c>
      <c r="E22" s="130">
        <v>5</v>
      </c>
      <c r="F22" s="145">
        <v>6</v>
      </c>
      <c r="G22" s="145">
        <v>7</v>
      </c>
      <c r="H22" s="145">
        <v>8</v>
      </c>
      <c r="I22" s="145">
        <v>9</v>
      </c>
      <c r="J22" s="145">
        <v>10</v>
      </c>
      <c r="K22" s="145">
        <v>11</v>
      </c>
      <c r="L22" s="145">
        <v>12</v>
      </c>
      <c r="M22" s="145">
        <v>13</v>
      </c>
      <c r="N22" s="145">
        <v>14</v>
      </c>
      <c r="O22" s="145">
        <v>15</v>
      </c>
      <c r="P22" s="145">
        <v>16</v>
      </c>
      <c r="Q22" s="145">
        <v>17</v>
      </c>
    </row>
    <row r="23" spans="1:17" ht="13.2" customHeight="1" x14ac:dyDescent="0.25">
      <c r="A23" s="195" t="s">
        <v>125</v>
      </c>
      <c r="B23" s="193"/>
      <c r="C23" s="193"/>
      <c r="D23" s="193"/>
      <c r="E23" s="193"/>
      <c r="F23" s="193"/>
      <c r="G23" s="193"/>
      <c r="H23" s="193"/>
      <c r="I23" s="193"/>
      <c r="J23" s="193"/>
      <c r="K23" s="193"/>
      <c r="L23" s="193"/>
      <c r="M23" s="193"/>
      <c r="N23" s="193"/>
      <c r="O23" s="193"/>
      <c r="P23" s="193"/>
      <c r="Q23" s="193"/>
    </row>
    <row r="24" spans="1:17" ht="13.2" customHeight="1" x14ac:dyDescent="0.25">
      <c r="A24" s="130">
        <v>1</v>
      </c>
      <c r="B24" s="131" t="s">
        <v>100</v>
      </c>
      <c r="C24" s="143" t="s">
        <v>101</v>
      </c>
      <c r="D24" s="132" t="s">
        <v>102</v>
      </c>
      <c r="E24" s="133" t="s">
        <v>152</v>
      </c>
      <c r="F24" s="134">
        <v>64.59</v>
      </c>
      <c r="G24" s="134">
        <v>64.59</v>
      </c>
      <c r="H24" s="135"/>
      <c r="I24" s="135"/>
      <c r="J24" s="135">
        <v>323</v>
      </c>
      <c r="K24" s="135">
        <v>323</v>
      </c>
      <c r="L24" s="135"/>
      <c r="M24" s="135"/>
      <c r="N24" s="135">
        <v>4</v>
      </c>
      <c r="O24" s="135">
        <v>20</v>
      </c>
      <c r="P24" s="135"/>
      <c r="Q24" s="135"/>
    </row>
    <row r="25" spans="1:17" ht="13.2" customHeight="1" x14ac:dyDescent="0.25">
      <c r="A25" s="130">
        <v>2</v>
      </c>
      <c r="B25" s="131" t="s">
        <v>93</v>
      </c>
      <c r="C25" s="143" t="s">
        <v>94</v>
      </c>
      <c r="D25" s="132" t="s">
        <v>95</v>
      </c>
      <c r="E25" s="137">
        <v>5</v>
      </c>
      <c r="F25" s="134">
        <v>18.04</v>
      </c>
      <c r="G25" s="134">
        <v>18.04</v>
      </c>
      <c r="H25" s="135"/>
      <c r="I25" s="135"/>
      <c r="J25" s="135">
        <v>90</v>
      </c>
      <c r="K25" s="135">
        <v>90</v>
      </c>
      <c r="L25" s="135"/>
      <c r="M25" s="135"/>
      <c r="N25" s="135">
        <v>1</v>
      </c>
      <c r="O25" s="135">
        <v>5</v>
      </c>
      <c r="P25" s="135"/>
      <c r="Q25" s="135"/>
    </row>
    <row r="26" spans="1:17" ht="68.400000000000006" x14ac:dyDescent="0.25">
      <c r="A26" s="130">
        <v>3</v>
      </c>
      <c r="B26" s="131" t="s">
        <v>96</v>
      </c>
      <c r="C26" s="143" t="s">
        <v>97</v>
      </c>
      <c r="D26" s="132" t="s">
        <v>85</v>
      </c>
      <c r="E26" s="133" t="s">
        <v>153</v>
      </c>
      <c r="F26" s="134">
        <v>26.47</v>
      </c>
      <c r="G26" s="134">
        <v>26.47</v>
      </c>
      <c r="H26" s="135"/>
      <c r="I26" s="135"/>
      <c r="J26" s="135">
        <v>79</v>
      </c>
      <c r="K26" s="135">
        <v>79</v>
      </c>
      <c r="L26" s="135"/>
      <c r="M26" s="135"/>
      <c r="N26" s="135">
        <v>2</v>
      </c>
      <c r="O26" s="135">
        <v>6</v>
      </c>
      <c r="P26" s="135"/>
      <c r="Q26" s="135"/>
    </row>
    <row r="27" spans="1:17" ht="97.2" x14ac:dyDescent="0.25">
      <c r="A27" s="130">
        <v>4</v>
      </c>
      <c r="B27" s="131" t="s">
        <v>96</v>
      </c>
      <c r="C27" s="143" t="s">
        <v>154</v>
      </c>
      <c r="D27" s="132" t="s">
        <v>85</v>
      </c>
      <c r="E27" s="137">
        <v>5</v>
      </c>
      <c r="F27" s="134">
        <v>21.18</v>
      </c>
      <c r="G27" s="134">
        <v>21.18</v>
      </c>
      <c r="H27" s="135"/>
      <c r="I27" s="135"/>
      <c r="J27" s="135">
        <v>106</v>
      </c>
      <c r="K27" s="135">
        <v>106</v>
      </c>
      <c r="L27" s="135"/>
      <c r="M27" s="135"/>
      <c r="N27" s="135">
        <v>1.6</v>
      </c>
      <c r="O27" s="135">
        <v>8</v>
      </c>
      <c r="P27" s="135"/>
      <c r="Q27" s="135"/>
    </row>
    <row r="28" spans="1:17" ht="13.2" customHeight="1" x14ac:dyDescent="0.25">
      <c r="A28" s="130">
        <v>5</v>
      </c>
      <c r="B28" s="131" t="s">
        <v>98</v>
      </c>
      <c r="C28" s="143" t="s">
        <v>99</v>
      </c>
      <c r="D28" s="132" t="s">
        <v>85</v>
      </c>
      <c r="E28" s="133" t="s">
        <v>155</v>
      </c>
      <c r="F28" s="134">
        <v>19.850000000000001</v>
      </c>
      <c r="G28" s="134">
        <v>19.850000000000001</v>
      </c>
      <c r="H28" s="135"/>
      <c r="I28" s="135"/>
      <c r="J28" s="135">
        <v>179</v>
      </c>
      <c r="K28" s="135">
        <v>179</v>
      </c>
      <c r="L28" s="135"/>
      <c r="M28" s="135"/>
      <c r="N28" s="135">
        <v>1.5</v>
      </c>
      <c r="O28" s="135">
        <v>13.5</v>
      </c>
      <c r="P28" s="135"/>
      <c r="Q28" s="135"/>
    </row>
    <row r="29" spans="1:17" ht="24" x14ac:dyDescent="0.25">
      <c r="A29" s="130">
        <v>6</v>
      </c>
      <c r="B29" s="131" t="s">
        <v>156</v>
      </c>
      <c r="C29" s="143" t="s">
        <v>157</v>
      </c>
      <c r="D29" s="132" t="s">
        <v>85</v>
      </c>
      <c r="E29" s="137">
        <v>1</v>
      </c>
      <c r="F29" s="134">
        <v>86.02</v>
      </c>
      <c r="G29" s="134">
        <v>86.02</v>
      </c>
      <c r="H29" s="135"/>
      <c r="I29" s="135"/>
      <c r="J29" s="135">
        <v>86</v>
      </c>
      <c r="K29" s="135">
        <v>86</v>
      </c>
      <c r="L29" s="135"/>
      <c r="M29" s="135"/>
      <c r="N29" s="135">
        <v>5</v>
      </c>
      <c r="O29" s="135">
        <v>5</v>
      </c>
      <c r="P29" s="135"/>
      <c r="Q29" s="135"/>
    </row>
    <row r="30" spans="1:17" ht="34.200000000000003" x14ac:dyDescent="0.25">
      <c r="A30" s="130">
        <v>7</v>
      </c>
      <c r="B30" s="131" t="s">
        <v>103</v>
      </c>
      <c r="C30" s="143" t="s">
        <v>104</v>
      </c>
      <c r="D30" s="132" t="s">
        <v>105</v>
      </c>
      <c r="E30" s="133" t="s">
        <v>158</v>
      </c>
      <c r="F30" s="134">
        <v>27.06</v>
      </c>
      <c r="G30" s="134">
        <v>27.06</v>
      </c>
      <c r="H30" s="135"/>
      <c r="I30" s="135"/>
      <c r="J30" s="135">
        <v>1569</v>
      </c>
      <c r="K30" s="135">
        <v>1569</v>
      </c>
      <c r="L30" s="135"/>
      <c r="M30" s="135"/>
      <c r="N30" s="135">
        <v>1.5</v>
      </c>
      <c r="O30" s="135">
        <v>87</v>
      </c>
      <c r="P30" s="135"/>
      <c r="Q30" s="135"/>
    </row>
    <row r="31" spans="1:17" ht="34.200000000000003" x14ac:dyDescent="0.25">
      <c r="A31" s="130">
        <v>8</v>
      </c>
      <c r="B31" s="131" t="s">
        <v>106</v>
      </c>
      <c r="C31" s="143" t="s">
        <v>107</v>
      </c>
      <c r="D31" s="132" t="s">
        <v>108</v>
      </c>
      <c r="E31" s="133" t="s">
        <v>159</v>
      </c>
      <c r="F31" s="134">
        <v>288.64</v>
      </c>
      <c r="G31" s="134">
        <v>288.64</v>
      </c>
      <c r="H31" s="135"/>
      <c r="I31" s="135"/>
      <c r="J31" s="135">
        <v>167</v>
      </c>
      <c r="K31" s="135">
        <v>167</v>
      </c>
      <c r="L31" s="135"/>
      <c r="M31" s="135"/>
      <c r="N31" s="135">
        <v>16</v>
      </c>
      <c r="O31" s="135">
        <v>9.2799999999999994</v>
      </c>
      <c r="P31" s="135"/>
      <c r="Q31" s="135"/>
    </row>
    <row r="32" spans="1:17" ht="114" x14ac:dyDescent="0.25">
      <c r="A32" s="130">
        <v>9</v>
      </c>
      <c r="B32" s="131" t="s">
        <v>109</v>
      </c>
      <c r="C32" s="143" t="s">
        <v>110</v>
      </c>
      <c r="D32" s="132" t="s">
        <v>111</v>
      </c>
      <c r="E32" s="133" t="s">
        <v>160</v>
      </c>
      <c r="F32" s="134">
        <v>7.22</v>
      </c>
      <c r="G32" s="134">
        <v>7.22</v>
      </c>
      <c r="H32" s="135"/>
      <c r="I32" s="135"/>
      <c r="J32" s="135">
        <v>462</v>
      </c>
      <c r="K32" s="135">
        <v>462</v>
      </c>
      <c r="L32" s="135"/>
      <c r="M32" s="135"/>
      <c r="N32" s="135">
        <v>0.4</v>
      </c>
      <c r="O32" s="135">
        <v>25.6</v>
      </c>
      <c r="P32" s="135"/>
      <c r="Q32" s="135"/>
    </row>
    <row r="33" spans="1:17" ht="13.2" customHeight="1" x14ac:dyDescent="0.25">
      <c r="A33" s="130">
        <v>10</v>
      </c>
      <c r="B33" s="131" t="s">
        <v>112</v>
      </c>
      <c r="C33" s="143" t="s">
        <v>113</v>
      </c>
      <c r="D33" s="132" t="s">
        <v>114</v>
      </c>
      <c r="E33" s="137">
        <v>1</v>
      </c>
      <c r="F33" s="134">
        <v>36.08</v>
      </c>
      <c r="G33" s="134">
        <v>36.08</v>
      </c>
      <c r="H33" s="135"/>
      <c r="I33" s="135"/>
      <c r="J33" s="135">
        <v>36</v>
      </c>
      <c r="K33" s="135">
        <v>36</v>
      </c>
      <c r="L33" s="135"/>
      <c r="M33" s="135"/>
      <c r="N33" s="135">
        <v>2</v>
      </c>
      <c r="O33" s="135">
        <v>2</v>
      </c>
      <c r="P33" s="135"/>
      <c r="Q33" s="135"/>
    </row>
    <row r="34" spans="1:17" ht="14.4" customHeight="1" x14ac:dyDescent="0.25">
      <c r="A34" s="206" t="s">
        <v>161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</row>
    <row r="35" spans="1:17" ht="34.200000000000003" x14ac:dyDescent="0.25">
      <c r="A35" s="130">
        <v>11</v>
      </c>
      <c r="B35" s="131" t="s">
        <v>135</v>
      </c>
      <c r="C35" s="143" t="s">
        <v>136</v>
      </c>
      <c r="D35" s="132" t="s">
        <v>66</v>
      </c>
      <c r="E35" s="137">
        <v>3</v>
      </c>
      <c r="F35" s="134">
        <v>142.16999999999999</v>
      </c>
      <c r="G35" s="134">
        <v>142.16999999999999</v>
      </c>
      <c r="H35" s="135"/>
      <c r="I35" s="135"/>
      <c r="J35" s="135">
        <v>427</v>
      </c>
      <c r="K35" s="135">
        <v>427</v>
      </c>
      <c r="L35" s="135"/>
      <c r="M35" s="135"/>
      <c r="N35" s="135">
        <v>8</v>
      </c>
      <c r="O35" s="135">
        <v>24</v>
      </c>
      <c r="P35" s="135"/>
      <c r="Q35" s="135"/>
    </row>
    <row r="36" spans="1:17" ht="24" x14ac:dyDescent="0.25">
      <c r="A36" s="130">
        <v>12</v>
      </c>
      <c r="B36" s="131" t="s">
        <v>162</v>
      </c>
      <c r="C36" s="143" t="s">
        <v>163</v>
      </c>
      <c r="D36" s="132" t="s">
        <v>85</v>
      </c>
      <c r="E36" s="137">
        <v>2</v>
      </c>
      <c r="F36" s="134">
        <v>150.91999999999999</v>
      </c>
      <c r="G36" s="134">
        <v>150.91999999999999</v>
      </c>
      <c r="H36" s="135"/>
      <c r="I36" s="135"/>
      <c r="J36" s="135">
        <v>302</v>
      </c>
      <c r="K36" s="135">
        <v>302</v>
      </c>
      <c r="L36" s="135"/>
      <c r="M36" s="135"/>
      <c r="N36" s="135">
        <v>8</v>
      </c>
      <c r="O36" s="135">
        <v>16</v>
      </c>
      <c r="P36" s="135"/>
      <c r="Q36" s="135"/>
    </row>
    <row r="37" spans="1:17" ht="34.200000000000003" x14ac:dyDescent="0.25">
      <c r="A37" s="130">
        <v>13</v>
      </c>
      <c r="B37" s="131" t="s">
        <v>103</v>
      </c>
      <c r="C37" s="143" t="s">
        <v>104</v>
      </c>
      <c r="D37" s="132" t="s">
        <v>105</v>
      </c>
      <c r="E37" s="137">
        <v>5</v>
      </c>
      <c r="F37" s="134">
        <v>27.06</v>
      </c>
      <c r="G37" s="134">
        <v>27.06</v>
      </c>
      <c r="H37" s="135"/>
      <c r="I37" s="135"/>
      <c r="J37" s="135">
        <v>135</v>
      </c>
      <c r="K37" s="135">
        <v>135</v>
      </c>
      <c r="L37" s="135"/>
      <c r="M37" s="135"/>
      <c r="N37" s="135">
        <v>1.5</v>
      </c>
      <c r="O37" s="135">
        <v>7.5</v>
      </c>
      <c r="P37" s="135"/>
      <c r="Q37" s="135"/>
    </row>
    <row r="38" spans="1:17" ht="34.200000000000003" x14ac:dyDescent="0.25">
      <c r="A38" s="130">
        <v>14</v>
      </c>
      <c r="B38" s="131" t="s">
        <v>106</v>
      </c>
      <c r="C38" s="143" t="s">
        <v>107</v>
      </c>
      <c r="D38" s="132" t="s">
        <v>108</v>
      </c>
      <c r="E38" s="137">
        <v>0.05</v>
      </c>
      <c r="F38" s="134">
        <v>288.64</v>
      </c>
      <c r="G38" s="134">
        <v>288.64</v>
      </c>
      <c r="H38" s="135"/>
      <c r="I38" s="135"/>
      <c r="J38" s="135">
        <v>14</v>
      </c>
      <c r="K38" s="135">
        <v>14</v>
      </c>
      <c r="L38" s="135"/>
      <c r="M38" s="135"/>
      <c r="N38" s="135">
        <v>16</v>
      </c>
      <c r="O38" s="135">
        <v>0.8</v>
      </c>
      <c r="P38" s="135"/>
      <c r="Q38" s="135"/>
    </row>
    <row r="39" spans="1:17" ht="114" x14ac:dyDescent="0.25">
      <c r="A39" s="130">
        <v>15</v>
      </c>
      <c r="B39" s="131" t="s">
        <v>109</v>
      </c>
      <c r="C39" s="143" t="s">
        <v>110</v>
      </c>
      <c r="D39" s="132" t="s">
        <v>111</v>
      </c>
      <c r="E39" s="137">
        <v>5</v>
      </c>
      <c r="F39" s="134">
        <v>7.22</v>
      </c>
      <c r="G39" s="134">
        <v>7.22</v>
      </c>
      <c r="H39" s="135"/>
      <c r="I39" s="135"/>
      <c r="J39" s="135">
        <v>36</v>
      </c>
      <c r="K39" s="135">
        <v>36</v>
      </c>
      <c r="L39" s="135"/>
      <c r="M39" s="135"/>
      <c r="N39" s="135">
        <v>0.4</v>
      </c>
      <c r="O39" s="135">
        <v>2</v>
      </c>
      <c r="P39" s="135"/>
      <c r="Q39" s="135"/>
    </row>
    <row r="40" spans="1:17" ht="79.8" x14ac:dyDescent="0.25">
      <c r="A40" s="130">
        <v>16</v>
      </c>
      <c r="B40" s="131" t="s">
        <v>164</v>
      </c>
      <c r="C40" s="143" t="s">
        <v>165</v>
      </c>
      <c r="D40" s="132" t="s">
        <v>166</v>
      </c>
      <c r="E40" s="137">
        <v>1</v>
      </c>
      <c r="F40" s="134">
        <v>5062.5</v>
      </c>
      <c r="G40" s="134">
        <v>5062.5</v>
      </c>
      <c r="H40" s="135"/>
      <c r="I40" s="135"/>
      <c r="J40" s="135">
        <v>5063</v>
      </c>
      <c r="K40" s="135">
        <v>5063</v>
      </c>
      <c r="L40" s="135"/>
      <c r="M40" s="135"/>
      <c r="N40" s="135">
        <v>250</v>
      </c>
      <c r="O40" s="135">
        <v>250</v>
      </c>
      <c r="P40" s="135"/>
      <c r="Q40" s="135"/>
    </row>
    <row r="41" spans="1:17" x14ac:dyDescent="0.25">
      <c r="A41" s="194" t="s">
        <v>115</v>
      </c>
      <c r="B41" s="193"/>
      <c r="C41" s="193"/>
      <c r="D41" s="193"/>
      <c r="E41" s="193"/>
      <c r="F41" s="193"/>
      <c r="G41" s="193"/>
      <c r="H41" s="193"/>
      <c r="I41" s="193"/>
      <c r="J41" s="136">
        <v>14881</v>
      </c>
      <c r="K41" s="135"/>
      <c r="L41" s="135"/>
      <c r="M41" s="135"/>
      <c r="N41" s="135"/>
      <c r="O41" s="136">
        <v>385.34</v>
      </c>
      <c r="P41" s="135"/>
      <c r="Q41" s="135"/>
    </row>
    <row r="42" spans="1:17" x14ac:dyDescent="0.25">
      <c r="A42" s="196" t="s">
        <v>67</v>
      </c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</row>
    <row r="43" spans="1:17" x14ac:dyDescent="0.25">
      <c r="A43" s="192" t="s">
        <v>68</v>
      </c>
      <c r="B43" s="193"/>
      <c r="C43" s="193"/>
      <c r="D43" s="193"/>
      <c r="E43" s="193"/>
      <c r="F43" s="193"/>
      <c r="G43" s="193"/>
      <c r="H43" s="193"/>
      <c r="I43" s="193"/>
      <c r="J43" s="134">
        <v>9074</v>
      </c>
      <c r="K43" s="134">
        <v>9074</v>
      </c>
      <c r="L43" s="135"/>
      <c r="M43" s="135"/>
      <c r="N43" s="135"/>
      <c r="O43" s="134">
        <v>481.68</v>
      </c>
      <c r="P43" s="135"/>
      <c r="Q43" s="135"/>
    </row>
    <row r="44" spans="1:17" x14ac:dyDescent="0.25">
      <c r="A44" s="192" t="s">
        <v>69</v>
      </c>
      <c r="B44" s="193"/>
      <c r="C44" s="193"/>
      <c r="D44" s="193"/>
      <c r="E44" s="193"/>
      <c r="F44" s="193"/>
      <c r="G44" s="193"/>
      <c r="H44" s="193"/>
      <c r="I44" s="193"/>
      <c r="J44" s="134">
        <v>7259</v>
      </c>
      <c r="K44" s="134">
        <v>7259</v>
      </c>
      <c r="L44" s="135"/>
      <c r="M44" s="135"/>
      <c r="N44" s="135"/>
      <c r="O44" s="134">
        <v>385.34</v>
      </c>
      <c r="P44" s="135"/>
      <c r="Q44" s="135"/>
    </row>
    <row r="45" spans="1:17" x14ac:dyDescent="0.25">
      <c r="A45" s="192" t="s">
        <v>70</v>
      </c>
      <c r="B45" s="193"/>
      <c r="C45" s="193"/>
      <c r="D45" s="193"/>
      <c r="E45" s="193"/>
      <c r="F45" s="193"/>
      <c r="G45" s="193"/>
      <c r="H45" s="193"/>
      <c r="I45" s="193"/>
      <c r="J45" s="135"/>
      <c r="K45" s="135"/>
      <c r="L45" s="135"/>
      <c r="M45" s="135"/>
      <c r="N45" s="135"/>
      <c r="O45" s="135"/>
      <c r="P45" s="135"/>
      <c r="Q45" s="135"/>
    </row>
    <row r="46" spans="1:17" ht="79.8" customHeight="1" x14ac:dyDescent="0.25">
      <c r="A46" s="192" t="s">
        <v>167</v>
      </c>
      <c r="B46" s="193"/>
      <c r="C46" s="193"/>
      <c r="D46" s="193"/>
      <c r="E46" s="193"/>
      <c r="F46" s="193"/>
      <c r="G46" s="193"/>
      <c r="H46" s="193"/>
      <c r="I46" s="193"/>
      <c r="J46" s="134">
        <v>-1815</v>
      </c>
      <c r="K46" s="134">
        <v>-1815</v>
      </c>
      <c r="L46" s="135"/>
      <c r="M46" s="135"/>
      <c r="N46" s="135"/>
      <c r="O46" s="134">
        <v>-96.335999999999999</v>
      </c>
      <c r="P46" s="135"/>
      <c r="Q46" s="135"/>
    </row>
    <row r="47" spans="1:17" x14ac:dyDescent="0.25">
      <c r="A47" s="192" t="s">
        <v>71</v>
      </c>
      <c r="B47" s="193"/>
      <c r="C47" s="193"/>
      <c r="D47" s="193"/>
      <c r="E47" s="193"/>
      <c r="F47" s="193"/>
      <c r="G47" s="193"/>
      <c r="H47" s="193"/>
      <c r="I47" s="193"/>
      <c r="J47" s="134">
        <v>4718</v>
      </c>
      <c r="K47" s="135"/>
      <c r="L47" s="135"/>
      <c r="M47" s="135"/>
      <c r="N47" s="135"/>
      <c r="O47" s="135"/>
      <c r="P47" s="135"/>
      <c r="Q47" s="135"/>
    </row>
    <row r="48" spans="1:17" x14ac:dyDescent="0.25">
      <c r="A48" s="192" t="s">
        <v>70</v>
      </c>
      <c r="B48" s="193"/>
      <c r="C48" s="193"/>
      <c r="D48" s="193"/>
      <c r="E48" s="193"/>
      <c r="F48" s="193"/>
      <c r="G48" s="193"/>
      <c r="H48" s="193"/>
      <c r="I48" s="193"/>
      <c r="J48" s="135"/>
      <c r="K48" s="135"/>
      <c r="L48" s="135"/>
      <c r="M48" s="135"/>
      <c r="N48" s="135"/>
      <c r="O48" s="135"/>
      <c r="P48" s="135"/>
      <c r="Q48" s="135"/>
    </row>
    <row r="49" spans="1:17" x14ac:dyDescent="0.25">
      <c r="A49" s="192" t="s">
        <v>168</v>
      </c>
      <c r="B49" s="193"/>
      <c r="C49" s="193"/>
      <c r="D49" s="193"/>
      <c r="E49" s="193"/>
      <c r="F49" s="193"/>
      <c r="G49" s="193"/>
      <c r="H49" s="193"/>
      <c r="I49" s="193"/>
      <c r="J49" s="134">
        <v>4718</v>
      </c>
      <c r="K49" s="135"/>
      <c r="L49" s="135"/>
      <c r="M49" s="135"/>
      <c r="N49" s="135"/>
      <c r="O49" s="135"/>
      <c r="P49" s="135"/>
      <c r="Q49" s="135"/>
    </row>
    <row r="50" spans="1:17" x14ac:dyDescent="0.25">
      <c r="A50" s="192" t="s">
        <v>72</v>
      </c>
      <c r="B50" s="193"/>
      <c r="C50" s="193"/>
      <c r="D50" s="193"/>
      <c r="E50" s="193"/>
      <c r="F50" s="193"/>
      <c r="G50" s="193"/>
      <c r="H50" s="193"/>
      <c r="I50" s="193"/>
      <c r="J50" s="134">
        <v>2904</v>
      </c>
      <c r="K50" s="135"/>
      <c r="L50" s="135"/>
      <c r="M50" s="135"/>
      <c r="N50" s="135"/>
      <c r="O50" s="135"/>
      <c r="P50" s="135"/>
      <c r="Q50" s="135"/>
    </row>
    <row r="51" spans="1:17" x14ac:dyDescent="0.25">
      <c r="A51" s="192" t="s">
        <v>70</v>
      </c>
      <c r="B51" s="193"/>
      <c r="C51" s="193"/>
      <c r="D51" s="193"/>
      <c r="E51" s="193"/>
      <c r="F51" s="193"/>
      <c r="G51" s="193"/>
      <c r="H51" s="193"/>
      <c r="I51" s="193"/>
      <c r="J51" s="135"/>
      <c r="K51" s="135"/>
      <c r="L51" s="135"/>
      <c r="M51" s="135"/>
      <c r="N51" s="135"/>
      <c r="O51" s="135"/>
      <c r="P51" s="135"/>
      <c r="Q51" s="135"/>
    </row>
    <row r="52" spans="1:17" x14ac:dyDescent="0.25">
      <c r="A52" s="192" t="s">
        <v>169</v>
      </c>
      <c r="B52" s="193"/>
      <c r="C52" s="193"/>
      <c r="D52" s="193"/>
      <c r="E52" s="193"/>
      <c r="F52" s="193"/>
      <c r="G52" s="193"/>
      <c r="H52" s="193"/>
      <c r="I52" s="193"/>
      <c r="J52" s="134">
        <v>2904</v>
      </c>
      <c r="K52" s="135"/>
      <c r="L52" s="135"/>
      <c r="M52" s="135"/>
      <c r="N52" s="135"/>
      <c r="O52" s="135"/>
      <c r="P52" s="135"/>
      <c r="Q52" s="135"/>
    </row>
    <row r="53" spans="1:17" x14ac:dyDescent="0.25">
      <c r="A53" s="194" t="s">
        <v>143</v>
      </c>
      <c r="B53" s="193"/>
      <c r="C53" s="193"/>
      <c r="D53" s="193"/>
      <c r="E53" s="193"/>
      <c r="F53" s="193"/>
      <c r="G53" s="193"/>
      <c r="H53" s="193"/>
      <c r="I53" s="193"/>
      <c r="J53" s="136">
        <v>14881</v>
      </c>
      <c r="K53" s="135"/>
      <c r="L53" s="135"/>
      <c r="M53" s="135"/>
      <c r="N53" s="135"/>
      <c r="O53" s="136">
        <v>385.34</v>
      </c>
      <c r="P53" s="135"/>
      <c r="Q53" s="135"/>
    </row>
    <row r="54" spans="1:17" ht="13.2" customHeight="1" x14ac:dyDescent="0.25">
      <c r="A54" s="192" t="s">
        <v>73</v>
      </c>
      <c r="B54" s="193"/>
      <c r="C54" s="193"/>
      <c r="D54" s="193"/>
      <c r="E54" s="193"/>
      <c r="F54" s="193"/>
      <c r="G54" s="193"/>
      <c r="H54" s="193"/>
      <c r="I54" s="193"/>
      <c r="J54" s="134">
        <v>14881</v>
      </c>
      <c r="K54" s="135"/>
      <c r="L54" s="135"/>
      <c r="M54" s="135"/>
      <c r="N54" s="135"/>
      <c r="O54" s="134">
        <v>385.34</v>
      </c>
      <c r="P54" s="135"/>
      <c r="Q54" s="135"/>
    </row>
    <row r="55" spans="1:17" x14ac:dyDescent="0.25">
      <c r="A55" s="192" t="s">
        <v>74</v>
      </c>
      <c r="B55" s="193"/>
      <c r="C55" s="193"/>
      <c r="D55" s="193"/>
      <c r="E55" s="193"/>
      <c r="F55" s="193"/>
      <c r="G55" s="193"/>
      <c r="H55" s="193"/>
      <c r="I55" s="193"/>
      <c r="J55" s="135"/>
      <c r="K55" s="135"/>
      <c r="L55" s="135"/>
      <c r="M55" s="135"/>
      <c r="N55" s="135"/>
      <c r="O55" s="135"/>
      <c r="P55" s="135"/>
      <c r="Q55" s="135"/>
    </row>
    <row r="56" spans="1:17" x14ac:dyDescent="0.25">
      <c r="A56" s="192" t="s">
        <v>75</v>
      </c>
      <c r="B56" s="193"/>
      <c r="C56" s="193"/>
      <c r="D56" s="193"/>
      <c r="E56" s="193"/>
      <c r="F56" s="193"/>
      <c r="G56" s="193"/>
      <c r="H56" s="193"/>
      <c r="I56" s="193"/>
      <c r="J56" s="134">
        <v>7259</v>
      </c>
      <c r="K56" s="135"/>
      <c r="L56" s="135"/>
      <c r="M56" s="135"/>
      <c r="N56" s="135"/>
      <c r="O56" s="135"/>
      <c r="P56" s="135"/>
      <c r="Q56" s="135"/>
    </row>
    <row r="57" spans="1:17" x14ac:dyDescent="0.25">
      <c r="A57" s="192" t="s">
        <v>76</v>
      </c>
      <c r="B57" s="193"/>
      <c r="C57" s="193"/>
      <c r="D57" s="193"/>
      <c r="E57" s="193"/>
      <c r="F57" s="193"/>
      <c r="G57" s="193"/>
      <c r="H57" s="193"/>
      <c r="I57" s="193"/>
      <c r="J57" s="134">
        <v>4718</v>
      </c>
      <c r="K57" s="135"/>
      <c r="L57" s="135"/>
      <c r="M57" s="135"/>
      <c r="N57" s="135"/>
      <c r="O57" s="135"/>
      <c r="P57" s="135"/>
      <c r="Q57" s="135"/>
    </row>
    <row r="58" spans="1:17" x14ac:dyDescent="0.25">
      <c r="A58" s="192" t="s">
        <v>77</v>
      </c>
      <c r="B58" s="193"/>
      <c r="C58" s="193"/>
      <c r="D58" s="193"/>
      <c r="E58" s="193"/>
      <c r="F58" s="193"/>
      <c r="G58" s="193"/>
      <c r="H58" s="193"/>
      <c r="I58" s="193"/>
      <c r="J58" s="134">
        <v>2904</v>
      </c>
      <c r="K58" s="135"/>
      <c r="L58" s="135"/>
      <c r="M58" s="135"/>
      <c r="N58" s="135"/>
      <c r="O58" s="135"/>
      <c r="P58" s="135"/>
      <c r="Q58" s="135"/>
    </row>
    <row r="59" spans="1:17" x14ac:dyDescent="0.25">
      <c r="A59" s="194" t="s">
        <v>78</v>
      </c>
      <c r="B59" s="193"/>
      <c r="C59" s="193"/>
      <c r="D59" s="193"/>
      <c r="E59" s="193"/>
      <c r="F59" s="193"/>
      <c r="G59" s="193"/>
      <c r="H59" s="193"/>
      <c r="I59" s="193"/>
      <c r="J59" s="136">
        <v>14881</v>
      </c>
      <c r="K59" s="135"/>
      <c r="L59" s="135"/>
      <c r="M59" s="135"/>
      <c r="N59" s="135"/>
      <c r="O59" s="136">
        <v>385.34</v>
      </c>
      <c r="P59" s="135"/>
      <c r="Q59" s="135"/>
    </row>
    <row r="60" spans="1:17" x14ac:dyDescent="0.25">
      <c r="A60" s="124"/>
      <c r="B60" s="125"/>
      <c r="C60" s="126"/>
      <c r="D60" s="127"/>
      <c r="E60" s="128"/>
      <c r="F60" s="138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</row>
    <row r="61" spans="1:17" x14ac:dyDescent="0.25">
      <c r="A61" s="83"/>
      <c r="B61" s="77" t="s">
        <v>86</v>
      </c>
      <c r="C61" s="77"/>
      <c r="D61" s="77"/>
      <c r="E61" s="77"/>
      <c r="F61" s="77"/>
      <c r="G61" s="77"/>
      <c r="H61" s="77"/>
      <c r="I61" s="77" t="s">
        <v>87</v>
      </c>
      <c r="J61" s="77"/>
      <c r="K61" s="77"/>
      <c r="L61" s="77"/>
      <c r="M61" s="77"/>
      <c r="N61" s="88"/>
      <c r="O61" s="88"/>
      <c r="P61" s="88"/>
    </row>
    <row r="62" spans="1:17" x14ac:dyDescent="0.25">
      <c r="A62" s="83"/>
      <c r="B62" s="60"/>
      <c r="C62" s="91"/>
      <c r="D62" s="57"/>
      <c r="E62" s="60"/>
      <c r="F62" s="60"/>
      <c r="G62" s="91"/>
      <c r="H62" s="58"/>
      <c r="I62" s="77" t="s">
        <v>144</v>
      </c>
      <c r="J62" s="77"/>
      <c r="K62" s="77"/>
      <c r="L62" s="77"/>
      <c r="M62" s="77"/>
      <c r="N62" s="88"/>
      <c r="O62" s="88"/>
      <c r="P62" s="88"/>
    </row>
    <row r="63" spans="1:17" x14ac:dyDescent="0.25">
      <c r="A63" s="124"/>
      <c r="B63" s="125"/>
      <c r="C63" s="126"/>
      <c r="D63" s="127"/>
      <c r="E63" s="128"/>
      <c r="F63" s="138"/>
      <c r="G63" s="138"/>
      <c r="H63" s="138"/>
      <c r="I63" s="138"/>
      <c r="J63" s="138"/>
      <c r="K63" s="138"/>
      <c r="L63" s="138"/>
      <c r="M63" s="138"/>
      <c r="N63" s="138"/>
      <c r="O63" s="138"/>
      <c r="P63" s="138"/>
      <c r="Q63" s="138"/>
    </row>
    <row r="64" spans="1:17" x14ac:dyDescent="0.25">
      <c r="A64" s="124"/>
      <c r="B64" s="125"/>
      <c r="C64" s="126"/>
      <c r="D64" s="127"/>
      <c r="E64" s="12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</row>
    <row r="65" spans="1:17" x14ac:dyDescent="0.25">
      <c r="A65" s="124"/>
      <c r="B65" s="125"/>
      <c r="C65" s="126"/>
      <c r="D65" s="127"/>
      <c r="E65" s="12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</row>
    <row r="66" spans="1:17" x14ac:dyDescent="0.25">
      <c r="A66" s="124"/>
      <c r="B66" s="125"/>
      <c r="C66" s="126"/>
      <c r="D66" s="127"/>
      <c r="E66" s="128"/>
      <c r="F66" s="138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</row>
    <row r="67" spans="1:17" x14ac:dyDescent="0.25">
      <c r="A67" s="124"/>
      <c r="B67" s="125"/>
      <c r="C67" s="126"/>
      <c r="D67" s="127"/>
      <c r="E67" s="128"/>
      <c r="F67" s="138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</row>
    <row r="69" spans="1:17" ht="13.2" customHeight="1" x14ac:dyDescent="0.25"/>
    <row r="80" spans="1:17" ht="13.2" customHeight="1" x14ac:dyDescent="0.25"/>
    <row r="89" ht="13.2" customHeight="1" x14ac:dyDescent="0.25"/>
    <row r="91" ht="13.2" customHeight="1" x14ac:dyDescent="0.25"/>
    <row r="92" ht="13.2" customHeight="1" x14ac:dyDescent="0.25"/>
    <row r="93" ht="13.2" customHeight="1" x14ac:dyDescent="0.25"/>
    <row r="94" ht="13.2" customHeight="1" x14ac:dyDescent="0.25"/>
    <row r="95" ht="13.2" customHeight="1" x14ac:dyDescent="0.25"/>
    <row r="96" ht="13.2" customHeight="1" x14ac:dyDescent="0.25"/>
    <row r="97" ht="13.2" customHeight="1" x14ac:dyDescent="0.25"/>
    <row r="98" ht="13.2" customHeight="1" x14ac:dyDescent="0.25"/>
    <row r="99" ht="13.2" customHeight="1" x14ac:dyDescent="0.25"/>
    <row r="100" ht="13.2" customHeight="1" x14ac:dyDescent="0.25"/>
    <row r="101" ht="13.2" customHeight="1" x14ac:dyDescent="0.25"/>
    <row r="102" ht="13.2" customHeight="1" x14ac:dyDescent="0.25"/>
    <row r="103" ht="13.2" customHeight="1" x14ac:dyDescent="0.25"/>
    <row r="104" ht="13.2" customHeight="1" x14ac:dyDescent="0.25"/>
    <row r="105" ht="13.2" customHeight="1" x14ac:dyDescent="0.25"/>
    <row r="106" ht="13.2" customHeight="1" x14ac:dyDescent="0.25"/>
    <row r="107" ht="13.2" customHeight="1" x14ac:dyDescent="0.25"/>
    <row r="108" ht="13.2" customHeight="1" x14ac:dyDescent="0.25"/>
    <row r="109" ht="13.2" customHeight="1" x14ac:dyDescent="0.25"/>
    <row r="110" ht="13.2" customHeight="1" x14ac:dyDescent="0.25"/>
    <row r="111" ht="13.2" customHeight="1" x14ac:dyDescent="0.25"/>
    <row r="112" ht="13.2" customHeight="1" x14ac:dyDescent="0.25"/>
    <row r="113" ht="13.2" customHeight="1" x14ac:dyDescent="0.25"/>
    <row r="115" ht="13.2" customHeight="1" x14ac:dyDescent="0.25"/>
    <row r="116" ht="13.2" customHeight="1" x14ac:dyDescent="0.25"/>
    <row r="117" ht="13.2" customHeight="1" x14ac:dyDescent="0.25"/>
    <row r="119" ht="13.2" customHeight="1" x14ac:dyDescent="0.25"/>
    <row r="120" ht="13.2" customHeight="1" x14ac:dyDescent="0.25"/>
    <row r="121" ht="13.2" customHeight="1" x14ac:dyDescent="0.25"/>
    <row r="122" ht="13.2" customHeight="1" x14ac:dyDescent="0.25"/>
  </sheetData>
  <mergeCells count="40">
    <mergeCell ref="A23:Q23"/>
    <mergeCell ref="A34:Q34"/>
    <mergeCell ref="A41:I41"/>
    <mergeCell ref="E1:I1"/>
    <mergeCell ref="J14:K14"/>
    <mergeCell ref="J15:K15"/>
    <mergeCell ref="J16:K16"/>
    <mergeCell ref="A19:A21"/>
    <mergeCell ref="B19:B21"/>
    <mergeCell ref="C19:C21"/>
    <mergeCell ref="D19:D21"/>
    <mergeCell ref="E19:E21"/>
    <mergeCell ref="F19:I19"/>
    <mergeCell ref="J19:M19"/>
    <mergeCell ref="N19:N21"/>
    <mergeCell ref="O19:O21"/>
    <mergeCell ref="P19:P21"/>
    <mergeCell ref="Q19:Q21"/>
    <mergeCell ref="F20:F21"/>
    <mergeCell ref="G20:I20"/>
    <mergeCell ref="J20:J21"/>
    <mergeCell ref="K20:M20"/>
    <mergeCell ref="A42:Q42"/>
    <mergeCell ref="A43:I43"/>
    <mergeCell ref="A46:I46"/>
    <mergeCell ref="A47:I47"/>
    <mergeCell ref="A48:I48"/>
    <mergeCell ref="A44:I44"/>
    <mergeCell ref="A45:I45"/>
    <mergeCell ref="A49:I49"/>
    <mergeCell ref="A50:I50"/>
    <mergeCell ref="A56:I56"/>
    <mergeCell ref="A57:I57"/>
    <mergeCell ref="A58:I58"/>
    <mergeCell ref="A59:I59"/>
    <mergeCell ref="A51:I51"/>
    <mergeCell ref="A52:I52"/>
    <mergeCell ref="A53:I53"/>
    <mergeCell ref="A54:I54"/>
    <mergeCell ref="A55:I5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topLeftCell="A37" workbookViewId="0">
      <selection activeCell="D10" sqref="D10"/>
    </sheetView>
  </sheetViews>
  <sheetFormatPr defaultRowHeight="13.2" x14ac:dyDescent="0.25"/>
  <cols>
    <col min="3" max="3" width="28.6640625" customWidth="1"/>
  </cols>
  <sheetData>
    <row r="1" spans="1:17" x14ac:dyDescent="0.25">
      <c r="A1" s="54" t="s">
        <v>35</v>
      </c>
      <c r="B1" s="74"/>
      <c r="C1" s="80"/>
      <c r="D1" s="99"/>
      <c r="E1" s="200" t="s">
        <v>1</v>
      </c>
      <c r="F1" s="200"/>
      <c r="G1" s="200"/>
      <c r="H1" s="200"/>
      <c r="I1" s="200"/>
      <c r="J1" s="59"/>
      <c r="K1" s="59"/>
      <c r="L1" s="59"/>
      <c r="M1" s="54" t="s">
        <v>36</v>
      </c>
      <c r="N1" s="59"/>
      <c r="O1" s="59"/>
      <c r="P1" s="59"/>
      <c r="Q1" s="105"/>
    </row>
    <row r="2" spans="1:17" x14ac:dyDescent="0.25">
      <c r="A2" s="65"/>
      <c r="B2" s="74"/>
      <c r="C2" s="80"/>
      <c r="D2" s="75"/>
      <c r="E2" s="75"/>
      <c r="F2" s="59"/>
      <c r="G2" s="76" t="s">
        <v>37</v>
      </c>
      <c r="H2" s="59"/>
      <c r="I2" s="59"/>
      <c r="J2" s="59"/>
      <c r="K2" s="59"/>
      <c r="L2" s="59"/>
      <c r="M2" s="65" t="s">
        <v>38</v>
      </c>
      <c r="N2" s="59"/>
      <c r="O2" s="59"/>
      <c r="P2" s="59"/>
      <c r="Q2" s="105"/>
    </row>
    <row r="3" spans="1:17" x14ac:dyDescent="0.25">
      <c r="A3" s="65"/>
      <c r="B3" s="74"/>
      <c r="C3" s="80"/>
      <c r="D3" s="75"/>
      <c r="E3" s="75"/>
      <c r="F3" s="59"/>
      <c r="G3" s="76"/>
      <c r="H3" s="59"/>
      <c r="I3" s="59"/>
      <c r="J3" s="59"/>
      <c r="K3" s="59"/>
      <c r="L3" s="65"/>
      <c r="M3" s="65" t="s">
        <v>82</v>
      </c>
      <c r="N3" s="59"/>
      <c r="O3" s="59"/>
      <c r="P3" s="59"/>
      <c r="Q3" s="105"/>
    </row>
    <row r="4" spans="1:17" x14ac:dyDescent="0.25">
      <c r="A4" s="65" t="s">
        <v>83</v>
      </c>
      <c r="B4" s="74"/>
      <c r="C4" s="80"/>
      <c r="D4" s="75"/>
      <c r="E4" s="75"/>
      <c r="F4" s="59"/>
      <c r="G4" s="59"/>
      <c r="H4" s="59"/>
      <c r="I4" s="59"/>
      <c r="J4" s="59"/>
      <c r="K4" s="59"/>
      <c r="L4" s="59"/>
      <c r="M4" s="65" t="s">
        <v>83</v>
      </c>
      <c r="N4" s="59"/>
      <c r="O4" s="59"/>
      <c r="P4" s="59"/>
      <c r="Q4" s="105"/>
    </row>
    <row r="5" spans="1:17" x14ac:dyDescent="0.25">
      <c r="A5" s="65" t="s">
        <v>84</v>
      </c>
      <c r="B5" s="74"/>
      <c r="C5" s="80"/>
      <c r="D5" s="75"/>
      <c r="E5" s="75"/>
      <c r="F5" s="59"/>
      <c r="G5" s="59"/>
      <c r="H5" s="59"/>
      <c r="I5" s="59"/>
      <c r="J5" s="59"/>
      <c r="K5" s="59"/>
      <c r="L5" s="59"/>
      <c r="M5" s="65" t="s">
        <v>43</v>
      </c>
      <c r="N5" s="59"/>
      <c r="O5" s="59"/>
      <c r="P5" s="59"/>
      <c r="Q5" s="105"/>
    </row>
    <row r="6" spans="1:17" x14ac:dyDescent="0.25">
      <c r="A6" s="73"/>
      <c r="B6" s="74"/>
      <c r="C6" s="75"/>
      <c r="D6" s="72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105"/>
    </row>
    <row r="7" spans="1:17" x14ac:dyDescent="0.25">
      <c r="A7" s="107"/>
      <c r="B7" s="108"/>
      <c r="C7" s="110"/>
      <c r="D7" s="105"/>
      <c r="E7" s="104"/>
      <c r="F7" s="104"/>
      <c r="G7" s="111" t="s">
        <v>170</v>
      </c>
      <c r="H7" s="111"/>
      <c r="I7" s="111"/>
      <c r="J7" s="104"/>
      <c r="K7" s="104"/>
      <c r="L7" s="104"/>
      <c r="M7" s="104"/>
      <c r="N7" s="104"/>
      <c r="O7" s="104"/>
      <c r="P7" s="104"/>
      <c r="Q7" s="105"/>
    </row>
    <row r="8" spans="1:17" x14ac:dyDescent="0.25">
      <c r="A8" s="107"/>
      <c r="B8" s="108"/>
      <c r="C8" s="110"/>
      <c r="D8" s="105"/>
      <c r="E8" s="104"/>
      <c r="F8" s="104"/>
      <c r="G8" s="107" t="s">
        <v>42</v>
      </c>
      <c r="H8" s="107"/>
      <c r="I8" s="107"/>
      <c r="J8" s="104"/>
      <c r="K8" s="104"/>
      <c r="L8" s="104"/>
      <c r="M8" s="104"/>
      <c r="N8" s="104"/>
      <c r="O8" s="104"/>
      <c r="P8" s="104"/>
      <c r="Q8" s="105"/>
    </row>
    <row r="9" spans="1:17" x14ac:dyDescent="0.25">
      <c r="A9" s="107"/>
      <c r="B9" s="108"/>
      <c r="C9" s="110"/>
      <c r="D9" s="105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5"/>
    </row>
    <row r="10" spans="1:17" x14ac:dyDescent="0.25">
      <c r="A10" s="107"/>
      <c r="B10" s="108"/>
      <c r="C10" s="112" t="s">
        <v>44</v>
      </c>
      <c r="D10" s="160" t="s">
        <v>171</v>
      </c>
      <c r="E10" s="104"/>
      <c r="F10" s="104"/>
      <c r="G10" s="107"/>
      <c r="H10" s="104"/>
      <c r="I10" s="104"/>
      <c r="J10" s="104"/>
      <c r="K10" s="115"/>
      <c r="L10" s="115"/>
      <c r="M10" s="104"/>
      <c r="N10" s="104"/>
      <c r="O10" s="104"/>
      <c r="P10" s="104"/>
      <c r="Q10" s="105"/>
    </row>
    <row r="11" spans="1:17" x14ac:dyDescent="0.25">
      <c r="A11" s="107"/>
      <c r="B11" s="108"/>
      <c r="C11" s="110"/>
      <c r="D11" s="149"/>
      <c r="E11" s="150"/>
      <c r="F11" s="150"/>
      <c r="G11" s="151" t="s">
        <v>45</v>
      </c>
      <c r="H11" s="151"/>
      <c r="I11" s="151"/>
      <c r="J11" s="150"/>
      <c r="K11" s="117"/>
      <c r="L11" s="104"/>
      <c r="M11" s="104"/>
      <c r="N11" s="104"/>
      <c r="O11" s="104"/>
      <c r="P11" s="104"/>
      <c r="Q11" s="105"/>
    </row>
    <row r="12" spans="1:17" x14ac:dyDescent="0.25">
      <c r="A12" s="119"/>
      <c r="B12" s="120"/>
      <c r="C12" s="110"/>
      <c r="D12" s="105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5"/>
    </row>
    <row r="13" spans="1:17" x14ac:dyDescent="0.25">
      <c r="A13" s="107"/>
      <c r="B13" s="108"/>
      <c r="C13" s="110"/>
      <c r="D13" s="160" t="s">
        <v>172</v>
      </c>
      <c r="E13" s="104"/>
      <c r="F13" s="104"/>
      <c r="G13" s="104"/>
      <c r="H13" s="121"/>
      <c r="I13" s="121"/>
      <c r="J13" s="121"/>
      <c r="K13" s="104"/>
      <c r="L13" s="104"/>
      <c r="M13" s="104"/>
      <c r="N13" s="104"/>
      <c r="O13" s="104"/>
      <c r="P13" s="104"/>
      <c r="Q13" s="104"/>
    </row>
    <row r="14" spans="1:17" x14ac:dyDescent="0.25">
      <c r="A14" s="107"/>
      <c r="B14" s="108"/>
      <c r="C14" s="110"/>
      <c r="D14" s="121" t="s">
        <v>173</v>
      </c>
      <c r="E14" s="104"/>
      <c r="F14" s="104"/>
      <c r="G14" s="104"/>
      <c r="H14" s="121"/>
      <c r="I14" s="121"/>
      <c r="J14" s="201" t="s">
        <v>174</v>
      </c>
      <c r="K14" s="202"/>
      <c r="L14" s="123" t="s">
        <v>46</v>
      </c>
      <c r="M14" s="104"/>
      <c r="N14" s="104"/>
      <c r="O14" s="104"/>
      <c r="P14" s="104"/>
      <c r="Q14" s="105"/>
    </row>
    <row r="15" spans="1:17" x14ac:dyDescent="0.25">
      <c r="A15" s="107"/>
      <c r="B15" s="108"/>
      <c r="C15" s="110"/>
      <c r="D15" s="121" t="s">
        <v>47</v>
      </c>
      <c r="E15" s="104"/>
      <c r="F15" s="104"/>
      <c r="G15" s="104"/>
      <c r="H15" s="121"/>
      <c r="I15" s="121"/>
      <c r="J15" s="201" t="s">
        <v>175</v>
      </c>
      <c r="K15" s="202"/>
      <c r="L15" s="123" t="s">
        <v>46</v>
      </c>
      <c r="M15" s="104"/>
      <c r="N15" s="104"/>
      <c r="O15" s="104"/>
      <c r="P15" s="104"/>
      <c r="Q15" s="105"/>
    </row>
    <row r="16" spans="1:17" x14ac:dyDescent="0.25">
      <c r="A16" s="107"/>
      <c r="B16" s="108"/>
      <c r="C16" s="110"/>
      <c r="D16" s="121" t="s">
        <v>48</v>
      </c>
      <c r="E16" s="104"/>
      <c r="F16" s="104"/>
      <c r="G16" s="104"/>
      <c r="H16" s="121"/>
      <c r="I16" s="121"/>
      <c r="J16" s="201" t="s">
        <v>176</v>
      </c>
      <c r="K16" s="202"/>
      <c r="L16" s="123" t="s">
        <v>49</v>
      </c>
      <c r="M16" s="104"/>
      <c r="N16" s="104"/>
      <c r="O16" s="104"/>
      <c r="P16" s="104"/>
      <c r="Q16" s="105"/>
    </row>
    <row r="17" spans="1:17" x14ac:dyDescent="0.25">
      <c r="A17" s="107"/>
      <c r="B17" s="108"/>
      <c r="C17" s="110"/>
      <c r="D17" s="79" t="s">
        <v>50</v>
      </c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5"/>
    </row>
    <row r="18" spans="1:17" x14ac:dyDescent="0.25">
      <c r="A18" s="107"/>
      <c r="B18" s="108"/>
      <c r="C18" s="109"/>
      <c r="D18" s="110"/>
      <c r="E18" s="107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5"/>
    </row>
    <row r="19" spans="1:17" x14ac:dyDescent="0.25">
      <c r="A19" s="198" t="s">
        <v>51</v>
      </c>
      <c r="B19" s="203" t="s">
        <v>116</v>
      </c>
      <c r="C19" s="198" t="s">
        <v>52</v>
      </c>
      <c r="D19" s="198" t="s">
        <v>53</v>
      </c>
      <c r="E19" s="198" t="s">
        <v>54</v>
      </c>
      <c r="F19" s="198" t="s">
        <v>55</v>
      </c>
      <c r="G19" s="199"/>
      <c r="H19" s="199"/>
      <c r="I19" s="199"/>
      <c r="J19" s="198" t="s">
        <v>56</v>
      </c>
      <c r="K19" s="208"/>
      <c r="L19" s="208"/>
      <c r="M19" s="208"/>
      <c r="N19" s="208"/>
      <c r="O19" s="198" t="s">
        <v>57</v>
      </c>
      <c r="P19" s="198" t="s">
        <v>58</v>
      </c>
      <c r="Q19" s="209" t="s">
        <v>59</v>
      </c>
    </row>
    <row r="20" spans="1:17" ht="13.2" customHeight="1" x14ac:dyDescent="0.25">
      <c r="A20" s="199"/>
      <c r="B20" s="204"/>
      <c r="C20" s="205"/>
      <c r="D20" s="198"/>
      <c r="E20" s="198"/>
      <c r="F20" s="198" t="s">
        <v>0</v>
      </c>
      <c r="G20" s="198" t="s">
        <v>60</v>
      </c>
      <c r="H20" s="199"/>
      <c r="I20" s="199"/>
      <c r="J20" s="198" t="s">
        <v>177</v>
      </c>
      <c r="K20" s="198" t="s">
        <v>0</v>
      </c>
      <c r="L20" s="198" t="s">
        <v>60</v>
      </c>
      <c r="M20" s="199"/>
      <c r="N20" s="199"/>
      <c r="O20" s="198"/>
      <c r="P20" s="198"/>
      <c r="Q20" s="209"/>
    </row>
    <row r="21" spans="1:17" ht="13.2" customHeight="1" x14ac:dyDescent="0.25">
      <c r="A21" s="199"/>
      <c r="B21" s="204"/>
      <c r="C21" s="205"/>
      <c r="D21" s="198"/>
      <c r="E21" s="198"/>
      <c r="F21" s="199"/>
      <c r="G21" s="144" t="s">
        <v>61</v>
      </c>
      <c r="H21" s="144" t="s">
        <v>62</v>
      </c>
      <c r="I21" s="144" t="s">
        <v>63</v>
      </c>
      <c r="J21" s="205"/>
      <c r="K21" s="199"/>
      <c r="L21" s="144" t="s">
        <v>61</v>
      </c>
      <c r="M21" s="144" t="s">
        <v>62</v>
      </c>
      <c r="N21" s="144" t="s">
        <v>63</v>
      </c>
      <c r="O21" s="198"/>
      <c r="P21" s="198"/>
      <c r="Q21" s="209"/>
    </row>
    <row r="22" spans="1:17" x14ac:dyDescent="0.25">
      <c r="A22" s="130">
        <v>1</v>
      </c>
      <c r="B22" s="146">
        <v>2</v>
      </c>
      <c r="C22" s="144">
        <v>3</v>
      </c>
      <c r="D22" s="144">
        <v>4</v>
      </c>
      <c r="E22" s="132">
        <v>5</v>
      </c>
      <c r="F22" s="145">
        <v>6</v>
      </c>
      <c r="G22" s="145">
        <v>7</v>
      </c>
      <c r="H22" s="145">
        <v>8</v>
      </c>
      <c r="I22" s="145">
        <v>9</v>
      </c>
      <c r="J22" s="145">
        <v>10</v>
      </c>
      <c r="K22" s="145">
        <v>11</v>
      </c>
      <c r="L22" s="145">
        <v>12</v>
      </c>
      <c r="M22" s="145">
        <v>13</v>
      </c>
      <c r="N22" s="145">
        <v>14</v>
      </c>
      <c r="O22" s="145">
        <v>15</v>
      </c>
      <c r="P22" s="145">
        <v>16</v>
      </c>
      <c r="Q22" s="145">
        <v>17</v>
      </c>
    </row>
    <row r="23" spans="1:17" x14ac:dyDescent="0.25">
      <c r="A23" s="195" t="s">
        <v>178</v>
      </c>
      <c r="B23" s="193"/>
      <c r="C23" s="193"/>
      <c r="D23" s="193"/>
      <c r="E23" s="193"/>
      <c r="F23" s="193"/>
      <c r="G23" s="193"/>
      <c r="H23" s="193"/>
      <c r="I23" s="193"/>
      <c r="J23" s="193"/>
      <c r="K23" s="193"/>
      <c r="L23" s="193"/>
      <c r="M23" s="193"/>
      <c r="N23" s="193"/>
      <c r="O23" s="193"/>
      <c r="P23" s="193"/>
      <c r="Q23" s="193"/>
    </row>
    <row r="24" spans="1:17" ht="13.2" customHeight="1" x14ac:dyDescent="0.25">
      <c r="A24" s="210" t="s">
        <v>179</v>
      </c>
      <c r="B24" s="211"/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1"/>
      <c r="P24" s="211"/>
      <c r="Q24" s="212"/>
    </row>
    <row r="25" spans="1:17" ht="45.6" x14ac:dyDescent="0.25">
      <c r="A25" s="130">
        <v>1</v>
      </c>
      <c r="B25" s="131" t="s">
        <v>180</v>
      </c>
      <c r="C25" s="143" t="s">
        <v>181</v>
      </c>
      <c r="D25" s="132" t="s">
        <v>182</v>
      </c>
      <c r="E25" s="137">
        <v>1</v>
      </c>
      <c r="F25" s="134">
        <v>481.93</v>
      </c>
      <c r="G25" s="134">
        <v>481.93</v>
      </c>
      <c r="H25" s="135"/>
      <c r="I25" s="135"/>
      <c r="J25" s="135"/>
      <c r="K25" s="135">
        <v>482</v>
      </c>
      <c r="L25" s="135">
        <v>482</v>
      </c>
      <c r="M25" s="135"/>
      <c r="N25" s="135"/>
      <c r="O25" s="135">
        <v>21</v>
      </c>
      <c r="P25" s="135">
        <v>21</v>
      </c>
      <c r="Q25" s="135"/>
    </row>
    <row r="26" spans="1:17" ht="68.400000000000006" x14ac:dyDescent="0.25">
      <c r="A26" s="130">
        <v>2</v>
      </c>
      <c r="B26" s="131" t="s">
        <v>183</v>
      </c>
      <c r="C26" s="143" t="s">
        <v>184</v>
      </c>
      <c r="D26" s="132" t="s">
        <v>166</v>
      </c>
      <c r="E26" s="137">
        <v>1</v>
      </c>
      <c r="F26" s="134">
        <v>850.5</v>
      </c>
      <c r="G26" s="134">
        <v>850.5</v>
      </c>
      <c r="H26" s="135"/>
      <c r="I26" s="135"/>
      <c r="J26" s="135"/>
      <c r="K26" s="135">
        <v>851</v>
      </c>
      <c r="L26" s="135">
        <v>851</v>
      </c>
      <c r="M26" s="135"/>
      <c r="N26" s="135"/>
      <c r="O26" s="135">
        <v>42</v>
      </c>
      <c r="P26" s="135">
        <v>42</v>
      </c>
      <c r="Q26" s="135"/>
    </row>
    <row r="27" spans="1:17" ht="34.200000000000003" x14ac:dyDescent="0.25">
      <c r="A27" s="130">
        <v>3</v>
      </c>
      <c r="B27" s="131" t="s">
        <v>185</v>
      </c>
      <c r="C27" s="143" t="s">
        <v>186</v>
      </c>
      <c r="D27" s="132" t="s">
        <v>85</v>
      </c>
      <c r="E27" s="137">
        <v>1</v>
      </c>
      <c r="F27" s="134">
        <v>1458.87</v>
      </c>
      <c r="G27" s="134">
        <v>1458.87</v>
      </c>
      <c r="H27" s="135"/>
      <c r="I27" s="135"/>
      <c r="J27" s="135"/>
      <c r="K27" s="135">
        <v>1459</v>
      </c>
      <c r="L27" s="135">
        <v>1459</v>
      </c>
      <c r="M27" s="135"/>
      <c r="N27" s="135"/>
      <c r="O27" s="135">
        <v>70</v>
      </c>
      <c r="P27" s="135">
        <v>70</v>
      </c>
      <c r="Q27" s="135"/>
    </row>
    <row r="28" spans="1:17" ht="45.6" x14ac:dyDescent="0.25">
      <c r="A28" s="130">
        <v>4</v>
      </c>
      <c r="B28" s="131" t="s">
        <v>187</v>
      </c>
      <c r="C28" s="143" t="s">
        <v>188</v>
      </c>
      <c r="D28" s="132" t="s">
        <v>85</v>
      </c>
      <c r="E28" s="137">
        <v>2</v>
      </c>
      <c r="F28" s="134">
        <v>456.65</v>
      </c>
      <c r="G28" s="134">
        <v>456.65</v>
      </c>
      <c r="H28" s="135"/>
      <c r="I28" s="135"/>
      <c r="J28" s="135"/>
      <c r="K28" s="135">
        <v>913</v>
      </c>
      <c r="L28" s="135">
        <v>913</v>
      </c>
      <c r="M28" s="135"/>
      <c r="N28" s="135"/>
      <c r="O28" s="135">
        <v>25</v>
      </c>
      <c r="P28" s="135">
        <v>50</v>
      </c>
      <c r="Q28" s="135"/>
    </row>
    <row r="29" spans="1:17" ht="34.200000000000003" x14ac:dyDescent="0.25">
      <c r="A29" s="130">
        <v>5</v>
      </c>
      <c r="B29" s="131" t="s">
        <v>189</v>
      </c>
      <c r="C29" s="143" t="s">
        <v>190</v>
      </c>
      <c r="D29" s="132" t="s">
        <v>95</v>
      </c>
      <c r="E29" s="133" t="s">
        <v>191</v>
      </c>
      <c r="F29" s="134">
        <v>36.08</v>
      </c>
      <c r="G29" s="134">
        <v>36.08</v>
      </c>
      <c r="H29" s="135"/>
      <c r="I29" s="135"/>
      <c r="J29" s="135"/>
      <c r="K29" s="135">
        <v>433</v>
      </c>
      <c r="L29" s="135">
        <v>433</v>
      </c>
      <c r="M29" s="135"/>
      <c r="N29" s="135"/>
      <c r="O29" s="135">
        <v>2</v>
      </c>
      <c r="P29" s="135">
        <v>24</v>
      </c>
      <c r="Q29" s="135"/>
    </row>
    <row r="30" spans="1:17" ht="34.200000000000003" x14ac:dyDescent="0.25">
      <c r="A30" s="130">
        <v>6</v>
      </c>
      <c r="B30" s="131" t="s">
        <v>192</v>
      </c>
      <c r="C30" s="143" t="s">
        <v>193</v>
      </c>
      <c r="D30" s="132" t="s">
        <v>66</v>
      </c>
      <c r="E30" s="137">
        <v>2</v>
      </c>
      <c r="F30" s="134">
        <v>568.66999999999996</v>
      </c>
      <c r="G30" s="134">
        <v>568.66999999999996</v>
      </c>
      <c r="H30" s="135"/>
      <c r="I30" s="135"/>
      <c r="J30" s="135"/>
      <c r="K30" s="135">
        <v>1137</v>
      </c>
      <c r="L30" s="135">
        <v>1137</v>
      </c>
      <c r="M30" s="135"/>
      <c r="N30" s="135"/>
      <c r="O30" s="135">
        <v>32</v>
      </c>
      <c r="P30" s="135">
        <v>64</v>
      </c>
      <c r="Q30" s="135"/>
    </row>
    <row r="31" spans="1:17" ht="14.4" x14ac:dyDescent="0.25">
      <c r="A31" s="210" t="s">
        <v>194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2"/>
    </row>
    <row r="32" spans="1:17" ht="34.200000000000003" x14ac:dyDescent="0.25">
      <c r="A32" s="130">
        <v>7</v>
      </c>
      <c r="B32" s="131" t="s">
        <v>106</v>
      </c>
      <c r="C32" s="143" t="s">
        <v>107</v>
      </c>
      <c r="D32" s="132" t="s">
        <v>108</v>
      </c>
      <c r="E32" s="133" t="s">
        <v>195</v>
      </c>
      <c r="F32" s="134">
        <v>288.64</v>
      </c>
      <c r="G32" s="134">
        <v>288.64</v>
      </c>
      <c r="H32" s="135"/>
      <c r="I32" s="135"/>
      <c r="J32" s="135"/>
      <c r="K32" s="135">
        <v>263</v>
      </c>
      <c r="L32" s="135">
        <v>263</v>
      </c>
      <c r="M32" s="135"/>
      <c r="N32" s="135"/>
      <c r="O32" s="135">
        <v>16</v>
      </c>
      <c r="P32" s="135">
        <v>14.56</v>
      </c>
      <c r="Q32" s="135"/>
    </row>
    <row r="33" spans="1:17" ht="34.200000000000003" x14ac:dyDescent="0.25">
      <c r="A33" s="130">
        <v>8</v>
      </c>
      <c r="B33" s="131" t="s">
        <v>103</v>
      </c>
      <c r="C33" s="143" t="s">
        <v>104</v>
      </c>
      <c r="D33" s="132" t="s">
        <v>105</v>
      </c>
      <c r="E33" s="137">
        <v>91</v>
      </c>
      <c r="F33" s="134">
        <v>27.06</v>
      </c>
      <c r="G33" s="134">
        <v>27.06</v>
      </c>
      <c r="H33" s="135"/>
      <c r="I33" s="135"/>
      <c r="J33" s="135"/>
      <c r="K33" s="135">
        <v>2462</v>
      </c>
      <c r="L33" s="135">
        <v>2462</v>
      </c>
      <c r="M33" s="135"/>
      <c r="N33" s="135"/>
      <c r="O33" s="135">
        <v>1.5</v>
      </c>
      <c r="P33" s="135">
        <v>136.5</v>
      </c>
      <c r="Q33" s="135"/>
    </row>
    <row r="34" spans="1:17" ht="13.2" customHeight="1" x14ac:dyDescent="0.25">
      <c r="A34" s="130">
        <v>9</v>
      </c>
      <c r="B34" s="131" t="s">
        <v>93</v>
      </c>
      <c r="C34" s="143" t="s">
        <v>94</v>
      </c>
      <c r="D34" s="132" t="s">
        <v>95</v>
      </c>
      <c r="E34" s="133" t="s">
        <v>196</v>
      </c>
      <c r="F34" s="134">
        <v>18.04</v>
      </c>
      <c r="G34" s="134">
        <v>18.04</v>
      </c>
      <c r="H34" s="135"/>
      <c r="I34" s="135"/>
      <c r="J34" s="135"/>
      <c r="K34" s="135">
        <v>1551</v>
      </c>
      <c r="L34" s="135">
        <v>1551</v>
      </c>
      <c r="M34" s="135"/>
      <c r="N34" s="135"/>
      <c r="O34" s="135">
        <v>1</v>
      </c>
      <c r="P34" s="135">
        <v>86</v>
      </c>
      <c r="Q34" s="135"/>
    </row>
    <row r="35" spans="1:17" ht="14.4" x14ac:dyDescent="0.25">
      <c r="A35" s="210" t="s">
        <v>197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2"/>
    </row>
    <row r="36" spans="1:17" ht="13.2" customHeight="1" x14ac:dyDescent="0.25">
      <c r="A36" s="130">
        <v>10</v>
      </c>
      <c r="B36" s="131" t="s">
        <v>198</v>
      </c>
      <c r="C36" s="143" t="s">
        <v>199</v>
      </c>
      <c r="D36" s="132" t="s">
        <v>114</v>
      </c>
      <c r="E36" s="137">
        <v>15</v>
      </c>
      <c r="F36" s="134">
        <v>27.06</v>
      </c>
      <c r="G36" s="134">
        <v>27.06</v>
      </c>
      <c r="H36" s="135"/>
      <c r="I36" s="135"/>
      <c r="J36" s="135"/>
      <c r="K36" s="135">
        <v>406</v>
      </c>
      <c r="L36" s="135">
        <v>406</v>
      </c>
      <c r="M36" s="135"/>
      <c r="N36" s="135"/>
      <c r="O36" s="135">
        <v>1.5</v>
      </c>
      <c r="P36" s="135">
        <v>22.5</v>
      </c>
      <c r="Q36" s="135"/>
    </row>
    <row r="37" spans="1:17" ht="13.2" customHeight="1" x14ac:dyDescent="0.25">
      <c r="A37" s="130">
        <v>11</v>
      </c>
      <c r="B37" s="131" t="s">
        <v>112</v>
      </c>
      <c r="C37" s="143" t="s">
        <v>113</v>
      </c>
      <c r="D37" s="132" t="s">
        <v>114</v>
      </c>
      <c r="E37" s="137">
        <v>3</v>
      </c>
      <c r="F37" s="134">
        <v>36.08</v>
      </c>
      <c r="G37" s="134">
        <v>36.08</v>
      </c>
      <c r="H37" s="135"/>
      <c r="I37" s="135"/>
      <c r="J37" s="135"/>
      <c r="K37" s="135">
        <v>108</v>
      </c>
      <c r="L37" s="135">
        <v>108</v>
      </c>
      <c r="M37" s="135"/>
      <c r="N37" s="135"/>
      <c r="O37" s="135">
        <v>2</v>
      </c>
      <c r="P37" s="135">
        <v>6</v>
      </c>
      <c r="Q37" s="135"/>
    </row>
    <row r="38" spans="1:17" ht="13.2" customHeight="1" x14ac:dyDescent="0.25">
      <c r="A38" s="210" t="s">
        <v>200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2"/>
    </row>
    <row r="39" spans="1:17" ht="13.2" customHeight="1" x14ac:dyDescent="0.25">
      <c r="A39" s="130">
        <v>12</v>
      </c>
      <c r="B39" s="131" t="s">
        <v>201</v>
      </c>
      <c r="C39" s="143" t="s">
        <v>202</v>
      </c>
      <c r="D39" s="132" t="s">
        <v>203</v>
      </c>
      <c r="E39" s="133" t="s">
        <v>204</v>
      </c>
      <c r="F39" s="134">
        <v>96.89</v>
      </c>
      <c r="G39" s="134">
        <v>96.89</v>
      </c>
      <c r="H39" s="135"/>
      <c r="I39" s="135"/>
      <c r="J39" s="135"/>
      <c r="K39" s="135">
        <v>872</v>
      </c>
      <c r="L39" s="135">
        <v>872</v>
      </c>
      <c r="M39" s="135"/>
      <c r="N39" s="135"/>
      <c r="O39" s="135">
        <v>6</v>
      </c>
      <c r="P39" s="135">
        <v>54</v>
      </c>
      <c r="Q39" s="135"/>
    </row>
    <row r="40" spans="1:17" ht="13.2" customHeight="1" x14ac:dyDescent="0.25">
      <c r="A40" s="130">
        <v>13</v>
      </c>
      <c r="B40" s="131" t="s">
        <v>109</v>
      </c>
      <c r="C40" s="143" t="s">
        <v>110</v>
      </c>
      <c r="D40" s="132" t="s">
        <v>111</v>
      </c>
      <c r="E40" s="137">
        <v>10</v>
      </c>
      <c r="F40" s="134">
        <v>7.22</v>
      </c>
      <c r="G40" s="134">
        <v>7.22</v>
      </c>
      <c r="H40" s="135"/>
      <c r="I40" s="135"/>
      <c r="J40" s="135"/>
      <c r="K40" s="135">
        <v>72</v>
      </c>
      <c r="L40" s="135">
        <v>72</v>
      </c>
      <c r="M40" s="135"/>
      <c r="N40" s="135"/>
      <c r="O40" s="135">
        <v>0.4</v>
      </c>
      <c r="P40" s="135">
        <v>4</v>
      </c>
      <c r="Q40" s="135"/>
    </row>
    <row r="41" spans="1:17" ht="13.2" customHeight="1" x14ac:dyDescent="0.25">
      <c r="A41" s="210" t="s">
        <v>205</v>
      </c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2"/>
    </row>
    <row r="42" spans="1:17" ht="13.2" customHeight="1" x14ac:dyDescent="0.25">
      <c r="A42" s="130">
        <v>14</v>
      </c>
      <c r="B42" s="131" t="s">
        <v>100</v>
      </c>
      <c r="C42" s="143" t="s">
        <v>101</v>
      </c>
      <c r="D42" s="132" t="s">
        <v>102</v>
      </c>
      <c r="E42" s="133" t="s">
        <v>206</v>
      </c>
      <c r="F42" s="134">
        <v>64.59</v>
      </c>
      <c r="G42" s="134">
        <v>64.59</v>
      </c>
      <c r="H42" s="135"/>
      <c r="I42" s="135"/>
      <c r="J42" s="135"/>
      <c r="K42" s="135">
        <v>452</v>
      </c>
      <c r="L42" s="135">
        <v>452</v>
      </c>
      <c r="M42" s="135"/>
      <c r="N42" s="135"/>
      <c r="O42" s="135">
        <v>4</v>
      </c>
      <c r="P42" s="135">
        <v>28</v>
      </c>
      <c r="Q42" s="135"/>
    </row>
    <row r="43" spans="1:17" ht="13.2" customHeight="1" x14ac:dyDescent="0.25">
      <c r="A43" s="130">
        <v>15</v>
      </c>
      <c r="B43" s="131" t="s">
        <v>93</v>
      </c>
      <c r="C43" s="143" t="s">
        <v>94</v>
      </c>
      <c r="D43" s="132" t="s">
        <v>95</v>
      </c>
      <c r="E43" s="133" t="s">
        <v>207</v>
      </c>
      <c r="F43" s="134">
        <v>18.04</v>
      </c>
      <c r="G43" s="134">
        <v>18.04</v>
      </c>
      <c r="H43" s="135"/>
      <c r="I43" s="135"/>
      <c r="J43" s="135"/>
      <c r="K43" s="135">
        <v>1082</v>
      </c>
      <c r="L43" s="135">
        <v>1082</v>
      </c>
      <c r="M43" s="135"/>
      <c r="N43" s="135"/>
      <c r="O43" s="135">
        <v>1</v>
      </c>
      <c r="P43" s="135">
        <v>60</v>
      </c>
      <c r="Q43" s="135"/>
    </row>
    <row r="44" spans="1:17" ht="13.2" customHeight="1" x14ac:dyDescent="0.25">
      <c r="A44" s="130">
        <v>16</v>
      </c>
      <c r="B44" s="131" t="s">
        <v>208</v>
      </c>
      <c r="C44" s="143" t="s">
        <v>209</v>
      </c>
      <c r="D44" s="132" t="s">
        <v>85</v>
      </c>
      <c r="E44" s="133" t="s">
        <v>206</v>
      </c>
      <c r="F44" s="134">
        <v>250.28</v>
      </c>
      <c r="G44" s="134">
        <v>250.28</v>
      </c>
      <c r="H44" s="135"/>
      <c r="I44" s="135"/>
      <c r="J44" s="135"/>
      <c r="K44" s="135">
        <v>1752</v>
      </c>
      <c r="L44" s="135">
        <v>1752</v>
      </c>
      <c r="M44" s="135"/>
      <c r="N44" s="135"/>
      <c r="O44" s="135">
        <v>15</v>
      </c>
      <c r="P44" s="135">
        <v>105</v>
      </c>
      <c r="Q44" s="135"/>
    </row>
    <row r="45" spans="1:17" ht="13.2" customHeight="1" x14ac:dyDescent="0.25">
      <c r="A45" s="130">
        <v>17</v>
      </c>
      <c r="B45" s="131" t="s">
        <v>98</v>
      </c>
      <c r="C45" s="143" t="s">
        <v>99</v>
      </c>
      <c r="D45" s="132" t="s">
        <v>85</v>
      </c>
      <c r="E45" s="133" t="s">
        <v>210</v>
      </c>
      <c r="F45" s="134">
        <v>19.850000000000001</v>
      </c>
      <c r="G45" s="134">
        <v>19.850000000000001</v>
      </c>
      <c r="H45" s="135"/>
      <c r="I45" s="135"/>
      <c r="J45" s="135"/>
      <c r="K45" s="135">
        <v>536</v>
      </c>
      <c r="L45" s="135">
        <v>536</v>
      </c>
      <c r="M45" s="135"/>
      <c r="N45" s="135"/>
      <c r="O45" s="135">
        <v>1.5</v>
      </c>
      <c r="P45" s="135">
        <v>40.5</v>
      </c>
      <c r="Q45" s="135"/>
    </row>
    <row r="46" spans="1:17" ht="13.2" customHeight="1" x14ac:dyDescent="0.25">
      <c r="A46" s="130">
        <v>18</v>
      </c>
      <c r="B46" s="131" t="s">
        <v>96</v>
      </c>
      <c r="C46" s="143" t="s">
        <v>211</v>
      </c>
      <c r="D46" s="132" t="s">
        <v>85</v>
      </c>
      <c r="E46" s="133" t="s">
        <v>212</v>
      </c>
      <c r="F46" s="134">
        <v>21.18</v>
      </c>
      <c r="G46" s="134">
        <v>21.18</v>
      </c>
      <c r="H46" s="135"/>
      <c r="I46" s="135"/>
      <c r="J46" s="135"/>
      <c r="K46" s="135">
        <v>297</v>
      </c>
      <c r="L46" s="135">
        <v>297</v>
      </c>
      <c r="M46" s="135"/>
      <c r="N46" s="135"/>
      <c r="O46" s="135">
        <v>1.6</v>
      </c>
      <c r="P46" s="135">
        <v>22.4</v>
      </c>
      <c r="Q46" s="135"/>
    </row>
    <row r="47" spans="1:17" ht="13.2" customHeight="1" x14ac:dyDescent="0.25">
      <c r="A47" s="130">
        <v>19</v>
      </c>
      <c r="B47" s="131" t="s">
        <v>213</v>
      </c>
      <c r="C47" s="143" t="s">
        <v>214</v>
      </c>
      <c r="D47" s="132" t="s">
        <v>66</v>
      </c>
      <c r="E47" s="133" t="s">
        <v>206</v>
      </c>
      <c r="F47" s="134">
        <v>142.16999999999999</v>
      </c>
      <c r="G47" s="134">
        <v>142.16999999999999</v>
      </c>
      <c r="H47" s="135"/>
      <c r="I47" s="135"/>
      <c r="J47" s="135"/>
      <c r="K47" s="135">
        <v>995</v>
      </c>
      <c r="L47" s="135">
        <v>995</v>
      </c>
      <c r="M47" s="135"/>
      <c r="N47" s="135"/>
      <c r="O47" s="135">
        <v>8</v>
      </c>
      <c r="P47" s="135">
        <v>56</v>
      </c>
      <c r="Q47" s="135"/>
    </row>
    <row r="48" spans="1:17" ht="13.2" customHeight="1" x14ac:dyDescent="0.25">
      <c r="A48" s="130">
        <v>20</v>
      </c>
      <c r="B48" s="131" t="s">
        <v>106</v>
      </c>
      <c r="C48" s="143" t="s">
        <v>107</v>
      </c>
      <c r="D48" s="132" t="s">
        <v>108</v>
      </c>
      <c r="E48" s="133" t="s">
        <v>215</v>
      </c>
      <c r="F48" s="134">
        <v>288.64</v>
      </c>
      <c r="G48" s="134">
        <v>288.64</v>
      </c>
      <c r="H48" s="135"/>
      <c r="I48" s="135"/>
      <c r="J48" s="135"/>
      <c r="K48" s="135">
        <v>162</v>
      </c>
      <c r="L48" s="135">
        <v>162</v>
      </c>
      <c r="M48" s="135"/>
      <c r="N48" s="135"/>
      <c r="O48" s="135">
        <v>16</v>
      </c>
      <c r="P48" s="135">
        <v>8.9600000000000009</v>
      </c>
      <c r="Q48" s="135"/>
    </row>
    <row r="49" spans="1:17" ht="13.2" customHeight="1" x14ac:dyDescent="0.25">
      <c r="A49" s="130">
        <v>21</v>
      </c>
      <c r="B49" s="131" t="s">
        <v>103</v>
      </c>
      <c r="C49" s="143" t="s">
        <v>104</v>
      </c>
      <c r="D49" s="132" t="s">
        <v>105</v>
      </c>
      <c r="E49" s="137">
        <v>56</v>
      </c>
      <c r="F49" s="134">
        <v>27.06</v>
      </c>
      <c r="G49" s="134">
        <v>27.06</v>
      </c>
      <c r="H49" s="135"/>
      <c r="I49" s="135"/>
      <c r="J49" s="135"/>
      <c r="K49" s="135">
        <v>1515</v>
      </c>
      <c r="L49" s="135">
        <v>1515</v>
      </c>
      <c r="M49" s="135"/>
      <c r="N49" s="135"/>
      <c r="O49" s="135">
        <v>1.5</v>
      </c>
      <c r="P49" s="135">
        <v>84</v>
      </c>
      <c r="Q49" s="135"/>
    </row>
    <row r="50" spans="1:17" x14ac:dyDescent="0.25">
      <c r="A50" s="194" t="s">
        <v>216</v>
      </c>
      <c r="B50" s="193"/>
      <c r="C50" s="193"/>
      <c r="D50" s="193"/>
      <c r="E50" s="193"/>
      <c r="F50" s="193"/>
      <c r="G50" s="193"/>
      <c r="H50" s="193"/>
      <c r="I50" s="193"/>
      <c r="J50" s="193"/>
      <c r="K50" s="136">
        <v>29192</v>
      </c>
      <c r="L50" s="135"/>
      <c r="M50" s="135"/>
      <c r="N50" s="135"/>
      <c r="O50" s="135"/>
      <c r="P50" s="136">
        <v>799.54</v>
      </c>
      <c r="Q50" s="135"/>
    </row>
    <row r="51" spans="1:17" ht="13.2" customHeight="1" x14ac:dyDescent="0.25">
      <c r="A51" s="196" t="s">
        <v>67</v>
      </c>
      <c r="B51" s="197"/>
      <c r="C51" s="197"/>
      <c r="D51" s="197"/>
      <c r="E51" s="197"/>
      <c r="F51" s="197"/>
      <c r="G51" s="197"/>
      <c r="H51" s="197"/>
      <c r="I51" s="197"/>
      <c r="J51" s="197"/>
      <c r="K51" s="197"/>
      <c r="L51" s="197"/>
      <c r="M51" s="197"/>
      <c r="N51" s="197"/>
      <c r="O51" s="197"/>
      <c r="P51" s="197"/>
      <c r="Q51" s="197"/>
    </row>
    <row r="52" spans="1:17" x14ac:dyDescent="0.25">
      <c r="A52" s="192" t="s">
        <v>68</v>
      </c>
      <c r="B52" s="193"/>
      <c r="C52" s="193"/>
      <c r="D52" s="193"/>
      <c r="E52" s="193"/>
      <c r="F52" s="193"/>
      <c r="G52" s="193"/>
      <c r="H52" s="193"/>
      <c r="I52" s="193"/>
      <c r="J52" s="193"/>
      <c r="K52" s="134">
        <v>17800</v>
      </c>
      <c r="L52" s="134">
        <v>17800</v>
      </c>
      <c r="M52" s="135"/>
      <c r="N52" s="135"/>
      <c r="O52" s="135"/>
      <c r="P52" s="134">
        <v>999.42</v>
      </c>
      <c r="Q52" s="135"/>
    </row>
    <row r="53" spans="1:17" ht="13.2" customHeight="1" x14ac:dyDescent="0.25">
      <c r="A53" s="192" t="s">
        <v>69</v>
      </c>
      <c r="B53" s="193"/>
      <c r="C53" s="193"/>
      <c r="D53" s="193"/>
      <c r="E53" s="193"/>
      <c r="F53" s="193"/>
      <c r="G53" s="193"/>
      <c r="H53" s="193"/>
      <c r="I53" s="193"/>
      <c r="J53" s="193"/>
      <c r="K53" s="134">
        <v>14240</v>
      </c>
      <c r="L53" s="134">
        <v>14240</v>
      </c>
      <c r="M53" s="135"/>
      <c r="N53" s="135"/>
      <c r="O53" s="135"/>
      <c r="P53" s="134">
        <v>799.54</v>
      </c>
      <c r="Q53" s="135"/>
    </row>
    <row r="54" spans="1:17" ht="13.2" customHeight="1" x14ac:dyDescent="0.25">
      <c r="A54" s="192" t="s">
        <v>70</v>
      </c>
      <c r="B54" s="193"/>
      <c r="C54" s="193"/>
      <c r="D54" s="193"/>
      <c r="E54" s="193"/>
      <c r="F54" s="193"/>
      <c r="G54" s="193"/>
      <c r="H54" s="193"/>
      <c r="I54" s="193"/>
      <c r="J54" s="193"/>
      <c r="K54" s="135"/>
      <c r="L54" s="135"/>
      <c r="M54" s="135"/>
      <c r="N54" s="135"/>
      <c r="O54" s="135"/>
      <c r="P54" s="135"/>
      <c r="Q54" s="135"/>
    </row>
    <row r="55" spans="1:17" ht="13.2" customHeight="1" x14ac:dyDescent="0.25">
      <c r="A55" s="192" t="s">
        <v>217</v>
      </c>
      <c r="B55" s="193"/>
      <c r="C55" s="193"/>
      <c r="D55" s="193"/>
      <c r="E55" s="193"/>
      <c r="F55" s="193"/>
      <c r="G55" s="193"/>
      <c r="H55" s="193"/>
      <c r="I55" s="193"/>
      <c r="J55" s="193"/>
      <c r="K55" s="134">
        <v>-3560</v>
      </c>
      <c r="L55" s="134">
        <v>-3560</v>
      </c>
      <c r="M55" s="135"/>
      <c r="N55" s="135"/>
      <c r="O55" s="135"/>
      <c r="P55" s="134">
        <v>-199.88399999999999</v>
      </c>
      <c r="Q55" s="135"/>
    </row>
    <row r="56" spans="1:17" x14ac:dyDescent="0.25">
      <c r="A56" s="192" t="s">
        <v>71</v>
      </c>
      <c r="B56" s="193"/>
      <c r="C56" s="193"/>
      <c r="D56" s="193"/>
      <c r="E56" s="193"/>
      <c r="F56" s="193"/>
      <c r="G56" s="193"/>
      <c r="H56" s="193"/>
      <c r="I56" s="193"/>
      <c r="J56" s="193"/>
      <c r="K56" s="134">
        <v>9256</v>
      </c>
      <c r="L56" s="135"/>
      <c r="M56" s="135"/>
      <c r="N56" s="135"/>
      <c r="O56" s="135"/>
      <c r="P56" s="135"/>
      <c r="Q56" s="135"/>
    </row>
    <row r="57" spans="1:17" x14ac:dyDescent="0.25">
      <c r="A57" s="192" t="s">
        <v>70</v>
      </c>
      <c r="B57" s="193"/>
      <c r="C57" s="193"/>
      <c r="D57" s="193"/>
      <c r="E57" s="193"/>
      <c r="F57" s="193"/>
      <c r="G57" s="193"/>
      <c r="H57" s="193"/>
      <c r="I57" s="193"/>
      <c r="J57" s="193"/>
      <c r="K57" s="135"/>
      <c r="L57" s="135"/>
      <c r="M57" s="135"/>
      <c r="N57" s="135"/>
      <c r="O57" s="135"/>
      <c r="P57" s="135"/>
      <c r="Q57" s="135"/>
    </row>
    <row r="58" spans="1:17" x14ac:dyDescent="0.25">
      <c r="A58" s="192" t="s">
        <v>218</v>
      </c>
      <c r="B58" s="193"/>
      <c r="C58" s="193"/>
      <c r="D58" s="193"/>
      <c r="E58" s="193"/>
      <c r="F58" s="193"/>
      <c r="G58" s="193"/>
      <c r="H58" s="193"/>
      <c r="I58" s="193"/>
      <c r="J58" s="193"/>
      <c r="K58" s="134">
        <v>9256</v>
      </c>
      <c r="L58" s="135"/>
      <c r="M58" s="135"/>
      <c r="N58" s="135"/>
      <c r="O58" s="135"/>
      <c r="P58" s="135"/>
      <c r="Q58" s="135"/>
    </row>
    <row r="59" spans="1:17" x14ac:dyDescent="0.25">
      <c r="A59" s="192" t="s">
        <v>72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34">
        <v>5696</v>
      </c>
      <c r="L59" s="135"/>
      <c r="M59" s="135"/>
      <c r="N59" s="135"/>
      <c r="O59" s="135"/>
      <c r="P59" s="135"/>
      <c r="Q59" s="135"/>
    </row>
    <row r="60" spans="1:17" x14ac:dyDescent="0.25">
      <c r="A60" s="192" t="s">
        <v>70</v>
      </c>
      <c r="B60" s="193"/>
      <c r="C60" s="193"/>
      <c r="D60" s="193"/>
      <c r="E60" s="193"/>
      <c r="F60" s="193"/>
      <c r="G60" s="193"/>
      <c r="H60" s="193"/>
      <c r="I60" s="193"/>
      <c r="J60" s="193"/>
      <c r="K60" s="135"/>
      <c r="L60" s="135"/>
      <c r="M60" s="135"/>
      <c r="N60" s="135"/>
      <c r="O60" s="135"/>
      <c r="P60" s="135"/>
      <c r="Q60" s="135"/>
    </row>
    <row r="61" spans="1:17" x14ac:dyDescent="0.25">
      <c r="A61" s="192" t="s">
        <v>219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34">
        <v>5696</v>
      </c>
      <c r="L61" s="135"/>
      <c r="M61" s="135"/>
      <c r="N61" s="135"/>
      <c r="O61" s="135"/>
      <c r="P61" s="135"/>
      <c r="Q61" s="135"/>
    </row>
    <row r="62" spans="1:17" x14ac:dyDescent="0.25">
      <c r="A62" s="194" t="s">
        <v>143</v>
      </c>
      <c r="B62" s="193"/>
      <c r="C62" s="193"/>
      <c r="D62" s="193"/>
      <c r="E62" s="193"/>
      <c r="F62" s="193"/>
      <c r="G62" s="193"/>
      <c r="H62" s="193"/>
      <c r="I62" s="193"/>
      <c r="J62" s="193"/>
      <c r="K62" s="136">
        <v>29192</v>
      </c>
      <c r="L62" s="135"/>
      <c r="M62" s="135"/>
      <c r="N62" s="135"/>
      <c r="O62" s="135"/>
      <c r="P62" s="136">
        <v>799.54</v>
      </c>
      <c r="Q62" s="135"/>
    </row>
    <row r="63" spans="1:17" x14ac:dyDescent="0.25">
      <c r="A63" s="192" t="s">
        <v>220</v>
      </c>
      <c r="B63" s="193"/>
      <c r="C63" s="193"/>
      <c r="D63" s="193"/>
      <c r="E63" s="193"/>
      <c r="F63" s="193"/>
      <c r="G63" s="193"/>
      <c r="H63" s="193"/>
      <c r="I63" s="193"/>
      <c r="J63" s="193"/>
      <c r="K63" s="134">
        <v>29192</v>
      </c>
      <c r="L63" s="135"/>
      <c r="M63" s="135"/>
      <c r="N63" s="135"/>
      <c r="O63" s="135"/>
      <c r="P63" s="134">
        <v>799.54</v>
      </c>
      <c r="Q63" s="135"/>
    </row>
    <row r="64" spans="1:17" x14ac:dyDescent="0.25">
      <c r="A64" s="192" t="s">
        <v>73</v>
      </c>
      <c r="B64" s="193"/>
      <c r="C64" s="193"/>
      <c r="D64" s="193"/>
      <c r="E64" s="193"/>
      <c r="F64" s="193"/>
      <c r="G64" s="193"/>
      <c r="H64" s="193"/>
      <c r="I64" s="193"/>
      <c r="J64" s="193"/>
      <c r="K64" s="134">
        <v>29192</v>
      </c>
      <c r="L64" s="135"/>
      <c r="M64" s="135"/>
      <c r="N64" s="135"/>
      <c r="O64" s="135"/>
      <c r="P64" s="134">
        <v>799.54</v>
      </c>
      <c r="Q64" s="135"/>
    </row>
    <row r="65" spans="1:17" x14ac:dyDescent="0.25">
      <c r="A65" s="192" t="s">
        <v>74</v>
      </c>
      <c r="B65" s="193"/>
      <c r="C65" s="193"/>
      <c r="D65" s="193"/>
      <c r="E65" s="193"/>
      <c r="F65" s="193"/>
      <c r="G65" s="193"/>
      <c r="H65" s="193"/>
      <c r="I65" s="193"/>
      <c r="J65" s="193"/>
      <c r="K65" s="135"/>
      <c r="L65" s="135"/>
      <c r="M65" s="135"/>
      <c r="N65" s="135"/>
      <c r="O65" s="135"/>
      <c r="P65" s="135"/>
      <c r="Q65" s="135"/>
    </row>
    <row r="66" spans="1:17" x14ac:dyDescent="0.25">
      <c r="A66" s="192" t="s">
        <v>75</v>
      </c>
      <c r="B66" s="193"/>
      <c r="C66" s="193"/>
      <c r="D66" s="193"/>
      <c r="E66" s="193"/>
      <c r="F66" s="193"/>
      <c r="G66" s="193"/>
      <c r="H66" s="193"/>
      <c r="I66" s="193"/>
      <c r="J66" s="193"/>
      <c r="K66" s="134">
        <v>14240</v>
      </c>
      <c r="L66" s="135"/>
      <c r="M66" s="135"/>
      <c r="N66" s="135"/>
      <c r="O66" s="135"/>
      <c r="P66" s="135"/>
      <c r="Q66" s="135"/>
    </row>
    <row r="67" spans="1:17" x14ac:dyDescent="0.25">
      <c r="A67" s="192" t="s">
        <v>76</v>
      </c>
      <c r="B67" s="193"/>
      <c r="C67" s="193"/>
      <c r="D67" s="193"/>
      <c r="E67" s="193"/>
      <c r="F67" s="193"/>
      <c r="G67" s="193"/>
      <c r="H67" s="193"/>
      <c r="I67" s="193"/>
      <c r="J67" s="193"/>
      <c r="K67" s="134">
        <v>9256</v>
      </c>
      <c r="L67" s="135"/>
      <c r="M67" s="135"/>
      <c r="N67" s="135"/>
      <c r="O67" s="135"/>
      <c r="P67" s="135"/>
      <c r="Q67" s="135"/>
    </row>
    <row r="68" spans="1:17" x14ac:dyDescent="0.25">
      <c r="A68" s="192" t="s">
        <v>77</v>
      </c>
      <c r="B68" s="193"/>
      <c r="C68" s="193"/>
      <c r="D68" s="193"/>
      <c r="E68" s="193"/>
      <c r="F68" s="193"/>
      <c r="G68" s="193"/>
      <c r="H68" s="193"/>
      <c r="I68" s="193"/>
      <c r="J68" s="193"/>
      <c r="K68" s="134">
        <v>5696</v>
      </c>
      <c r="L68" s="135"/>
      <c r="M68" s="135"/>
      <c r="N68" s="135"/>
      <c r="O68" s="135"/>
      <c r="P68" s="135"/>
      <c r="Q68" s="135"/>
    </row>
    <row r="69" spans="1:17" x14ac:dyDescent="0.25">
      <c r="A69" s="194" t="s">
        <v>78</v>
      </c>
      <c r="B69" s="193"/>
      <c r="C69" s="193"/>
      <c r="D69" s="193"/>
      <c r="E69" s="193"/>
      <c r="F69" s="193"/>
      <c r="G69" s="193"/>
      <c r="H69" s="193"/>
      <c r="I69" s="193"/>
      <c r="J69" s="193"/>
      <c r="K69" s="136">
        <v>29192</v>
      </c>
      <c r="L69" s="135"/>
      <c r="M69" s="135"/>
      <c r="N69" s="135"/>
      <c r="O69" s="135"/>
      <c r="P69" s="136">
        <v>799.54</v>
      </c>
      <c r="Q69" s="135"/>
    </row>
    <row r="70" spans="1:17" x14ac:dyDescent="0.25">
      <c r="A70" s="100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101"/>
      <c r="O70" s="101"/>
      <c r="P70" s="102"/>
      <c r="Q70" s="103"/>
    </row>
    <row r="71" spans="1:17" x14ac:dyDescent="0.25">
      <c r="A71" s="83"/>
      <c r="B71" s="77" t="s">
        <v>86</v>
      </c>
      <c r="C71" s="77"/>
      <c r="D71" s="77"/>
      <c r="E71" s="77"/>
      <c r="F71" s="77"/>
      <c r="G71" s="77"/>
      <c r="H71" s="77"/>
      <c r="I71" s="77" t="s">
        <v>221</v>
      </c>
      <c r="J71" s="77"/>
      <c r="K71" s="77"/>
      <c r="L71" s="77"/>
      <c r="M71" s="77"/>
      <c r="N71" s="88"/>
      <c r="O71" s="88"/>
      <c r="P71" s="88"/>
    </row>
    <row r="72" spans="1:17" x14ac:dyDescent="0.25">
      <c r="A72" s="83"/>
      <c r="B72" s="60"/>
      <c r="C72" s="91"/>
      <c r="D72" s="57"/>
      <c r="E72" s="60"/>
      <c r="F72" s="60"/>
      <c r="G72" s="91"/>
      <c r="H72" s="58"/>
      <c r="I72" s="77" t="s">
        <v>222</v>
      </c>
      <c r="J72" s="77"/>
      <c r="K72" s="77"/>
      <c r="L72" s="77"/>
      <c r="M72" s="77"/>
      <c r="N72" s="88"/>
      <c r="O72" s="88"/>
      <c r="P72" s="88"/>
    </row>
    <row r="73" spans="1:17" x14ac:dyDescent="0.25">
      <c r="E73" s="81"/>
      <c r="F73" s="93"/>
      <c r="G73" s="93"/>
      <c r="H73" s="93"/>
      <c r="I73" s="77" t="s">
        <v>223</v>
      </c>
      <c r="J73" s="93"/>
      <c r="K73" s="93"/>
      <c r="L73" s="93"/>
      <c r="M73" s="93"/>
      <c r="N73" s="93"/>
      <c r="O73" s="93"/>
      <c r="P73" s="93"/>
      <c r="Q73" s="93"/>
    </row>
    <row r="74" spans="1:17" x14ac:dyDescent="0.25">
      <c r="A74" s="124"/>
      <c r="B74" s="125"/>
      <c r="C74" s="126"/>
      <c r="D74" s="127"/>
      <c r="E74" s="161"/>
      <c r="F74" s="138"/>
      <c r="G74" s="138"/>
      <c r="H74" s="138"/>
      <c r="I74" s="138"/>
      <c r="J74" s="138"/>
      <c r="K74" s="138"/>
      <c r="L74" s="138"/>
      <c r="M74" s="138"/>
      <c r="N74" s="138"/>
      <c r="O74" s="138"/>
      <c r="P74" s="138"/>
      <c r="Q74" s="138"/>
    </row>
    <row r="75" spans="1:17" x14ac:dyDescent="0.25">
      <c r="A75" s="124"/>
      <c r="B75" s="125"/>
      <c r="C75" s="126"/>
      <c r="D75" s="127"/>
      <c r="E75" s="161"/>
      <c r="F75" s="138"/>
      <c r="G75" s="138"/>
      <c r="H75" s="138"/>
      <c r="I75" s="138"/>
      <c r="J75" s="138"/>
      <c r="K75" s="138"/>
      <c r="L75" s="138"/>
      <c r="M75" s="138"/>
      <c r="N75" s="138"/>
      <c r="O75" s="138"/>
      <c r="P75" s="138"/>
      <c r="Q75" s="138"/>
    </row>
    <row r="76" spans="1:17" x14ac:dyDescent="0.25">
      <c r="A76" s="124"/>
      <c r="B76" s="125"/>
      <c r="C76" s="126"/>
      <c r="D76" s="127"/>
      <c r="E76" s="161"/>
      <c r="F76" s="138"/>
      <c r="G76" s="138"/>
      <c r="H76" s="138"/>
      <c r="I76" s="138"/>
      <c r="J76" s="138"/>
      <c r="K76" s="138"/>
      <c r="L76" s="138"/>
      <c r="M76" s="138"/>
      <c r="N76" s="138"/>
      <c r="O76" s="138"/>
      <c r="P76" s="138"/>
      <c r="Q76" s="138"/>
    </row>
    <row r="77" spans="1:17" x14ac:dyDescent="0.25">
      <c r="A77" s="124"/>
      <c r="B77" s="125"/>
      <c r="C77" s="126"/>
      <c r="D77" s="127"/>
      <c r="E77" s="161"/>
      <c r="F77" s="138"/>
      <c r="G77" s="138"/>
      <c r="H77" s="138"/>
      <c r="I77" s="138"/>
      <c r="J77" s="138"/>
      <c r="K77" s="138"/>
      <c r="L77" s="138"/>
      <c r="M77" s="138"/>
      <c r="N77" s="138"/>
      <c r="O77" s="138"/>
      <c r="P77" s="138"/>
      <c r="Q77" s="138"/>
    </row>
    <row r="78" spans="1:17" x14ac:dyDescent="0.25">
      <c r="A78" s="124"/>
      <c r="B78" s="125"/>
      <c r="C78" s="126"/>
      <c r="D78" s="127"/>
      <c r="E78" s="161"/>
      <c r="F78" s="138"/>
      <c r="G78" s="138"/>
      <c r="H78" s="138"/>
      <c r="I78" s="138"/>
      <c r="J78" s="138"/>
      <c r="K78" s="138"/>
      <c r="L78" s="138"/>
      <c r="M78" s="138"/>
      <c r="N78" s="138"/>
      <c r="O78" s="138"/>
      <c r="P78" s="138"/>
      <c r="Q78" s="138"/>
    </row>
    <row r="79" spans="1:17" x14ac:dyDescent="0.25">
      <c r="A79" s="124"/>
      <c r="B79" s="125"/>
      <c r="C79" s="126"/>
      <c r="D79" s="127"/>
      <c r="E79" s="161"/>
      <c r="F79" s="138"/>
      <c r="G79" s="138"/>
      <c r="H79" s="138"/>
      <c r="I79" s="138"/>
      <c r="J79" s="138"/>
      <c r="K79" s="138"/>
      <c r="L79" s="138"/>
      <c r="M79" s="138"/>
      <c r="N79" s="138"/>
      <c r="O79" s="138"/>
      <c r="P79" s="138"/>
      <c r="Q79" s="138"/>
    </row>
  </sheetData>
  <mergeCells count="45">
    <mergeCell ref="E1:I1"/>
    <mergeCell ref="J15:K15"/>
    <mergeCell ref="J16:K16"/>
    <mergeCell ref="J14:K14"/>
    <mergeCell ref="A51:Q51"/>
    <mergeCell ref="O19:O21"/>
    <mergeCell ref="P19:P21"/>
    <mergeCell ref="Q19:Q21"/>
    <mergeCell ref="A23:Q23"/>
    <mergeCell ref="A31:Q31"/>
    <mergeCell ref="A38:Q38"/>
    <mergeCell ref="A41:Q41"/>
    <mergeCell ref="A50:J50"/>
    <mergeCell ref="A24:Q24"/>
    <mergeCell ref="A35:Q35"/>
    <mergeCell ref="A52:J52"/>
    <mergeCell ref="A53:J53"/>
    <mergeCell ref="A54:J54"/>
    <mergeCell ref="A55:J55"/>
    <mergeCell ref="A19:A21"/>
    <mergeCell ref="B19:B21"/>
    <mergeCell ref="C19:C21"/>
    <mergeCell ref="D19:D21"/>
    <mergeCell ref="E19:E21"/>
    <mergeCell ref="F19:I19"/>
    <mergeCell ref="J19:N19"/>
    <mergeCell ref="F20:F21"/>
    <mergeCell ref="G20:I20"/>
    <mergeCell ref="J20:J21"/>
    <mergeCell ref="K20:K21"/>
    <mergeCell ref="L20:N20"/>
    <mergeCell ref="A56:J56"/>
    <mergeCell ref="A57:J57"/>
    <mergeCell ref="A58:J58"/>
    <mergeCell ref="A59:J59"/>
    <mergeCell ref="A60:J60"/>
    <mergeCell ref="A66:J66"/>
    <mergeCell ref="A67:J67"/>
    <mergeCell ref="A68:J68"/>
    <mergeCell ref="A69:J69"/>
    <mergeCell ref="A61:J61"/>
    <mergeCell ref="A62:J62"/>
    <mergeCell ref="A63:J63"/>
    <mergeCell ref="A64:J64"/>
    <mergeCell ref="A65:J6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"/>
  <sheetViews>
    <sheetView topLeftCell="A13" workbookViewId="0">
      <selection activeCell="D9" sqref="D9"/>
    </sheetView>
  </sheetViews>
  <sheetFormatPr defaultRowHeight="13.2" x14ac:dyDescent="0.25"/>
  <cols>
    <col min="3" max="3" width="26.33203125" customWidth="1"/>
  </cols>
  <sheetData>
    <row r="1" spans="1:17" ht="13.2" customHeight="1" x14ac:dyDescent="0.25">
      <c r="A1" s="162" t="s">
        <v>35</v>
      </c>
      <c r="B1" s="108"/>
      <c r="C1" s="109"/>
      <c r="D1" s="163"/>
      <c r="E1" s="213" t="s">
        <v>1</v>
      </c>
      <c r="F1" s="213"/>
      <c r="G1" s="213"/>
      <c r="H1" s="213"/>
      <c r="I1" s="213"/>
      <c r="J1" s="104"/>
      <c r="K1" s="104"/>
      <c r="L1" s="104"/>
      <c r="M1" s="162" t="s">
        <v>36</v>
      </c>
      <c r="N1" s="104"/>
      <c r="O1" s="104"/>
      <c r="P1" s="104"/>
      <c r="Q1" s="155"/>
    </row>
    <row r="2" spans="1:17" x14ac:dyDescent="0.25">
      <c r="A2" s="123"/>
      <c r="B2" s="108"/>
      <c r="C2" s="109"/>
      <c r="D2" s="110"/>
      <c r="E2" s="110"/>
      <c r="F2" s="104"/>
      <c r="G2" s="118" t="s">
        <v>37</v>
      </c>
      <c r="H2" s="104"/>
      <c r="I2" s="104"/>
      <c r="J2" s="104"/>
      <c r="K2" s="104"/>
      <c r="L2" s="104"/>
      <c r="M2" s="123" t="s">
        <v>38</v>
      </c>
      <c r="N2" s="104"/>
      <c r="O2" s="104"/>
      <c r="P2" s="104"/>
      <c r="Q2" s="155"/>
    </row>
    <row r="3" spans="1:17" x14ac:dyDescent="0.25">
      <c r="A3" s="123"/>
      <c r="B3" s="108"/>
      <c r="C3" s="109"/>
      <c r="D3" s="110"/>
      <c r="E3" s="110"/>
      <c r="F3" s="104"/>
      <c r="G3" s="118"/>
      <c r="H3" s="104"/>
      <c r="I3" s="104"/>
      <c r="J3" s="104"/>
      <c r="K3" s="104"/>
      <c r="L3" s="123"/>
      <c r="M3" s="123" t="s">
        <v>82</v>
      </c>
      <c r="N3" s="104"/>
      <c r="O3" s="104"/>
      <c r="P3" s="104"/>
      <c r="Q3" s="155"/>
    </row>
    <row r="4" spans="1:17" x14ac:dyDescent="0.25">
      <c r="A4" s="123" t="s">
        <v>83</v>
      </c>
      <c r="B4" s="108"/>
      <c r="C4" s="109"/>
      <c r="D4" s="110"/>
      <c r="E4" s="110"/>
      <c r="F4" s="104"/>
      <c r="G4" s="104"/>
      <c r="H4" s="104"/>
      <c r="I4" s="104"/>
      <c r="J4" s="104"/>
      <c r="K4" s="104"/>
      <c r="L4" s="104"/>
      <c r="M4" s="123" t="s">
        <v>83</v>
      </c>
      <c r="N4" s="104"/>
      <c r="O4" s="104"/>
      <c r="P4" s="104"/>
      <c r="Q4" s="155"/>
    </row>
    <row r="5" spans="1:17" x14ac:dyDescent="0.25">
      <c r="A5" s="123" t="s">
        <v>84</v>
      </c>
      <c r="B5" s="108"/>
      <c r="C5" s="109"/>
      <c r="D5" s="110"/>
      <c r="E5" s="110"/>
      <c r="F5" s="104"/>
      <c r="G5" s="104"/>
      <c r="H5" s="104"/>
      <c r="I5" s="104"/>
      <c r="J5" s="104"/>
      <c r="K5" s="104"/>
      <c r="L5" s="104"/>
      <c r="M5" s="123" t="s">
        <v>43</v>
      </c>
      <c r="N5" s="104"/>
      <c r="O5" s="104"/>
      <c r="P5" s="104"/>
      <c r="Q5" s="155"/>
    </row>
    <row r="6" spans="1:17" x14ac:dyDescent="0.25">
      <c r="A6" s="107"/>
      <c r="B6" s="108"/>
      <c r="C6" s="110"/>
      <c r="D6" s="105"/>
      <c r="E6" s="104"/>
      <c r="F6" s="104"/>
      <c r="G6" s="111" t="s">
        <v>224</v>
      </c>
      <c r="H6" s="111"/>
      <c r="I6" s="111"/>
      <c r="J6" s="104"/>
      <c r="K6" s="104"/>
      <c r="L6" s="104"/>
      <c r="M6" s="104"/>
      <c r="N6" s="104"/>
      <c r="O6" s="104"/>
      <c r="P6" s="104"/>
      <c r="Q6" s="105"/>
    </row>
    <row r="7" spans="1:17" x14ac:dyDescent="0.25">
      <c r="A7" s="107"/>
      <c r="B7" s="108"/>
      <c r="C7" s="110"/>
      <c r="D7" s="105"/>
      <c r="E7" s="104"/>
      <c r="F7" s="104"/>
      <c r="G7" s="107" t="s">
        <v>42</v>
      </c>
      <c r="H7" s="107"/>
      <c r="I7" s="107"/>
      <c r="J7" s="104"/>
      <c r="K7" s="104"/>
      <c r="L7" s="104"/>
      <c r="M7" s="104"/>
      <c r="N7" s="104"/>
      <c r="O7" s="104"/>
      <c r="P7" s="104"/>
      <c r="Q7" s="105"/>
    </row>
    <row r="8" spans="1:17" x14ac:dyDescent="0.25">
      <c r="A8" s="107"/>
      <c r="B8" s="108"/>
      <c r="C8" s="110"/>
      <c r="D8" s="105"/>
      <c r="E8" s="104"/>
      <c r="F8" s="104"/>
      <c r="G8" s="107"/>
      <c r="H8" s="107"/>
      <c r="I8" s="107"/>
      <c r="J8" s="104"/>
      <c r="K8" s="104"/>
      <c r="L8" s="104"/>
      <c r="M8" s="104"/>
      <c r="N8" s="104"/>
      <c r="O8" s="104"/>
      <c r="P8" s="104"/>
      <c r="Q8" s="105"/>
    </row>
    <row r="9" spans="1:17" x14ac:dyDescent="0.25">
      <c r="A9" s="107"/>
      <c r="B9" s="108"/>
      <c r="C9" s="112" t="s">
        <v>44</v>
      </c>
      <c r="D9" s="113" t="s">
        <v>225</v>
      </c>
      <c r="E9" s="114"/>
      <c r="F9" s="115"/>
      <c r="G9" s="115"/>
      <c r="H9" s="116"/>
      <c r="I9" s="115"/>
      <c r="J9" s="115"/>
      <c r="K9" s="115"/>
      <c r="L9" s="115"/>
      <c r="M9" s="115"/>
      <c r="N9" s="115"/>
      <c r="O9" s="117"/>
      <c r="P9" s="117"/>
      <c r="Q9" s="117"/>
    </row>
    <row r="10" spans="1:17" x14ac:dyDescent="0.25">
      <c r="A10" s="107"/>
      <c r="B10" s="108"/>
      <c r="C10" s="109"/>
      <c r="D10" s="110"/>
      <c r="E10" s="106"/>
      <c r="F10" s="117"/>
      <c r="G10" s="117"/>
      <c r="H10" s="118" t="s">
        <v>45</v>
      </c>
      <c r="I10" s="118"/>
      <c r="J10" s="117"/>
      <c r="K10" s="117"/>
      <c r="L10" s="104"/>
      <c r="M10" s="104"/>
      <c r="N10" s="104"/>
      <c r="O10" s="104"/>
      <c r="P10" s="104"/>
      <c r="Q10" s="104"/>
    </row>
    <row r="11" spans="1:17" x14ac:dyDescent="0.25">
      <c r="A11" s="119"/>
      <c r="B11" s="120"/>
      <c r="C11" s="109"/>
      <c r="D11" s="110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107"/>
      <c r="B12" s="108"/>
      <c r="C12" s="109"/>
      <c r="D12" s="121" t="s">
        <v>226</v>
      </c>
      <c r="E12" s="107"/>
      <c r="F12" s="104"/>
      <c r="G12" s="104"/>
      <c r="H12" s="104"/>
      <c r="I12" s="121"/>
      <c r="J12" s="121"/>
      <c r="K12" s="104"/>
      <c r="L12" s="104"/>
      <c r="M12" s="104"/>
      <c r="N12" s="104"/>
      <c r="O12" s="104"/>
      <c r="P12" s="104"/>
      <c r="Q12" s="104"/>
    </row>
    <row r="13" spans="1:17" x14ac:dyDescent="0.25">
      <c r="A13" s="107"/>
      <c r="B13" s="108"/>
      <c r="C13" s="109"/>
      <c r="D13" s="121" t="s">
        <v>88</v>
      </c>
      <c r="E13" s="107"/>
      <c r="F13" s="104"/>
      <c r="G13" s="104"/>
      <c r="H13" s="104"/>
      <c r="I13" s="121"/>
      <c r="J13" s="201" t="s">
        <v>227</v>
      </c>
      <c r="K13" s="202"/>
      <c r="L13" s="123" t="s">
        <v>46</v>
      </c>
      <c r="M13" s="104"/>
      <c r="N13" s="104"/>
      <c r="O13" s="104"/>
      <c r="P13" s="104"/>
      <c r="Q13" s="104"/>
    </row>
    <row r="14" spans="1:17" x14ac:dyDescent="0.25">
      <c r="A14" s="107"/>
      <c r="B14" s="108"/>
      <c r="C14" s="109"/>
      <c r="D14" s="121" t="s">
        <v>89</v>
      </c>
      <c r="E14" s="107"/>
      <c r="F14" s="104"/>
      <c r="G14" s="104"/>
      <c r="H14" s="104"/>
      <c r="I14" s="121"/>
      <c r="J14" s="201" t="s">
        <v>228</v>
      </c>
      <c r="K14" s="202"/>
      <c r="L14" s="123" t="s">
        <v>46</v>
      </c>
      <c r="M14" s="104"/>
      <c r="N14" s="104"/>
      <c r="O14" s="104"/>
      <c r="P14" s="104"/>
      <c r="Q14" s="104"/>
    </row>
    <row r="15" spans="1:17" x14ac:dyDescent="0.25">
      <c r="A15" s="107"/>
      <c r="B15" s="108"/>
      <c r="C15" s="109"/>
      <c r="D15" s="121" t="s">
        <v>48</v>
      </c>
      <c r="E15" s="107"/>
      <c r="F15" s="104"/>
      <c r="G15" s="104"/>
      <c r="H15" s="104"/>
      <c r="I15" s="121"/>
      <c r="J15" s="201" t="s">
        <v>229</v>
      </c>
      <c r="K15" s="202"/>
      <c r="L15" s="123" t="s">
        <v>49</v>
      </c>
      <c r="M15" s="104"/>
      <c r="N15" s="104"/>
      <c r="O15" s="104"/>
      <c r="P15" s="104"/>
      <c r="Q15" s="104"/>
    </row>
    <row r="16" spans="1:17" x14ac:dyDescent="0.25">
      <c r="A16" s="107"/>
      <c r="B16" s="108"/>
      <c r="C16" s="109"/>
      <c r="D16" s="152" t="s">
        <v>50</v>
      </c>
      <c r="E16" s="107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</row>
    <row r="17" spans="1:17" x14ac:dyDescent="0.25">
      <c r="A17" s="124"/>
      <c r="B17" s="125"/>
      <c r="C17" s="126"/>
      <c r="D17" s="127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</row>
    <row r="18" spans="1:17" x14ac:dyDescent="0.25">
      <c r="A18" s="198" t="s">
        <v>51</v>
      </c>
      <c r="B18" s="203" t="s">
        <v>116</v>
      </c>
      <c r="C18" s="198" t="s">
        <v>52</v>
      </c>
      <c r="D18" s="198" t="s">
        <v>53</v>
      </c>
      <c r="E18" s="198" t="s">
        <v>54</v>
      </c>
      <c r="F18" s="198" t="s">
        <v>55</v>
      </c>
      <c r="G18" s="199"/>
      <c r="H18" s="199"/>
      <c r="I18" s="199"/>
      <c r="J18" s="198" t="s">
        <v>56</v>
      </c>
      <c r="K18" s="199"/>
      <c r="L18" s="199"/>
      <c r="M18" s="199"/>
      <c r="N18" s="198" t="s">
        <v>57</v>
      </c>
      <c r="O18" s="198" t="s">
        <v>58</v>
      </c>
      <c r="P18" s="198" t="s">
        <v>90</v>
      </c>
      <c r="Q18" s="198" t="s">
        <v>91</v>
      </c>
    </row>
    <row r="19" spans="1:17" x14ac:dyDescent="0.25">
      <c r="A19" s="199"/>
      <c r="B19" s="204"/>
      <c r="C19" s="205"/>
      <c r="D19" s="198"/>
      <c r="E19" s="199"/>
      <c r="F19" s="198" t="s">
        <v>0</v>
      </c>
      <c r="G19" s="198" t="s">
        <v>60</v>
      </c>
      <c r="H19" s="199"/>
      <c r="I19" s="199"/>
      <c r="J19" s="198" t="s">
        <v>0</v>
      </c>
      <c r="K19" s="198" t="s">
        <v>60</v>
      </c>
      <c r="L19" s="199"/>
      <c r="M19" s="199"/>
      <c r="N19" s="198"/>
      <c r="O19" s="198"/>
      <c r="P19" s="198"/>
      <c r="Q19" s="198"/>
    </row>
    <row r="20" spans="1:17" x14ac:dyDescent="0.25">
      <c r="A20" s="199"/>
      <c r="B20" s="204"/>
      <c r="C20" s="205"/>
      <c r="D20" s="198"/>
      <c r="E20" s="199"/>
      <c r="F20" s="199"/>
      <c r="G20" s="144" t="s">
        <v>61</v>
      </c>
      <c r="H20" s="144" t="s">
        <v>62</v>
      </c>
      <c r="I20" s="144" t="s">
        <v>63</v>
      </c>
      <c r="J20" s="199"/>
      <c r="K20" s="144" t="s">
        <v>61</v>
      </c>
      <c r="L20" s="144" t="s">
        <v>62</v>
      </c>
      <c r="M20" s="144" t="s">
        <v>63</v>
      </c>
      <c r="N20" s="198"/>
      <c r="O20" s="198"/>
      <c r="P20" s="198"/>
      <c r="Q20" s="198"/>
    </row>
    <row r="21" spans="1:17" x14ac:dyDescent="0.25">
      <c r="A21" s="130">
        <v>1</v>
      </c>
      <c r="B21" s="146">
        <v>2</v>
      </c>
      <c r="C21" s="144">
        <v>3</v>
      </c>
      <c r="D21" s="144">
        <v>4</v>
      </c>
      <c r="E21" s="130">
        <v>5</v>
      </c>
      <c r="F21" s="145">
        <v>6</v>
      </c>
      <c r="G21" s="145">
        <v>7</v>
      </c>
      <c r="H21" s="145">
        <v>8</v>
      </c>
      <c r="I21" s="145">
        <v>9</v>
      </c>
      <c r="J21" s="145">
        <v>10</v>
      </c>
      <c r="K21" s="145">
        <v>11</v>
      </c>
      <c r="L21" s="145">
        <v>12</v>
      </c>
      <c r="M21" s="145">
        <v>13</v>
      </c>
      <c r="N21" s="145">
        <v>14</v>
      </c>
      <c r="O21" s="145">
        <v>15</v>
      </c>
      <c r="P21" s="145">
        <v>16</v>
      </c>
      <c r="Q21" s="145">
        <v>17</v>
      </c>
    </row>
    <row r="22" spans="1:17" ht="13.2" customHeight="1" x14ac:dyDescent="0.25">
      <c r="A22" s="195" t="s">
        <v>125</v>
      </c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93"/>
    </row>
    <row r="23" spans="1:17" ht="13.2" customHeight="1" x14ac:dyDescent="0.25">
      <c r="A23" s="130">
        <v>1</v>
      </c>
      <c r="B23" s="131" t="s">
        <v>127</v>
      </c>
      <c r="C23" s="143" t="s">
        <v>230</v>
      </c>
      <c r="D23" s="132" t="s">
        <v>129</v>
      </c>
      <c r="E23" s="133" t="s">
        <v>231</v>
      </c>
      <c r="F23" s="134">
        <v>27.48</v>
      </c>
      <c r="G23" s="134">
        <v>27.48</v>
      </c>
      <c r="H23" s="135"/>
      <c r="I23" s="135"/>
      <c r="J23" s="135">
        <v>1566</v>
      </c>
      <c r="K23" s="135">
        <v>1566</v>
      </c>
      <c r="L23" s="135"/>
      <c r="M23" s="135"/>
      <c r="N23" s="135">
        <v>1.65</v>
      </c>
      <c r="O23" s="135">
        <v>94.05</v>
      </c>
      <c r="P23" s="135"/>
      <c r="Q23" s="135"/>
    </row>
    <row r="24" spans="1:17" ht="34.200000000000003" x14ac:dyDescent="0.25">
      <c r="A24" s="130">
        <v>2</v>
      </c>
      <c r="B24" s="131" t="s">
        <v>135</v>
      </c>
      <c r="C24" s="143" t="s">
        <v>136</v>
      </c>
      <c r="D24" s="132" t="s">
        <v>66</v>
      </c>
      <c r="E24" s="137">
        <v>1</v>
      </c>
      <c r="F24" s="134">
        <v>142.16999999999999</v>
      </c>
      <c r="G24" s="134">
        <v>142.16999999999999</v>
      </c>
      <c r="H24" s="135"/>
      <c r="I24" s="135"/>
      <c r="J24" s="135">
        <v>142</v>
      </c>
      <c r="K24" s="135">
        <v>142</v>
      </c>
      <c r="L24" s="135"/>
      <c r="M24" s="135"/>
      <c r="N24" s="135">
        <v>8</v>
      </c>
      <c r="O24" s="135">
        <v>8</v>
      </c>
      <c r="P24" s="135"/>
      <c r="Q24" s="135"/>
    </row>
    <row r="25" spans="1:17" ht="45.6" x14ac:dyDescent="0.25">
      <c r="A25" s="130">
        <v>3</v>
      </c>
      <c r="B25" s="131" t="s">
        <v>137</v>
      </c>
      <c r="C25" s="143" t="s">
        <v>138</v>
      </c>
      <c r="D25" s="132" t="s">
        <v>139</v>
      </c>
      <c r="E25" s="137">
        <v>1</v>
      </c>
      <c r="F25" s="134">
        <v>367.24</v>
      </c>
      <c r="G25" s="134">
        <v>367.24</v>
      </c>
      <c r="H25" s="135"/>
      <c r="I25" s="135"/>
      <c r="J25" s="135">
        <v>367</v>
      </c>
      <c r="K25" s="135">
        <v>367</v>
      </c>
      <c r="L25" s="135"/>
      <c r="M25" s="135"/>
      <c r="N25" s="135">
        <v>17.600000000000001</v>
      </c>
      <c r="O25" s="135">
        <v>17.600000000000001</v>
      </c>
      <c r="P25" s="135"/>
      <c r="Q25" s="135"/>
    </row>
    <row r="26" spans="1:17" ht="13.2" customHeight="1" x14ac:dyDescent="0.25">
      <c r="A26" s="194" t="s">
        <v>115</v>
      </c>
      <c r="B26" s="193"/>
      <c r="C26" s="193"/>
      <c r="D26" s="193"/>
      <c r="E26" s="193"/>
      <c r="F26" s="193"/>
      <c r="G26" s="193"/>
      <c r="H26" s="193"/>
      <c r="I26" s="193"/>
      <c r="J26" s="136">
        <v>3403</v>
      </c>
      <c r="K26" s="135"/>
      <c r="L26" s="135"/>
      <c r="M26" s="135"/>
      <c r="N26" s="135"/>
      <c r="O26" s="136">
        <v>95.72</v>
      </c>
      <c r="P26" s="135"/>
      <c r="Q26" s="135"/>
    </row>
    <row r="27" spans="1:17" x14ac:dyDescent="0.25">
      <c r="A27" s="196" t="s">
        <v>67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</row>
    <row r="28" spans="1:17" ht="13.2" customHeight="1" x14ac:dyDescent="0.25">
      <c r="A28" s="192" t="s">
        <v>68</v>
      </c>
      <c r="B28" s="193"/>
      <c r="C28" s="193"/>
      <c r="D28" s="193"/>
      <c r="E28" s="193"/>
      <c r="F28" s="193"/>
      <c r="G28" s="193"/>
      <c r="H28" s="193"/>
      <c r="I28" s="193"/>
      <c r="J28" s="134">
        <v>2075</v>
      </c>
      <c r="K28" s="134">
        <v>2075</v>
      </c>
      <c r="L28" s="135"/>
      <c r="M28" s="135"/>
      <c r="N28" s="135"/>
      <c r="O28" s="134">
        <v>119.65</v>
      </c>
      <c r="P28" s="135"/>
      <c r="Q28" s="135"/>
    </row>
    <row r="29" spans="1:17" ht="13.2" customHeight="1" x14ac:dyDescent="0.25">
      <c r="A29" s="192" t="s">
        <v>69</v>
      </c>
      <c r="B29" s="193"/>
      <c r="C29" s="193"/>
      <c r="D29" s="193"/>
      <c r="E29" s="193"/>
      <c r="F29" s="193"/>
      <c r="G29" s="193"/>
      <c r="H29" s="193"/>
      <c r="I29" s="193"/>
      <c r="J29" s="134">
        <v>1660</v>
      </c>
      <c r="K29" s="134">
        <v>1660</v>
      </c>
      <c r="L29" s="135"/>
      <c r="M29" s="135"/>
      <c r="N29" s="135"/>
      <c r="O29" s="134">
        <v>95.72</v>
      </c>
      <c r="P29" s="135"/>
      <c r="Q29" s="135"/>
    </row>
    <row r="30" spans="1:17" x14ac:dyDescent="0.25">
      <c r="A30" s="192" t="s">
        <v>70</v>
      </c>
      <c r="B30" s="193"/>
      <c r="C30" s="193"/>
      <c r="D30" s="193"/>
      <c r="E30" s="193"/>
      <c r="F30" s="193"/>
      <c r="G30" s="193"/>
      <c r="H30" s="193"/>
      <c r="I30" s="193"/>
      <c r="J30" s="135"/>
      <c r="K30" s="135"/>
      <c r="L30" s="135"/>
      <c r="M30" s="135"/>
      <c r="N30" s="135"/>
      <c r="O30" s="135"/>
      <c r="P30" s="135"/>
      <c r="Q30" s="135"/>
    </row>
    <row r="31" spans="1:17" x14ac:dyDescent="0.25">
      <c r="A31" s="192" t="s">
        <v>232</v>
      </c>
      <c r="B31" s="193"/>
      <c r="C31" s="193"/>
      <c r="D31" s="193"/>
      <c r="E31" s="193"/>
      <c r="F31" s="193"/>
      <c r="G31" s="193"/>
      <c r="H31" s="193"/>
      <c r="I31" s="193"/>
      <c r="J31" s="134">
        <v>-415</v>
      </c>
      <c r="K31" s="134">
        <v>-415</v>
      </c>
      <c r="L31" s="135"/>
      <c r="M31" s="135"/>
      <c r="N31" s="135"/>
      <c r="O31" s="134">
        <v>-23.93</v>
      </c>
      <c r="P31" s="135"/>
      <c r="Q31" s="135"/>
    </row>
    <row r="32" spans="1:17" x14ac:dyDescent="0.25">
      <c r="A32" s="192" t="s">
        <v>71</v>
      </c>
      <c r="B32" s="193"/>
      <c r="C32" s="193"/>
      <c r="D32" s="193"/>
      <c r="E32" s="193"/>
      <c r="F32" s="193"/>
      <c r="G32" s="193"/>
      <c r="H32" s="193"/>
      <c r="I32" s="193"/>
      <c r="J32" s="134">
        <v>1079</v>
      </c>
      <c r="K32" s="135"/>
      <c r="L32" s="135"/>
      <c r="M32" s="135"/>
      <c r="N32" s="135"/>
      <c r="O32" s="135"/>
      <c r="P32" s="135"/>
      <c r="Q32" s="135"/>
    </row>
    <row r="33" spans="1:17" x14ac:dyDescent="0.25">
      <c r="A33" s="192" t="s">
        <v>70</v>
      </c>
      <c r="B33" s="193"/>
      <c r="C33" s="193"/>
      <c r="D33" s="193"/>
      <c r="E33" s="193"/>
      <c r="F33" s="193"/>
      <c r="G33" s="193"/>
      <c r="H33" s="193"/>
      <c r="I33" s="193"/>
      <c r="J33" s="135"/>
      <c r="K33" s="135"/>
      <c r="L33" s="135"/>
      <c r="M33" s="135"/>
      <c r="N33" s="135"/>
      <c r="O33" s="135"/>
      <c r="P33" s="135"/>
      <c r="Q33" s="135"/>
    </row>
    <row r="34" spans="1:17" x14ac:dyDescent="0.25">
      <c r="A34" s="192" t="s">
        <v>233</v>
      </c>
      <c r="B34" s="193"/>
      <c r="C34" s="193"/>
      <c r="D34" s="193"/>
      <c r="E34" s="193"/>
      <c r="F34" s="193"/>
      <c r="G34" s="193"/>
      <c r="H34" s="193"/>
      <c r="I34" s="193"/>
      <c r="J34" s="134">
        <v>1079</v>
      </c>
      <c r="K34" s="135"/>
      <c r="L34" s="135"/>
      <c r="M34" s="135"/>
      <c r="N34" s="135"/>
      <c r="O34" s="135"/>
      <c r="P34" s="135"/>
      <c r="Q34" s="135"/>
    </row>
    <row r="35" spans="1:17" ht="13.2" customHeight="1" x14ac:dyDescent="0.25">
      <c r="A35" s="192" t="s">
        <v>72</v>
      </c>
      <c r="B35" s="193"/>
      <c r="C35" s="193"/>
      <c r="D35" s="193"/>
      <c r="E35" s="193"/>
      <c r="F35" s="193"/>
      <c r="G35" s="193"/>
      <c r="H35" s="193"/>
      <c r="I35" s="193"/>
      <c r="J35" s="134">
        <v>664</v>
      </c>
      <c r="K35" s="135"/>
      <c r="L35" s="135"/>
      <c r="M35" s="135"/>
      <c r="N35" s="135"/>
      <c r="O35" s="135"/>
      <c r="P35" s="135"/>
      <c r="Q35" s="135"/>
    </row>
    <row r="36" spans="1:17" ht="13.2" customHeight="1" x14ac:dyDescent="0.25">
      <c r="A36" s="192" t="s">
        <v>70</v>
      </c>
      <c r="B36" s="193"/>
      <c r="C36" s="193"/>
      <c r="D36" s="193"/>
      <c r="E36" s="193"/>
      <c r="F36" s="193"/>
      <c r="G36" s="193"/>
      <c r="H36" s="193"/>
      <c r="I36" s="193"/>
      <c r="J36" s="135"/>
      <c r="K36" s="135"/>
      <c r="L36" s="135"/>
      <c r="M36" s="135"/>
      <c r="N36" s="135"/>
      <c r="O36" s="135"/>
      <c r="P36" s="135"/>
      <c r="Q36" s="135"/>
    </row>
    <row r="37" spans="1:17" x14ac:dyDescent="0.25">
      <c r="A37" s="192" t="s">
        <v>234</v>
      </c>
      <c r="B37" s="193"/>
      <c r="C37" s="193"/>
      <c r="D37" s="193"/>
      <c r="E37" s="193"/>
      <c r="F37" s="193"/>
      <c r="G37" s="193"/>
      <c r="H37" s="193"/>
      <c r="I37" s="193"/>
      <c r="J37" s="134">
        <v>664</v>
      </c>
      <c r="K37" s="135"/>
      <c r="L37" s="135"/>
      <c r="M37" s="135"/>
      <c r="N37" s="135"/>
      <c r="O37" s="135"/>
      <c r="P37" s="135"/>
      <c r="Q37" s="135"/>
    </row>
    <row r="38" spans="1:17" ht="13.2" customHeight="1" x14ac:dyDescent="0.25">
      <c r="A38" s="194" t="s">
        <v>143</v>
      </c>
      <c r="B38" s="193"/>
      <c r="C38" s="193"/>
      <c r="D38" s="193"/>
      <c r="E38" s="193"/>
      <c r="F38" s="193"/>
      <c r="G38" s="193"/>
      <c r="H38" s="193"/>
      <c r="I38" s="193"/>
      <c r="J38" s="136">
        <v>3403</v>
      </c>
      <c r="K38" s="135"/>
      <c r="L38" s="135"/>
      <c r="M38" s="135"/>
      <c r="N38" s="135"/>
      <c r="O38" s="136">
        <v>95.72</v>
      </c>
      <c r="P38" s="135"/>
      <c r="Q38" s="135"/>
    </row>
    <row r="39" spans="1:17" x14ac:dyDescent="0.25">
      <c r="A39" s="192" t="s">
        <v>73</v>
      </c>
      <c r="B39" s="193"/>
      <c r="C39" s="193"/>
      <c r="D39" s="193"/>
      <c r="E39" s="193"/>
      <c r="F39" s="193"/>
      <c r="G39" s="193"/>
      <c r="H39" s="193"/>
      <c r="I39" s="193"/>
      <c r="J39" s="134">
        <v>3403</v>
      </c>
      <c r="K39" s="135"/>
      <c r="L39" s="135"/>
      <c r="M39" s="135"/>
      <c r="N39" s="135"/>
      <c r="O39" s="134">
        <v>95.72</v>
      </c>
      <c r="P39" s="135"/>
      <c r="Q39" s="135"/>
    </row>
    <row r="40" spans="1:17" ht="13.2" customHeight="1" x14ac:dyDescent="0.25">
      <c r="A40" s="192" t="s">
        <v>74</v>
      </c>
      <c r="B40" s="193"/>
      <c r="C40" s="193"/>
      <c r="D40" s="193"/>
      <c r="E40" s="193"/>
      <c r="F40" s="193"/>
      <c r="G40" s="193"/>
      <c r="H40" s="193"/>
      <c r="I40" s="193"/>
      <c r="J40" s="135"/>
      <c r="K40" s="135"/>
      <c r="L40" s="135"/>
      <c r="M40" s="135"/>
      <c r="N40" s="135"/>
      <c r="O40" s="135"/>
      <c r="P40" s="135"/>
      <c r="Q40" s="135"/>
    </row>
    <row r="41" spans="1:17" ht="13.2" customHeight="1" x14ac:dyDescent="0.25">
      <c r="A41" s="192" t="s">
        <v>75</v>
      </c>
      <c r="B41" s="193"/>
      <c r="C41" s="193"/>
      <c r="D41" s="193"/>
      <c r="E41" s="193"/>
      <c r="F41" s="193"/>
      <c r="G41" s="193"/>
      <c r="H41" s="193"/>
      <c r="I41" s="193"/>
      <c r="J41" s="134">
        <v>1660</v>
      </c>
      <c r="K41" s="135"/>
      <c r="L41" s="135"/>
      <c r="M41" s="135"/>
      <c r="N41" s="135"/>
      <c r="O41" s="135"/>
      <c r="P41" s="135"/>
      <c r="Q41" s="135"/>
    </row>
    <row r="42" spans="1:17" ht="13.2" customHeight="1" x14ac:dyDescent="0.25">
      <c r="A42" s="192" t="s">
        <v>76</v>
      </c>
      <c r="B42" s="193"/>
      <c r="C42" s="193"/>
      <c r="D42" s="193"/>
      <c r="E42" s="193"/>
      <c r="F42" s="193"/>
      <c r="G42" s="193"/>
      <c r="H42" s="193"/>
      <c r="I42" s="193"/>
      <c r="J42" s="134">
        <v>1079</v>
      </c>
      <c r="K42" s="135"/>
      <c r="L42" s="135"/>
      <c r="M42" s="135"/>
      <c r="N42" s="135"/>
      <c r="O42" s="135"/>
      <c r="P42" s="135"/>
      <c r="Q42" s="135"/>
    </row>
    <row r="43" spans="1:17" ht="13.2" customHeight="1" x14ac:dyDescent="0.25">
      <c r="A43" s="192" t="s">
        <v>77</v>
      </c>
      <c r="B43" s="193"/>
      <c r="C43" s="193"/>
      <c r="D43" s="193"/>
      <c r="E43" s="193"/>
      <c r="F43" s="193"/>
      <c r="G43" s="193"/>
      <c r="H43" s="193"/>
      <c r="I43" s="193"/>
      <c r="J43" s="134">
        <v>664</v>
      </c>
      <c r="K43" s="135"/>
      <c r="L43" s="135"/>
      <c r="M43" s="135"/>
      <c r="N43" s="135"/>
      <c r="O43" s="135"/>
      <c r="P43" s="135"/>
      <c r="Q43" s="135"/>
    </row>
    <row r="44" spans="1:17" ht="13.2" customHeight="1" x14ac:dyDescent="0.25">
      <c r="A44" s="194" t="s">
        <v>78</v>
      </c>
      <c r="B44" s="193"/>
      <c r="C44" s="193"/>
      <c r="D44" s="193"/>
      <c r="E44" s="193"/>
      <c r="F44" s="193"/>
      <c r="G44" s="193"/>
      <c r="H44" s="193"/>
      <c r="I44" s="193"/>
      <c r="J44" s="136">
        <v>3403</v>
      </c>
      <c r="K44" s="135"/>
      <c r="L44" s="135"/>
      <c r="M44" s="135"/>
      <c r="N44" s="135"/>
      <c r="O44" s="136">
        <v>95.72</v>
      </c>
      <c r="P44" s="135"/>
      <c r="Q44" s="135"/>
    </row>
    <row r="45" spans="1:17" ht="13.2" customHeight="1" x14ac:dyDescent="0.25">
      <c r="A45" s="124"/>
      <c r="B45" s="125"/>
      <c r="C45" s="126"/>
      <c r="D45" s="127"/>
      <c r="E45" s="12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</row>
    <row r="46" spans="1:17" ht="13.2" customHeight="1" x14ac:dyDescent="0.25">
      <c r="A46" s="153"/>
      <c r="B46" s="121" t="s">
        <v>86</v>
      </c>
      <c r="C46" s="121"/>
      <c r="D46" s="121"/>
      <c r="E46" s="121"/>
      <c r="F46" s="121"/>
      <c r="G46" s="121"/>
      <c r="H46" s="121"/>
      <c r="I46" s="121" t="s">
        <v>87</v>
      </c>
      <c r="J46" s="121"/>
      <c r="K46" s="121"/>
      <c r="L46" s="121"/>
      <c r="M46" s="121"/>
      <c r="N46" s="154"/>
      <c r="O46" s="154"/>
      <c r="P46" s="154"/>
      <c r="Q46" s="155"/>
    </row>
    <row r="47" spans="1:17" ht="13.2" customHeight="1" x14ac:dyDescent="0.25">
      <c r="A47" s="153"/>
      <c r="B47" s="156"/>
      <c r="C47" s="157"/>
      <c r="D47" s="158"/>
      <c r="E47" s="156"/>
      <c r="F47" s="156"/>
      <c r="G47" s="157"/>
      <c r="H47" s="159"/>
      <c r="I47" s="121" t="s">
        <v>222</v>
      </c>
      <c r="J47" s="121"/>
      <c r="K47" s="121"/>
      <c r="L47" s="121"/>
      <c r="M47" s="121"/>
      <c r="N47" s="154"/>
      <c r="O47" s="154"/>
      <c r="P47" s="154"/>
      <c r="Q47" s="155"/>
    </row>
    <row r="79" spans="1:17" x14ac:dyDescent="0.25">
      <c r="A79" s="83"/>
      <c r="B79" s="84"/>
      <c r="C79" s="85"/>
      <c r="D79" s="86"/>
      <c r="E79" s="87"/>
      <c r="F79" s="88"/>
      <c r="G79" s="88"/>
      <c r="H79" s="88"/>
      <c r="I79" s="60"/>
      <c r="J79" s="60"/>
      <c r="K79" s="60"/>
      <c r="L79" s="60"/>
      <c r="M79" s="60"/>
      <c r="N79" s="60"/>
      <c r="O79" s="60"/>
      <c r="P79" s="60"/>
      <c r="Q79" s="88"/>
    </row>
    <row r="80" spans="1:17" x14ac:dyDescent="0.25"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</row>
    <row r="81" spans="1:17" x14ac:dyDescent="0.25">
      <c r="A81" s="94"/>
      <c r="B81" s="95"/>
      <c r="C81" s="96"/>
      <c r="D81" s="97"/>
      <c r="E81" s="98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72"/>
    </row>
  </sheetData>
  <mergeCells count="39">
    <mergeCell ref="J13:K13"/>
    <mergeCell ref="J14:K14"/>
    <mergeCell ref="J15:K15"/>
    <mergeCell ref="E1:I1"/>
    <mergeCell ref="A18:A20"/>
    <mergeCell ref="B18:B20"/>
    <mergeCell ref="C18:C20"/>
    <mergeCell ref="D18:D20"/>
    <mergeCell ref="E18:E20"/>
    <mergeCell ref="A42:I42"/>
    <mergeCell ref="A43:I43"/>
    <mergeCell ref="A44:I44"/>
    <mergeCell ref="A22:Q22"/>
    <mergeCell ref="A26:I26"/>
    <mergeCell ref="A27:Q27"/>
    <mergeCell ref="A28:I28"/>
    <mergeCell ref="A29:I29"/>
    <mergeCell ref="A30:I30"/>
    <mergeCell ref="A31:I31"/>
    <mergeCell ref="A32:I32"/>
    <mergeCell ref="A33:I33"/>
    <mergeCell ref="A34:I34"/>
    <mergeCell ref="A35:I35"/>
    <mergeCell ref="A36:I36"/>
    <mergeCell ref="A37:I37"/>
    <mergeCell ref="O18:O20"/>
    <mergeCell ref="P18:P20"/>
    <mergeCell ref="Q18:Q20"/>
    <mergeCell ref="F19:F20"/>
    <mergeCell ref="G19:I19"/>
    <mergeCell ref="J19:J20"/>
    <mergeCell ref="K19:M19"/>
    <mergeCell ref="F18:I18"/>
    <mergeCell ref="J18:M18"/>
    <mergeCell ref="A38:I38"/>
    <mergeCell ref="A39:I39"/>
    <mergeCell ref="A40:I40"/>
    <mergeCell ref="A41:I41"/>
    <mergeCell ref="N18:N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opLeftCell="A28" workbookViewId="0">
      <selection activeCell="D9" sqref="D9"/>
    </sheetView>
  </sheetViews>
  <sheetFormatPr defaultRowHeight="13.2" x14ac:dyDescent="0.25"/>
  <cols>
    <col min="2" max="2" width="18" customWidth="1"/>
    <col min="3" max="3" width="26" customWidth="1"/>
  </cols>
  <sheetData>
    <row r="1" spans="1:17" x14ac:dyDescent="0.25">
      <c r="A1" s="162" t="s">
        <v>35</v>
      </c>
      <c r="B1" s="108"/>
      <c r="C1" s="109"/>
      <c r="D1" s="163"/>
      <c r="E1" s="213" t="s">
        <v>1</v>
      </c>
      <c r="F1" s="213"/>
      <c r="G1" s="213"/>
      <c r="H1" s="213"/>
      <c r="I1" s="213"/>
      <c r="J1" s="104"/>
      <c r="K1" s="104"/>
      <c r="L1" s="104"/>
      <c r="M1" s="162" t="s">
        <v>36</v>
      </c>
      <c r="N1" s="104"/>
      <c r="O1" s="104"/>
      <c r="P1" s="104"/>
      <c r="Q1" s="155"/>
    </row>
    <row r="2" spans="1:17" x14ac:dyDescent="0.25">
      <c r="A2" s="123"/>
      <c r="B2" s="108"/>
      <c r="C2" s="109"/>
      <c r="D2" s="110"/>
      <c r="E2" s="110"/>
      <c r="F2" s="104"/>
      <c r="G2" s="118" t="s">
        <v>37</v>
      </c>
      <c r="H2" s="104"/>
      <c r="I2" s="104"/>
      <c r="J2" s="104"/>
      <c r="K2" s="104"/>
      <c r="L2" s="104"/>
      <c r="M2" s="123" t="s">
        <v>38</v>
      </c>
      <c r="N2" s="104"/>
      <c r="O2" s="104"/>
      <c r="P2" s="104"/>
      <c r="Q2" s="155"/>
    </row>
    <row r="3" spans="1:17" x14ac:dyDescent="0.25">
      <c r="A3" s="123"/>
      <c r="B3" s="108"/>
      <c r="C3" s="109"/>
      <c r="D3" s="110"/>
      <c r="E3" s="110"/>
      <c r="F3" s="104"/>
      <c r="G3" s="118"/>
      <c r="H3" s="104"/>
      <c r="I3" s="104"/>
      <c r="J3" s="104"/>
      <c r="K3" s="104"/>
      <c r="L3" s="123"/>
      <c r="M3" s="123" t="s">
        <v>82</v>
      </c>
      <c r="N3" s="104"/>
      <c r="O3" s="104"/>
      <c r="P3" s="104"/>
      <c r="Q3" s="155"/>
    </row>
    <row r="4" spans="1:17" x14ac:dyDescent="0.25">
      <c r="A4" s="123" t="s">
        <v>83</v>
      </c>
      <c r="B4" s="108"/>
      <c r="C4" s="109"/>
      <c r="D4" s="110"/>
      <c r="E4" s="110"/>
      <c r="F4" s="104"/>
      <c r="G4" s="104"/>
      <c r="H4" s="104"/>
      <c r="I4" s="104"/>
      <c r="J4" s="104"/>
      <c r="K4" s="104"/>
      <c r="L4" s="104"/>
      <c r="M4" s="123" t="s">
        <v>83</v>
      </c>
      <c r="N4" s="104"/>
      <c r="O4" s="104"/>
      <c r="P4" s="104"/>
      <c r="Q4" s="155"/>
    </row>
    <row r="5" spans="1:17" x14ac:dyDescent="0.25">
      <c r="A5" s="123" t="s">
        <v>84</v>
      </c>
      <c r="B5" s="108"/>
      <c r="C5" s="109"/>
      <c r="D5" s="110"/>
      <c r="E5" s="110"/>
      <c r="F5" s="104"/>
      <c r="G5" s="104"/>
      <c r="H5" s="104"/>
      <c r="I5" s="104"/>
      <c r="J5" s="104"/>
      <c r="K5" s="104"/>
      <c r="L5" s="104"/>
      <c r="M5" s="123" t="s">
        <v>43</v>
      </c>
      <c r="N5" s="104"/>
      <c r="O5" s="104"/>
      <c r="P5" s="104"/>
      <c r="Q5" s="155"/>
    </row>
    <row r="6" spans="1:17" x14ac:dyDescent="0.25">
      <c r="A6" s="107"/>
      <c r="B6" s="108"/>
      <c r="C6" s="110"/>
      <c r="D6" s="105"/>
      <c r="E6" s="104"/>
      <c r="F6" s="104"/>
      <c r="G6" s="111" t="s">
        <v>235</v>
      </c>
      <c r="H6" s="111"/>
      <c r="I6" s="111"/>
      <c r="J6" s="104"/>
      <c r="K6" s="104"/>
      <c r="L6" s="104"/>
      <c r="M6" s="104"/>
      <c r="N6" s="104"/>
      <c r="O6" s="104"/>
      <c r="P6" s="104"/>
      <c r="Q6" s="105"/>
    </row>
    <row r="7" spans="1:17" x14ac:dyDescent="0.25">
      <c r="A7" s="107"/>
      <c r="B7" s="108"/>
      <c r="C7" s="110"/>
      <c r="D7" s="105"/>
      <c r="E7" s="104"/>
      <c r="F7" s="104"/>
      <c r="G7" s="107" t="s">
        <v>42</v>
      </c>
      <c r="H7" s="107"/>
      <c r="I7" s="107"/>
      <c r="J7" s="104"/>
      <c r="K7" s="104"/>
      <c r="L7" s="104"/>
      <c r="M7" s="104"/>
      <c r="N7" s="104"/>
      <c r="O7" s="104"/>
      <c r="P7" s="104"/>
      <c r="Q7" s="105"/>
    </row>
    <row r="8" spans="1:17" x14ac:dyDescent="0.25">
      <c r="A8" s="107"/>
      <c r="B8" s="108"/>
      <c r="C8" s="110"/>
      <c r="D8" s="105"/>
      <c r="E8" s="104"/>
      <c r="F8" s="104"/>
      <c r="G8" s="107"/>
      <c r="H8" s="107"/>
      <c r="I8" s="107"/>
      <c r="J8" s="104"/>
      <c r="K8" s="104"/>
      <c r="L8" s="104"/>
      <c r="M8" s="104"/>
      <c r="N8" s="104"/>
      <c r="O8" s="104"/>
      <c r="P8" s="104"/>
      <c r="Q8" s="105"/>
    </row>
    <row r="9" spans="1:17" x14ac:dyDescent="0.25">
      <c r="A9" s="107"/>
      <c r="B9" s="108"/>
      <c r="C9" s="112" t="s">
        <v>44</v>
      </c>
      <c r="D9" s="113" t="s">
        <v>236</v>
      </c>
      <c r="E9" s="114"/>
      <c r="F9" s="115"/>
      <c r="G9" s="115"/>
      <c r="H9" s="116"/>
      <c r="I9" s="115"/>
      <c r="J9" s="115"/>
      <c r="K9" s="115"/>
      <c r="L9" s="115"/>
      <c r="M9" s="115"/>
      <c r="N9" s="115"/>
      <c r="O9" s="117"/>
      <c r="P9" s="117"/>
      <c r="Q9" s="117"/>
    </row>
    <row r="10" spans="1:17" x14ac:dyDescent="0.25">
      <c r="A10" s="107"/>
      <c r="B10" s="108"/>
      <c r="C10" s="109"/>
      <c r="D10" s="110"/>
      <c r="E10" s="106"/>
      <c r="F10" s="117"/>
      <c r="G10" s="117"/>
      <c r="H10" s="118" t="s">
        <v>45</v>
      </c>
      <c r="I10" s="118"/>
      <c r="J10" s="117"/>
      <c r="K10" s="117"/>
      <c r="L10" s="104"/>
      <c r="M10" s="104"/>
      <c r="N10" s="104"/>
      <c r="O10" s="104"/>
      <c r="P10" s="104"/>
      <c r="Q10" s="104"/>
    </row>
    <row r="11" spans="1:17" x14ac:dyDescent="0.25">
      <c r="A11" s="119"/>
      <c r="B11" s="120"/>
      <c r="C11" s="109"/>
      <c r="D11" s="110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7" x14ac:dyDescent="0.25">
      <c r="A12" s="107"/>
      <c r="B12" s="108"/>
      <c r="C12" s="109"/>
      <c r="D12" s="121" t="s">
        <v>237</v>
      </c>
      <c r="E12" s="107"/>
      <c r="F12" s="104"/>
      <c r="G12" s="104"/>
      <c r="H12" s="104"/>
      <c r="I12" s="121"/>
      <c r="J12" s="121"/>
      <c r="K12" s="104"/>
      <c r="L12" s="104"/>
      <c r="M12" s="104"/>
      <c r="N12" s="104"/>
      <c r="O12" s="104"/>
      <c r="P12" s="104"/>
      <c r="Q12" s="104"/>
    </row>
    <row r="13" spans="1:17" x14ac:dyDescent="0.25">
      <c r="A13" s="107"/>
      <c r="B13" s="108"/>
      <c r="C13" s="109"/>
      <c r="D13" s="121" t="s">
        <v>88</v>
      </c>
      <c r="E13" s="107"/>
      <c r="F13" s="104"/>
      <c r="G13" s="104"/>
      <c r="H13" s="104"/>
      <c r="I13" s="121"/>
      <c r="J13" s="201" t="s">
        <v>238</v>
      </c>
      <c r="K13" s="202"/>
      <c r="L13" s="123" t="s">
        <v>46</v>
      </c>
      <c r="M13" s="104"/>
      <c r="N13" s="104"/>
      <c r="O13" s="104"/>
      <c r="P13" s="104"/>
      <c r="Q13" s="104"/>
    </row>
    <row r="14" spans="1:17" x14ac:dyDescent="0.25">
      <c r="A14" s="107"/>
      <c r="B14" s="108"/>
      <c r="C14" s="109"/>
      <c r="D14" s="121" t="s">
        <v>89</v>
      </c>
      <c r="E14" s="107"/>
      <c r="F14" s="104"/>
      <c r="G14" s="104"/>
      <c r="H14" s="104"/>
      <c r="I14" s="121"/>
      <c r="J14" s="201" t="s">
        <v>239</v>
      </c>
      <c r="K14" s="202"/>
      <c r="L14" s="123" t="s">
        <v>46</v>
      </c>
      <c r="M14" s="104"/>
      <c r="N14" s="104"/>
      <c r="O14" s="104"/>
      <c r="P14" s="104"/>
      <c r="Q14" s="104"/>
    </row>
    <row r="15" spans="1:17" x14ac:dyDescent="0.25">
      <c r="A15" s="107"/>
      <c r="B15" s="108"/>
      <c r="C15" s="109"/>
      <c r="D15" s="121" t="s">
        <v>48</v>
      </c>
      <c r="E15" s="107"/>
      <c r="F15" s="104"/>
      <c r="G15" s="104"/>
      <c r="H15" s="104"/>
      <c r="I15" s="121"/>
      <c r="J15" s="201" t="s">
        <v>240</v>
      </c>
      <c r="K15" s="202"/>
      <c r="L15" s="123" t="s">
        <v>49</v>
      </c>
      <c r="M15" s="104"/>
      <c r="N15" s="104"/>
      <c r="O15" s="104"/>
      <c r="P15" s="104"/>
      <c r="Q15" s="104"/>
    </row>
    <row r="16" spans="1:17" x14ac:dyDescent="0.25">
      <c r="A16" s="107"/>
      <c r="B16" s="108"/>
      <c r="C16" s="109"/>
      <c r="D16" s="152" t="s">
        <v>50</v>
      </c>
      <c r="E16" s="107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</row>
    <row r="17" spans="1:17" x14ac:dyDescent="0.25">
      <c r="A17" s="124"/>
      <c r="B17" s="125"/>
      <c r="C17" s="126"/>
      <c r="D17" s="127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</row>
    <row r="18" spans="1:17" x14ac:dyDescent="0.25">
      <c r="A18" s="198" t="s">
        <v>51</v>
      </c>
      <c r="B18" s="203" t="s">
        <v>116</v>
      </c>
      <c r="C18" s="198" t="s">
        <v>52</v>
      </c>
      <c r="D18" s="198" t="s">
        <v>53</v>
      </c>
      <c r="E18" s="198" t="s">
        <v>54</v>
      </c>
      <c r="F18" s="198" t="s">
        <v>55</v>
      </c>
      <c r="G18" s="199"/>
      <c r="H18" s="199"/>
      <c r="I18" s="199"/>
      <c r="J18" s="198" t="s">
        <v>56</v>
      </c>
      <c r="K18" s="199"/>
      <c r="L18" s="199"/>
      <c r="M18" s="199"/>
      <c r="N18" s="198" t="s">
        <v>57</v>
      </c>
      <c r="O18" s="198" t="s">
        <v>58</v>
      </c>
      <c r="P18" s="198" t="s">
        <v>90</v>
      </c>
      <c r="Q18" s="198" t="s">
        <v>91</v>
      </c>
    </row>
    <row r="19" spans="1:17" x14ac:dyDescent="0.25">
      <c r="A19" s="199"/>
      <c r="B19" s="204"/>
      <c r="C19" s="205"/>
      <c r="D19" s="198"/>
      <c r="E19" s="199"/>
      <c r="F19" s="198" t="s">
        <v>0</v>
      </c>
      <c r="G19" s="198" t="s">
        <v>60</v>
      </c>
      <c r="H19" s="199"/>
      <c r="I19" s="199"/>
      <c r="J19" s="198" t="s">
        <v>0</v>
      </c>
      <c r="K19" s="198" t="s">
        <v>60</v>
      </c>
      <c r="L19" s="199"/>
      <c r="M19" s="199"/>
      <c r="N19" s="198"/>
      <c r="O19" s="198"/>
      <c r="P19" s="198"/>
      <c r="Q19" s="198"/>
    </row>
    <row r="20" spans="1:17" x14ac:dyDescent="0.25">
      <c r="A20" s="199"/>
      <c r="B20" s="204"/>
      <c r="C20" s="205"/>
      <c r="D20" s="198"/>
      <c r="E20" s="199"/>
      <c r="F20" s="199"/>
      <c r="G20" s="144" t="s">
        <v>61</v>
      </c>
      <c r="H20" s="144" t="s">
        <v>62</v>
      </c>
      <c r="I20" s="144" t="s">
        <v>63</v>
      </c>
      <c r="J20" s="199"/>
      <c r="K20" s="144" t="s">
        <v>61</v>
      </c>
      <c r="L20" s="144" t="s">
        <v>62</v>
      </c>
      <c r="M20" s="144" t="s">
        <v>63</v>
      </c>
      <c r="N20" s="198"/>
      <c r="O20" s="198"/>
      <c r="P20" s="198"/>
      <c r="Q20" s="198"/>
    </row>
    <row r="21" spans="1:17" x14ac:dyDescent="0.25">
      <c r="A21" s="130">
        <v>1</v>
      </c>
      <c r="B21" s="146">
        <v>2</v>
      </c>
      <c r="C21" s="144">
        <v>3</v>
      </c>
      <c r="D21" s="144">
        <v>4</v>
      </c>
      <c r="E21" s="130">
        <v>5</v>
      </c>
      <c r="F21" s="145">
        <v>6</v>
      </c>
      <c r="G21" s="145">
        <v>7</v>
      </c>
      <c r="H21" s="145">
        <v>8</v>
      </c>
      <c r="I21" s="145">
        <v>9</v>
      </c>
      <c r="J21" s="145">
        <v>10</v>
      </c>
      <c r="K21" s="145">
        <v>11</v>
      </c>
      <c r="L21" s="145">
        <v>12</v>
      </c>
      <c r="M21" s="145">
        <v>13</v>
      </c>
      <c r="N21" s="145">
        <v>14</v>
      </c>
      <c r="O21" s="145">
        <v>15</v>
      </c>
      <c r="P21" s="145">
        <v>16</v>
      </c>
      <c r="Q21" s="145">
        <v>17</v>
      </c>
    </row>
    <row r="22" spans="1:17" x14ac:dyDescent="0.25">
      <c r="A22" s="195" t="s">
        <v>125</v>
      </c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93"/>
    </row>
    <row r="23" spans="1:17" ht="14.4" x14ac:dyDescent="0.25">
      <c r="A23" s="206" t="s">
        <v>241</v>
      </c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</row>
    <row r="24" spans="1:17" ht="72.599999999999994" x14ac:dyDescent="0.25">
      <c r="A24" s="130">
        <v>1</v>
      </c>
      <c r="B24" s="131" t="s">
        <v>127</v>
      </c>
      <c r="C24" s="143" t="s">
        <v>230</v>
      </c>
      <c r="D24" s="132" t="s">
        <v>129</v>
      </c>
      <c r="E24" s="133" t="s">
        <v>242</v>
      </c>
      <c r="F24" s="134">
        <v>27.48</v>
      </c>
      <c r="G24" s="134">
        <v>27.48</v>
      </c>
      <c r="H24" s="135"/>
      <c r="I24" s="135"/>
      <c r="J24" s="135">
        <v>934</v>
      </c>
      <c r="K24" s="135">
        <v>934</v>
      </c>
      <c r="L24" s="135"/>
      <c r="M24" s="135"/>
      <c r="N24" s="135">
        <v>1.65</v>
      </c>
      <c r="O24" s="135">
        <v>56.1</v>
      </c>
      <c r="P24" s="135"/>
      <c r="Q24" s="135"/>
    </row>
    <row r="25" spans="1:17" ht="45.6" x14ac:dyDescent="0.25">
      <c r="A25" s="130">
        <v>2</v>
      </c>
      <c r="B25" s="131" t="s">
        <v>132</v>
      </c>
      <c r="C25" s="143" t="s">
        <v>133</v>
      </c>
      <c r="D25" s="132" t="s">
        <v>134</v>
      </c>
      <c r="E25" s="137">
        <v>2</v>
      </c>
      <c r="F25" s="134">
        <v>69.319999999999993</v>
      </c>
      <c r="G25" s="134">
        <v>69.319999999999993</v>
      </c>
      <c r="H25" s="135"/>
      <c r="I25" s="135"/>
      <c r="J25" s="135">
        <v>139</v>
      </c>
      <c r="K25" s="135">
        <v>139</v>
      </c>
      <c r="L25" s="135"/>
      <c r="M25" s="135"/>
      <c r="N25" s="135">
        <v>6</v>
      </c>
      <c r="O25" s="135">
        <v>12</v>
      </c>
      <c r="P25" s="135"/>
      <c r="Q25" s="135"/>
    </row>
    <row r="26" spans="1:17" ht="45.6" x14ac:dyDescent="0.25">
      <c r="A26" s="130">
        <v>3</v>
      </c>
      <c r="B26" s="131" t="s">
        <v>137</v>
      </c>
      <c r="C26" s="143" t="s">
        <v>138</v>
      </c>
      <c r="D26" s="132" t="s">
        <v>139</v>
      </c>
      <c r="E26" s="137">
        <v>1</v>
      </c>
      <c r="F26" s="134">
        <v>367.24</v>
      </c>
      <c r="G26" s="134">
        <v>367.24</v>
      </c>
      <c r="H26" s="135"/>
      <c r="I26" s="135"/>
      <c r="J26" s="135">
        <v>367</v>
      </c>
      <c r="K26" s="135">
        <v>367</v>
      </c>
      <c r="L26" s="135"/>
      <c r="M26" s="135"/>
      <c r="N26" s="135">
        <v>17.600000000000001</v>
      </c>
      <c r="O26" s="135">
        <v>17.600000000000001</v>
      </c>
      <c r="P26" s="135"/>
      <c r="Q26" s="135"/>
    </row>
    <row r="27" spans="1:17" ht="34.200000000000003" x14ac:dyDescent="0.25">
      <c r="A27" s="130">
        <v>4</v>
      </c>
      <c r="B27" s="131" t="s">
        <v>135</v>
      </c>
      <c r="C27" s="143" t="s">
        <v>136</v>
      </c>
      <c r="D27" s="132" t="s">
        <v>66</v>
      </c>
      <c r="E27" s="137">
        <v>1</v>
      </c>
      <c r="F27" s="134">
        <v>142.16999999999999</v>
      </c>
      <c r="G27" s="134">
        <v>142.16999999999999</v>
      </c>
      <c r="H27" s="135"/>
      <c r="I27" s="135"/>
      <c r="J27" s="135">
        <v>142</v>
      </c>
      <c r="K27" s="135">
        <v>142</v>
      </c>
      <c r="L27" s="135"/>
      <c r="M27" s="135"/>
      <c r="N27" s="135">
        <v>8</v>
      </c>
      <c r="O27" s="135">
        <v>8</v>
      </c>
      <c r="P27" s="135"/>
      <c r="Q27" s="135"/>
    </row>
    <row r="28" spans="1:17" ht="34.200000000000003" x14ac:dyDescent="0.25">
      <c r="A28" s="130">
        <v>5</v>
      </c>
      <c r="B28" s="131" t="s">
        <v>100</v>
      </c>
      <c r="C28" s="143" t="s">
        <v>101</v>
      </c>
      <c r="D28" s="132" t="s">
        <v>102</v>
      </c>
      <c r="E28" s="137">
        <v>1</v>
      </c>
      <c r="F28" s="134">
        <v>64.59</v>
      </c>
      <c r="G28" s="134">
        <v>64.59</v>
      </c>
      <c r="H28" s="135"/>
      <c r="I28" s="135"/>
      <c r="J28" s="135">
        <v>65</v>
      </c>
      <c r="K28" s="135">
        <v>65</v>
      </c>
      <c r="L28" s="135"/>
      <c r="M28" s="135"/>
      <c r="N28" s="135">
        <v>4</v>
      </c>
      <c r="O28" s="135">
        <v>4</v>
      </c>
      <c r="P28" s="135"/>
      <c r="Q28" s="135"/>
    </row>
    <row r="29" spans="1:17" ht="34.200000000000003" x14ac:dyDescent="0.25">
      <c r="A29" s="130">
        <v>6</v>
      </c>
      <c r="B29" s="131" t="s">
        <v>93</v>
      </c>
      <c r="C29" s="143" t="s">
        <v>94</v>
      </c>
      <c r="D29" s="132" t="s">
        <v>95</v>
      </c>
      <c r="E29" s="137">
        <v>1</v>
      </c>
      <c r="F29" s="134">
        <v>18.04</v>
      </c>
      <c r="G29" s="134">
        <v>18.04</v>
      </c>
      <c r="H29" s="135"/>
      <c r="I29" s="135"/>
      <c r="J29" s="135">
        <v>18</v>
      </c>
      <c r="K29" s="135">
        <v>18</v>
      </c>
      <c r="L29" s="135"/>
      <c r="M29" s="135"/>
      <c r="N29" s="135">
        <v>1</v>
      </c>
      <c r="O29" s="135">
        <v>1</v>
      </c>
      <c r="P29" s="135"/>
      <c r="Q29" s="135"/>
    </row>
    <row r="30" spans="1:17" ht="14.4" x14ac:dyDescent="0.25">
      <c r="A30" s="206" t="s">
        <v>243</v>
      </c>
      <c r="B30" s="207"/>
      <c r="C30" s="207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</row>
    <row r="31" spans="1:17" ht="57" x14ac:dyDescent="0.25">
      <c r="A31" s="130">
        <v>7</v>
      </c>
      <c r="B31" s="131" t="s">
        <v>244</v>
      </c>
      <c r="C31" s="143" t="s">
        <v>245</v>
      </c>
      <c r="D31" s="132" t="s">
        <v>64</v>
      </c>
      <c r="E31" s="137">
        <v>1</v>
      </c>
      <c r="F31" s="134">
        <v>367.29</v>
      </c>
      <c r="G31" s="134">
        <v>367.29</v>
      </c>
      <c r="H31" s="135"/>
      <c r="I31" s="135"/>
      <c r="J31" s="135">
        <v>367</v>
      </c>
      <c r="K31" s="135">
        <v>367</v>
      </c>
      <c r="L31" s="135"/>
      <c r="M31" s="135"/>
      <c r="N31" s="135">
        <v>22</v>
      </c>
      <c r="O31" s="135">
        <v>22</v>
      </c>
      <c r="P31" s="135"/>
      <c r="Q31" s="135"/>
    </row>
    <row r="32" spans="1:17" x14ac:dyDescent="0.25">
      <c r="A32" s="194" t="s">
        <v>115</v>
      </c>
      <c r="B32" s="193"/>
      <c r="C32" s="193"/>
      <c r="D32" s="193"/>
      <c r="E32" s="193"/>
      <c r="F32" s="193"/>
      <c r="G32" s="193"/>
      <c r="H32" s="193"/>
      <c r="I32" s="193"/>
      <c r="J32" s="136">
        <v>3333</v>
      </c>
      <c r="K32" s="135"/>
      <c r="L32" s="135"/>
      <c r="M32" s="135"/>
      <c r="N32" s="135"/>
      <c r="O32" s="136">
        <v>96.56</v>
      </c>
      <c r="P32" s="135"/>
      <c r="Q32" s="135"/>
    </row>
    <row r="33" spans="1:17" x14ac:dyDescent="0.25">
      <c r="A33" s="196" t="s">
        <v>67</v>
      </c>
      <c r="B33" s="197"/>
      <c r="C33" s="197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7"/>
      <c r="Q33" s="197"/>
    </row>
    <row r="34" spans="1:17" x14ac:dyDescent="0.25">
      <c r="A34" s="192" t="s">
        <v>68</v>
      </c>
      <c r="B34" s="193"/>
      <c r="C34" s="193"/>
      <c r="D34" s="193"/>
      <c r="E34" s="193"/>
      <c r="F34" s="193"/>
      <c r="G34" s="193"/>
      <c r="H34" s="193"/>
      <c r="I34" s="193"/>
      <c r="J34" s="134">
        <v>2032</v>
      </c>
      <c r="K34" s="134">
        <v>2032</v>
      </c>
      <c r="L34" s="135"/>
      <c r="M34" s="135"/>
      <c r="N34" s="135"/>
      <c r="O34" s="134">
        <v>120.7</v>
      </c>
      <c r="P34" s="135"/>
      <c r="Q34" s="135"/>
    </row>
    <row r="35" spans="1:17" x14ac:dyDescent="0.25">
      <c r="A35" s="192" t="s">
        <v>69</v>
      </c>
      <c r="B35" s="193"/>
      <c r="C35" s="193"/>
      <c r="D35" s="193"/>
      <c r="E35" s="193"/>
      <c r="F35" s="193"/>
      <c r="G35" s="193"/>
      <c r="H35" s="193"/>
      <c r="I35" s="193"/>
      <c r="J35" s="134">
        <v>1626</v>
      </c>
      <c r="K35" s="134">
        <v>1626</v>
      </c>
      <c r="L35" s="135"/>
      <c r="M35" s="135"/>
      <c r="N35" s="135"/>
      <c r="O35" s="134">
        <v>96.56</v>
      </c>
      <c r="P35" s="135"/>
      <c r="Q35" s="135"/>
    </row>
    <row r="36" spans="1:17" x14ac:dyDescent="0.25">
      <c r="A36" s="192" t="s">
        <v>70</v>
      </c>
      <c r="B36" s="193"/>
      <c r="C36" s="193"/>
      <c r="D36" s="193"/>
      <c r="E36" s="193"/>
      <c r="F36" s="193"/>
      <c r="G36" s="193"/>
      <c r="H36" s="193"/>
      <c r="I36" s="193"/>
      <c r="J36" s="135"/>
      <c r="K36" s="135"/>
      <c r="L36" s="135"/>
      <c r="M36" s="135"/>
      <c r="N36" s="135"/>
      <c r="O36" s="135"/>
      <c r="P36" s="135"/>
      <c r="Q36" s="135"/>
    </row>
    <row r="37" spans="1:17" x14ac:dyDescent="0.25">
      <c r="A37" s="192" t="s">
        <v>246</v>
      </c>
      <c r="B37" s="193"/>
      <c r="C37" s="193"/>
      <c r="D37" s="193"/>
      <c r="E37" s="193"/>
      <c r="F37" s="193"/>
      <c r="G37" s="193"/>
      <c r="H37" s="193"/>
      <c r="I37" s="193"/>
      <c r="J37" s="134">
        <v>-406</v>
      </c>
      <c r="K37" s="134">
        <v>-406</v>
      </c>
      <c r="L37" s="135"/>
      <c r="M37" s="135"/>
      <c r="N37" s="135"/>
      <c r="O37" s="134">
        <v>-24.14</v>
      </c>
      <c r="P37" s="135"/>
      <c r="Q37" s="135"/>
    </row>
    <row r="38" spans="1:17" x14ac:dyDescent="0.25">
      <c r="A38" s="192" t="s">
        <v>71</v>
      </c>
      <c r="B38" s="193"/>
      <c r="C38" s="193"/>
      <c r="D38" s="193"/>
      <c r="E38" s="193"/>
      <c r="F38" s="193"/>
      <c r="G38" s="193"/>
      <c r="H38" s="193"/>
      <c r="I38" s="193"/>
      <c r="J38" s="134">
        <v>1057</v>
      </c>
      <c r="K38" s="135"/>
      <c r="L38" s="135"/>
      <c r="M38" s="135"/>
      <c r="N38" s="135"/>
      <c r="O38" s="135"/>
      <c r="P38" s="135"/>
      <c r="Q38" s="135"/>
    </row>
    <row r="39" spans="1:17" x14ac:dyDescent="0.25">
      <c r="A39" s="192" t="s">
        <v>70</v>
      </c>
      <c r="B39" s="193"/>
      <c r="C39" s="193"/>
      <c r="D39" s="193"/>
      <c r="E39" s="193"/>
      <c r="F39" s="193"/>
      <c r="G39" s="193"/>
      <c r="H39" s="193"/>
      <c r="I39" s="193"/>
      <c r="J39" s="135"/>
      <c r="K39" s="135"/>
      <c r="L39" s="135"/>
      <c r="M39" s="135"/>
      <c r="N39" s="135"/>
      <c r="O39" s="135"/>
      <c r="P39" s="135"/>
      <c r="Q39" s="135"/>
    </row>
    <row r="40" spans="1:17" x14ac:dyDescent="0.25">
      <c r="A40" s="192" t="s">
        <v>247</v>
      </c>
      <c r="B40" s="193"/>
      <c r="C40" s="193"/>
      <c r="D40" s="193"/>
      <c r="E40" s="193"/>
      <c r="F40" s="193"/>
      <c r="G40" s="193"/>
      <c r="H40" s="193"/>
      <c r="I40" s="193"/>
      <c r="J40" s="134">
        <v>1057</v>
      </c>
      <c r="K40" s="135"/>
      <c r="L40" s="135"/>
      <c r="M40" s="135"/>
      <c r="N40" s="135"/>
      <c r="O40" s="135"/>
      <c r="P40" s="135"/>
      <c r="Q40" s="135"/>
    </row>
    <row r="41" spans="1:17" x14ac:dyDescent="0.25">
      <c r="A41" s="192" t="s">
        <v>72</v>
      </c>
      <c r="B41" s="193"/>
      <c r="C41" s="193"/>
      <c r="D41" s="193"/>
      <c r="E41" s="193"/>
      <c r="F41" s="193"/>
      <c r="G41" s="193"/>
      <c r="H41" s="193"/>
      <c r="I41" s="193"/>
      <c r="J41" s="134">
        <v>650</v>
      </c>
      <c r="K41" s="135"/>
      <c r="L41" s="135"/>
      <c r="M41" s="135"/>
      <c r="N41" s="135"/>
      <c r="O41" s="135"/>
      <c r="P41" s="135"/>
      <c r="Q41" s="135"/>
    </row>
    <row r="42" spans="1:17" x14ac:dyDescent="0.25">
      <c r="A42" s="192" t="s">
        <v>70</v>
      </c>
      <c r="B42" s="193"/>
      <c r="C42" s="193"/>
      <c r="D42" s="193"/>
      <c r="E42" s="193"/>
      <c r="F42" s="193"/>
      <c r="G42" s="193"/>
      <c r="H42" s="193"/>
      <c r="I42" s="193"/>
      <c r="J42" s="135"/>
      <c r="K42" s="135"/>
      <c r="L42" s="135"/>
      <c r="M42" s="135"/>
      <c r="N42" s="135"/>
      <c r="O42" s="135"/>
      <c r="P42" s="135"/>
      <c r="Q42" s="135"/>
    </row>
    <row r="43" spans="1:17" x14ac:dyDescent="0.25">
      <c r="A43" s="192" t="s">
        <v>248</v>
      </c>
      <c r="B43" s="193"/>
      <c r="C43" s="193"/>
      <c r="D43" s="193"/>
      <c r="E43" s="193"/>
      <c r="F43" s="193"/>
      <c r="G43" s="193"/>
      <c r="H43" s="193"/>
      <c r="I43" s="193"/>
      <c r="J43" s="134">
        <v>650</v>
      </c>
      <c r="K43" s="135"/>
      <c r="L43" s="135"/>
      <c r="M43" s="135"/>
      <c r="N43" s="135"/>
      <c r="O43" s="135"/>
      <c r="P43" s="135"/>
      <c r="Q43" s="135"/>
    </row>
    <row r="44" spans="1:17" x14ac:dyDescent="0.25">
      <c r="A44" s="194" t="s">
        <v>143</v>
      </c>
      <c r="B44" s="193"/>
      <c r="C44" s="193"/>
      <c r="D44" s="193"/>
      <c r="E44" s="193"/>
      <c r="F44" s="193"/>
      <c r="G44" s="193"/>
      <c r="H44" s="193"/>
      <c r="I44" s="193"/>
      <c r="J44" s="136">
        <v>3333</v>
      </c>
      <c r="K44" s="135"/>
      <c r="L44" s="135"/>
      <c r="M44" s="135"/>
      <c r="N44" s="135"/>
      <c r="O44" s="136">
        <v>96.56</v>
      </c>
      <c r="P44" s="135"/>
      <c r="Q44" s="135"/>
    </row>
    <row r="45" spans="1:17" x14ac:dyDescent="0.25">
      <c r="A45" s="192" t="s">
        <v>73</v>
      </c>
      <c r="B45" s="193"/>
      <c r="C45" s="193"/>
      <c r="D45" s="193"/>
      <c r="E45" s="193"/>
      <c r="F45" s="193"/>
      <c r="G45" s="193"/>
      <c r="H45" s="193"/>
      <c r="I45" s="193"/>
      <c r="J45" s="134">
        <v>3333</v>
      </c>
      <c r="K45" s="135"/>
      <c r="L45" s="135"/>
      <c r="M45" s="135"/>
      <c r="N45" s="135"/>
      <c r="O45" s="134">
        <v>96.56</v>
      </c>
      <c r="P45" s="135"/>
      <c r="Q45" s="135"/>
    </row>
    <row r="46" spans="1:17" x14ac:dyDescent="0.25">
      <c r="A46" s="192" t="s">
        <v>74</v>
      </c>
      <c r="B46" s="193"/>
      <c r="C46" s="193"/>
      <c r="D46" s="193"/>
      <c r="E46" s="193"/>
      <c r="F46" s="193"/>
      <c r="G46" s="193"/>
      <c r="H46" s="193"/>
      <c r="I46" s="193"/>
      <c r="J46" s="135"/>
      <c r="K46" s="135"/>
      <c r="L46" s="135"/>
      <c r="M46" s="135"/>
      <c r="N46" s="135"/>
      <c r="O46" s="135"/>
      <c r="P46" s="135"/>
      <c r="Q46" s="135"/>
    </row>
    <row r="47" spans="1:17" x14ac:dyDescent="0.25">
      <c r="A47" s="192" t="s">
        <v>75</v>
      </c>
      <c r="B47" s="193"/>
      <c r="C47" s="193"/>
      <c r="D47" s="193"/>
      <c r="E47" s="193"/>
      <c r="F47" s="193"/>
      <c r="G47" s="193"/>
      <c r="H47" s="193"/>
      <c r="I47" s="193"/>
      <c r="J47" s="134">
        <v>1626</v>
      </c>
      <c r="K47" s="135"/>
      <c r="L47" s="135"/>
      <c r="M47" s="135"/>
      <c r="N47" s="135"/>
      <c r="O47" s="135"/>
      <c r="P47" s="135"/>
      <c r="Q47" s="135"/>
    </row>
    <row r="48" spans="1:17" x14ac:dyDescent="0.25">
      <c r="A48" s="192" t="s">
        <v>76</v>
      </c>
      <c r="B48" s="193"/>
      <c r="C48" s="193"/>
      <c r="D48" s="193"/>
      <c r="E48" s="193"/>
      <c r="F48" s="193"/>
      <c r="G48" s="193"/>
      <c r="H48" s="193"/>
      <c r="I48" s="193"/>
      <c r="J48" s="134">
        <v>1057</v>
      </c>
      <c r="K48" s="135"/>
      <c r="L48" s="135"/>
      <c r="M48" s="135"/>
      <c r="N48" s="135"/>
      <c r="O48" s="135"/>
      <c r="P48" s="135"/>
      <c r="Q48" s="135"/>
    </row>
    <row r="49" spans="1:17" x14ac:dyDescent="0.25">
      <c r="A49" s="192" t="s">
        <v>77</v>
      </c>
      <c r="B49" s="193"/>
      <c r="C49" s="193"/>
      <c r="D49" s="193"/>
      <c r="E49" s="193"/>
      <c r="F49" s="193"/>
      <c r="G49" s="193"/>
      <c r="H49" s="193"/>
      <c r="I49" s="193"/>
      <c r="J49" s="134">
        <v>650</v>
      </c>
      <c r="K49" s="135"/>
      <c r="L49" s="135"/>
      <c r="M49" s="135"/>
      <c r="N49" s="135"/>
      <c r="O49" s="135"/>
      <c r="P49" s="135"/>
      <c r="Q49" s="135"/>
    </row>
    <row r="50" spans="1:17" x14ac:dyDescent="0.25">
      <c r="A50" s="194" t="s">
        <v>78</v>
      </c>
      <c r="B50" s="193"/>
      <c r="C50" s="193"/>
      <c r="D50" s="193"/>
      <c r="E50" s="193"/>
      <c r="F50" s="193"/>
      <c r="G50" s="193"/>
      <c r="H50" s="193"/>
      <c r="I50" s="193"/>
      <c r="J50" s="136">
        <v>3333</v>
      </c>
      <c r="K50" s="135"/>
      <c r="L50" s="135"/>
      <c r="M50" s="135"/>
      <c r="N50" s="135"/>
      <c r="O50" s="136">
        <v>96.56</v>
      </c>
      <c r="P50" s="135"/>
      <c r="Q50" s="135"/>
    </row>
    <row r="51" spans="1:17" x14ac:dyDescent="0.25">
      <c r="A51" s="124"/>
      <c r="B51" s="125"/>
      <c r="C51" s="126"/>
      <c r="D51" s="127"/>
      <c r="E51" s="12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</row>
    <row r="52" spans="1:17" x14ac:dyDescent="0.25">
      <c r="A52" s="153"/>
      <c r="B52" s="121" t="s">
        <v>86</v>
      </c>
      <c r="C52" s="121"/>
      <c r="D52" s="121"/>
      <c r="E52" s="121"/>
      <c r="F52" s="121"/>
      <c r="G52" s="121"/>
      <c r="H52" s="121"/>
      <c r="I52" s="121" t="s">
        <v>87</v>
      </c>
      <c r="J52" s="121"/>
      <c r="K52" s="121"/>
      <c r="L52" s="121"/>
      <c r="M52" s="121"/>
      <c r="N52" s="154"/>
      <c r="O52" s="154"/>
      <c r="P52" s="154"/>
      <c r="Q52" s="155"/>
    </row>
    <row r="53" spans="1:17" x14ac:dyDescent="0.25">
      <c r="A53" s="153"/>
      <c r="B53" s="156"/>
      <c r="C53" s="157"/>
      <c r="D53" s="158"/>
      <c r="E53" s="156"/>
      <c r="F53" s="156"/>
      <c r="G53" s="157"/>
      <c r="H53" s="159"/>
      <c r="I53" s="121" t="s">
        <v>222</v>
      </c>
      <c r="J53" s="121"/>
      <c r="K53" s="121"/>
      <c r="L53" s="121"/>
      <c r="M53" s="121"/>
      <c r="N53" s="154"/>
      <c r="O53" s="154"/>
      <c r="P53" s="154"/>
      <c r="Q53" s="155"/>
    </row>
    <row r="54" spans="1:17" x14ac:dyDescent="0.25"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</row>
    <row r="55" spans="1:17" x14ac:dyDescent="0.25">
      <c r="A55" s="124"/>
      <c r="B55" s="125"/>
      <c r="C55" s="126"/>
      <c r="D55" s="127"/>
      <c r="E55" s="12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</row>
    <row r="56" spans="1:17" x14ac:dyDescent="0.25">
      <c r="A56" s="124"/>
      <c r="B56" s="125"/>
      <c r="C56" s="126"/>
      <c r="D56" s="127"/>
      <c r="E56" s="12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</row>
    <row r="57" spans="1:17" x14ac:dyDescent="0.25">
      <c r="A57" s="124"/>
      <c r="B57" s="125"/>
      <c r="C57" s="126"/>
      <c r="D57" s="127"/>
      <c r="E57" s="12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</row>
    <row r="58" spans="1:17" x14ac:dyDescent="0.25">
      <c r="A58" s="124"/>
      <c r="B58" s="125"/>
      <c r="C58" s="126"/>
      <c r="D58" s="127"/>
      <c r="E58" s="12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</row>
  </sheetData>
  <mergeCells count="41">
    <mergeCell ref="A18:A20"/>
    <mergeCell ref="B18:B20"/>
    <mergeCell ref="C18:C20"/>
    <mergeCell ref="D18:D20"/>
    <mergeCell ref="E18:E20"/>
    <mergeCell ref="F19:F20"/>
    <mergeCell ref="G19:I19"/>
    <mergeCell ref="J19:J20"/>
    <mergeCell ref="K19:M19"/>
    <mergeCell ref="E1:I1"/>
    <mergeCell ref="J13:K13"/>
    <mergeCell ref="J14:K14"/>
    <mergeCell ref="J15:K15"/>
    <mergeCell ref="F18:I18"/>
    <mergeCell ref="J18:M18"/>
    <mergeCell ref="N18:N20"/>
    <mergeCell ref="O18:O20"/>
    <mergeCell ref="P18:P20"/>
    <mergeCell ref="Q18:Q20"/>
    <mergeCell ref="A40:I40"/>
    <mergeCell ref="A22:Q22"/>
    <mergeCell ref="A23:Q23"/>
    <mergeCell ref="A30:Q30"/>
    <mergeCell ref="A32:I32"/>
    <mergeCell ref="A33:Q33"/>
    <mergeCell ref="A34:I34"/>
    <mergeCell ref="A35:I35"/>
    <mergeCell ref="A36:I36"/>
    <mergeCell ref="A37:I37"/>
    <mergeCell ref="A38:I38"/>
    <mergeCell ref="A39:I39"/>
    <mergeCell ref="A47:I47"/>
    <mergeCell ref="A48:I48"/>
    <mergeCell ref="A49:I49"/>
    <mergeCell ref="A50:I50"/>
    <mergeCell ref="A41:I41"/>
    <mergeCell ref="A42:I42"/>
    <mergeCell ref="A43:I43"/>
    <mergeCell ref="A44:I44"/>
    <mergeCell ref="A45:I45"/>
    <mergeCell ref="A46:I4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opLeftCell="A16" workbookViewId="0">
      <selection activeCell="D10" sqref="D10"/>
    </sheetView>
  </sheetViews>
  <sheetFormatPr defaultRowHeight="13.2" x14ac:dyDescent="0.25"/>
  <cols>
    <col min="2" max="2" width="19" customWidth="1"/>
    <col min="3" max="3" width="26.6640625" customWidth="1"/>
  </cols>
  <sheetData>
    <row r="1" spans="1:17" x14ac:dyDescent="0.25">
      <c r="A1" s="54" t="s">
        <v>35</v>
      </c>
      <c r="B1" s="74"/>
      <c r="C1" s="80"/>
      <c r="D1" s="99"/>
      <c r="E1" s="200" t="s">
        <v>1</v>
      </c>
      <c r="F1" s="200"/>
      <c r="G1" s="200"/>
      <c r="H1" s="200"/>
      <c r="I1" s="200"/>
      <c r="J1" s="59"/>
      <c r="K1" s="59"/>
      <c r="L1" s="59"/>
      <c r="M1" s="54" t="s">
        <v>36</v>
      </c>
      <c r="N1" s="59"/>
      <c r="O1" s="59"/>
      <c r="P1" s="59"/>
      <c r="Q1" s="105"/>
    </row>
    <row r="2" spans="1:17" x14ac:dyDescent="0.25">
      <c r="A2" s="65"/>
      <c r="B2" s="74"/>
      <c r="C2" s="80"/>
      <c r="D2" s="75"/>
      <c r="E2" s="75"/>
      <c r="F2" s="59"/>
      <c r="G2" s="76" t="s">
        <v>37</v>
      </c>
      <c r="H2" s="59"/>
      <c r="I2" s="59"/>
      <c r="J2" s="59"/>
      <c r="K2" s="59"/>
      <c r="L2" s="59"/>
      <c r="M2" s="65" t="s">
        <v>38</v>
      </c>
      <c r="N2" s="59"/>
      <c r="O2" s="59"/>
      <c r="P2" s="59"/>
      <c r="Q2" s="105"/>
    </row>
    <row r="3" spans="1:17" x14ac:dyDescent="0.25">
      <c r="A3" s="65"/>
      <c r="B3" s="74"/>
      <c r="C3" s="80"/>
      <c r="D3" s="75"/>
      <c r="E3" s="75"/>
      <c r="F3" s="59"/>
      <c r="G3" s="76"/>
      <c r="H3" s="59"/>
      <c r="I3" s="59"/>
      <c r="J3" s="59"/>
      <c r="K3" s="59"/>
      <c r="L3" s="65"/>
      <c r="M3" s="65" t="s">
        <v>82</v>
      </c>
      <c r="N3" s="59"/>
      <c r="O3" s="59"/>
      <c r="P3" s="59"/>
      <c r="Q3" s="105"/>
    </row>
    <row r="4" spans="1:17" x14ac:dyDescent="0.25">
      <c r="A4" s="65" t="s">
        <v>83</v>
      </c>
      <c r="B4" s="74"/>
      <c r="C4" s="80"/>
      <c r="D4" s="75"/>
      <c r="E4" s="75"/>
      <c r="F4" s="59"/>
      <c r="G4" s="59"/>
      <c r="H4" s="59"/>
      <c r="I4" s="59"/>
      <c r="J4" s="59"/>
      <c r="K4" s="59"/>
      <c r="L4" s="59"/>
      <c r="M4" s="65" t="s">
        <v>83</v>
      </c>
      <c r="N4" s="59"/>
      <c r="O4" s="59"/>
      <c r="P4" s="59"/>
      <c r="Q4" s="105"/>
    </row>
    <row r="5" spans="1:17" x14ac:dyDescent="0.25">
      <c r="A5" s="65" t="s">
        <v>84</v>
      </c>
      <c r="B5" s="74"/>
      <c r="C5" s="80"/>
      <c r="D5" s="75"/>
      <c r="E5" s="75"/>
      <c r="F5" s="59"/>
      <c r="G5" s="59"/>
      <c r="H5" s="59"/>
      <c r="I5" s="59"/>
      <c r="J5" s="59"/>
      <c r="K5" s="59"/>
      <c r="L5" s="59"/>
      <c r="M5" s="65" t="s">
        <v>43</v>
      </c>
      <c r="N5" s="59"/>
      <c r="O5" s="59"/>
      <c r="P5" s="59"/>
      <c r="Q5" s="105"/>
    </row>
    <row r="6" spans="1:17" x14ac:dyDescent="0.25">
      <c r="A6" s="73"/>
      <c r="B6" s="74"/>
      <c r="C6" s="75"/>
      <c r="D6" s="72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105"/>
    </row>
    <row r="7" spans="1:17" x14ac:dyDescent="0.25">
      <c r="A7" s="107"/>
      <c r="B7" s="108"/>
      <c r="C7" s="110"/>
      <c r="D7" s="105"/>
      <c r="E7" s="104"/>
      <c r="F7" s="104"/>
      <c r="G7" s="111" t="s">
        <v>249</v>
      </c>
      <c r="H7" s="111"/>
      <c r="I7" s="111"/>
      <c r="J7" s="104"/>
      <c r="K7" s="104"/>
      <c r="L7" s="104"/>
      <c r="M7" s="104"/>
      <c r="N7" s="104"/>
      <c r="O7" s="104"/>
      <c r="P7" s="104"/>
      <c r="Q7" s="105"/>
    </row>
    <row r="8" spans="1:17" x14ac:dyDescent="0.25">
      <c r="A8" s="107"/>
      <c r="B8" s="108"/>
      <c r="C8" s="110"/>
      <c r="D8" s="105"/>
      <c r="E8" s="104"/>
      <c r="F8" s="104"/>
      <c r="G8" s="107" t="s">
        <v>42</v>
      </c>
      <c r="H8" s="107"/>
      <c r="I8" s="107"/>
      <c r="J8" s="104"/>
      <c r="K8" s="104"/>
      <c r="L8" s="104"/>
      <c r="M8" s="104"/>
      <c r="N8" s="104"/>
      <c r="O8" s="104"/>
      <c r="P8" s="104"/>
      <c r="Q8" s="105"/>
    </row>
    <row r="9" spans="1:17" x14ac:dyDescent="0.25">
      <c r="A9" s="107"/>
      <c r="B9" s="108"/>
      <c r="C9" s="110"/>
      <c r="D9" s="105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5"/>
    </row>
    <row r="10" spans="1:17" x14ac:dyDescent="0.25">
      <c r="A10" s="107"/>
      <c r="B10" s="108"/>
      <c r="C10" s="112" t="s">
        <v>44</v>
      </c>
      <c r="D10" s="160" t="s">
        <v>250</v>
      </c>
      <c r="E10" s="104"/>
      <c r="F10" s="104"/>
      <c r="G10" s="107"/>
      <c r="H10" s="104"/>
      <c r="I10" s="104"/>
      <c r="J10" s="104"/>
      <c r="K10" s="115"/>
      <c r="L10" s="115"/>
      <c r="M10" s="115"/>
      <c r="N10" s="115"/>
      <c r="O10" s="115"/>
      <c r="P10" s="104"/>
      <c r="Q10" s="105"/>
    </row>
    <row r="11" spans="1:17" x14ac:dyDescent="0.25">
      <c r="A11" s="107"/>
      <c r="B11" s="108"/>
      <c r="C11" s="110"/>
      <c r="D11" s="149"/>
      <c r="E11" s="150"/>
      <c r="F11" s="150"/>
      <c r="G11" s="151" t="s">
        <v>45</v>
      </c>
      <c r="H11" s="151"/>
      <c r="I11" s="151"/>
      <c r="J11" s="150"/>
      <c r="K11" s="117"/>
      <c r="L11" s="104"/>
      <c r="M11" s="104"/>
      <c r="N11" s="104"/>
      <c r="O11" s="104"/>
      <c r="P11" s="104"/>
      <c r="Q11" s="105"/>
    </row>
    <row r="12" spans="1:17" x14ac:dyDescent="0.25">
      <c r="A12" s="119"/>
      <c r="B12" s="120"/>
      <c r="C12" s="110"/>
      <c r="D12" s="105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5"/>
    </row>
    <row r="13" spans="1:17" x14ac:dyDescent="0.25">
      <c r="A13" s="107"/>
      <c r="B13" s="108"/>
      <c r="C13" s="110"/>
      <c r="D13" s="121" t="s">
        <v>251</v>
      </c>
      <c r="E13" s="104"/>
      <c r="F13" s="104"/>
      <c r="G13" s="104"/>
      <c r="H13" s="121"/>
      <c r="I13" s="121"/>
      <c r="J13" s="121"/>
      <c r="K13" s="104"/>
      <c r="L13" s="104"/>
      <c r="M13" s="104"/>
      <c r="N13" s="104"/>
      <c r="O13" s="104"/>
      <c r="P13" s="104"/>
      <c r="Q13" s="104"/>
    </row>
    <row r="14" spans="1:17" x14ac:dyDescent="0.25">
      <c r="A14" s="107"/>
      <c r="B14" s="108"/>
      <c r="C14" s="110"/>
      <c r="D14" s="121" t="s">
        <v>252</v>
      </c>
      <c r="E14" s="104"/>
      <c r="F14" s="104"/>
      <c r="G14" s="104"/>
      <c r="H14" s="121"/>
      <c r="I14" s="121"/>
      <c r="J14" s="201" t="s">
        <v>253</v>
      </c>
      <c r="K14" s="202"/>
      <c r="L14" s="123" t="s">
        <v>46</v>
      </c>
      <c r="M14" s="104"/>
      <c r="N14" s="104"/>
      <c r="O14" s="104"/>
      <c r="P14" s="104"/>
      <c r="Q14" s="105"/>
    </row>
    <row r="15" spans="1:17" x14ac:dyDescent="0.25">
      <c r="A15" s="107"/>
      <c r="B15" s="108"/>
      <c r="C15" s="110"/>
      <c r="D15" s="121" t="s">
        <v>47</v>
      </c>
      <c r="E15" s="104"/>
      <c r="F15" s="104"/>
      <c r="G15" s="104"/>
      <c r="H15" s="121"/>
      <c r="I15" s="121"/>
      <c r="J15" s="201" t="s">
        <v>254</v>
      </c>
      <c r="K15" s="202"/>
      <c r="L15" s="123" t="s">
        <v>46</v>
      </c>
      <c r="M15" s="104"/>
      <c r="N15" s="104"/>
      <c r="O15" s="104"/>
      <c r="P15" s="104"/>
      <c r="Q15" s="105"/>
    </row>
    <row r="16" spans="1:17" x14ac:dyDescent="0.25">
      <c r="A16" s="107"/>
      <c r="B16" s="108"/>
      <c r="C16" s="110"/>
      <c r="D16" s="121" t="s">
        <v>48</v>
      </c>
      <c r="E16" s="104"/>
      <c r="F16" s="104"/>
      <c r="G16" s="104"/>
      <c r="H16" s="121"/>
      <c r="I16" s="121"/>
      <c r="J16" s="201" t="s">
        <v>255</v>
      </c>
      <c r="K16" s="202"/>
      <c r="L16" s="123" t="s">
        <v>49</v>
      </c>
      <c r="M16" s="104"/>
      <c r="N16" s="104"/>
      <c r="O16" s="104"/>
      <c r="P16" s="104"/>
      <c r="Q16" s="105"/>
    </row>
    <row r="17" spans="1:17" x14ac:dyDescent="0.25">
      <c r="A17" s="107"/>
      <c r="B17" s="108"/>
      <c r="C17" s="110"/>
      <c r="D17" s="79" t="s">
        <v>50</v>
      </c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5"/>
    </row>
    <row r="18" spans="1:17" x14ac:dyDescent="0.25">
      <c r="A18" s="107"/>
      <c r="B18" s="108"/>
      <c r="C18" s="109"/>
      <c r="D18" s="110"/>
      <c r="E18" s="107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5"/>
    </row>
    <row r="19" spans="1:17" x14ac:dyDescent="0.25">
      <c r="A19" s="198" t="s">
        <v>51</v>
      </c>
      <c r="B19" s="203" t="s">
        <v>116</v>
      </c>
      <c r="C19" s="198" t="s">
        <v>52</v>
      </c>
      <c r="D19" s="198" t="s">
        <v>53</v>
      </c>
      <c r="E19" s="198" t="s">
        <v>54</v>
      </c>
      <c r="F19" s="198" t="s">
        <v>55</v>
      </c>
      <c r="G19" s="199"/>
      <c r="H19" s="199"/>
      <c r="I19" s="199"/>
      <c r="J19" s="198" t="s">
        <v>56</v>
      </c>
      <c r="K19" s="208"/>
      <c r="L19" s="208"/>
      <c r="M19" s="208"/>
      <c r="N19" s="208"/>
      <c r="O19" s="198" t="s">
        <v>57</v>
      </c>
      <c r="P19" s="198" t="s">
        <v>58</v>
      </c>
      <c r="Q19" s="209" t="s">
        <v>59</v>
      </c>
    </row>
    <row r="20" spans="1:17" x14ac:dyDescent="0.25">
      <c r="A20" s="199"/>
      <c r="B20" s="204"/>
      <c r="C20" s="205"/>
      <c r="D20" s="198"/>
      <c r="E20" s="198"/>
      <c r="F20" s="198" t="s">
        <v>0</v>
      </c>
      <c r="G20" s="198" t="s">
        <v>60</v>
      </c>
      <c r="H20" s="199"/>
      <c r="I20" s="199"/>
      <c r="J20" s="198" t="s">
        <v>177</v>
      </c>
      <c r="K20" s="198" t="s">
        <v>0</v>
      </c>
      <c r="L20" s="198" t="s">
        <v>60</v>
      </c>
      <c r="M20" s="199"/>
      <c r="N20" s="199"/>
      <c r="O20" s="198"/>
      <c r="P20" s="198"/>
      <c r="Q20" s="209"/>
    </row>
    <row r="21" spans="1:17" x14ac:dyDescent="0.25">
      <c r="A21" s="199"/>
      <c r="B21" s="204"/>
      <c r="C21" s="205"/>
      <c r="D21" s="198"/>
      <c r="E21" s="198"/>
      <c r="F21" s="199"/>
      <c r="G21" s="144" t="s">
        <v>61</v>
      </c>
      <c r="H21" s="144" t="s">
        <v>62</v>
      </c>
      <c r="I21" s="144" t="s">
        <v>63</v>
      </c>
      <c r="J21" s="205"/>
      <c r="K21" s="199"/>
      <c r="L21" s="144" t="s">
        <v>61</v>
      </c>
      <c r="M21" s="144" t="s">
        <v>62</v>
      </c>
      <c r="N21" s="144" t="s">
        <v>63</v>
      </c>
      <c r="O21" s="198"/>
      <c r="P21" s="198"/>
      <c r="Q21" s="209"/>
    </row>
    <row r="22" spans="1:17" x14ac:dyDescent="0.25">
      <c r="A22" s="130">
        <v>1</v>
      </c>
      <c r="B22" s="146">
        <v>2</v>
      </c>
      <c r="C22" s="144">
        <v>3</v>
      </c>
      <c r="D22" s="144">
        <v>4</v>
      </c>
      <c r="E22" s="132">
        <v>5</v>
      </c>
      <c r="F22" s="145">
        <v>6</v>
      </c>
      <c r="G22" s="145">
        <v>7</v>
      </c>
      <c r="H22" s="145">
        <v>8</v>
      </c>
      <c r="I22" s="145">
        <v>9</v>
      </c>
      <c r="J22" s="145">
        <v>10</v>
      </c>
      <c r="K22" s="145">
        <v>11</v>
      </c>
      <c r="L22" s="145">
        <v>12</v>
      </c>
      <c r="M22" s="145">
        <v>13</v>
      </c>
      <c r="N22" s="145">
        <v>14</v>
      </c>
      <c r="O22" s="145">
        <v>15</v>
      </c>
      <c r="P22" s="145">
        <v>16</v>
      </c>
      <c r="Q22" s="145">
        <v>17</v>
      </c>
    </row>
    <row r="23" spans="1:17" x14ac:dyDescent="0.25">
      <c r="A23" s="195" t="s">
        <v>178</v>
      </c>
      <c r="B23" s="193"/>
      <c r="C23" s="193"/>
      <c r="D23" s="193"/>
      <c r="E23" s="193"/>
      <c r="F23" s="193"/>
      <c r="G23" s="193"/>
      <c r="H23" s="193"/>
      <c r="I23" s="193"/>
      <c r="J23" s="193"/>
      <c r="K23" s="193"/>
      <c r="L23" s="193"/>
      <c r="M23" s="193"/>
      <c r="N23" s="193"/>
      <c r="O23" s="193"/>
      <c r="P23" s="193"/>
      <c r="Q23" s="193"/>
    </row>
    <row r="24" spans="1:17" ht="45.6" x14ac:dyDescent="0.25">
      <c r="A24" s="130">
        <v>1</v>
      </c>
      <c r="B24" s="131" t="s">
        <v>256</v>
      </c>
      <c r="C24" s="143" t="s">
        <v>257</v>
      </c>
      <c r="D24" s="132" t="s">
        <v>182</v>
      </c>
      <c r="E24" s="137">
        <v>1</v>
      </c>
      <c r="F24" s="134">
        <v>267.73</v>
      </c>
      <c r="G24" s="134">
        <v>267.73</v>
      </c>
      <c r="H24" s="135"/>
      <c r="I24" s="135"/>
      <c r="J24" s="135"/>
      <c r="K24" s="135">
        <v>268</v>
      </c>
      <c r="L24" s="135">
        <v>268</v>
      </c>
      <c r="M24" s="135"/>
      <c r="N24" s="135"/>
      <c r="O24" s="135">
        <v>13.4</v>
      </c>
      <c r="P24" s="135">
        <v>13.4</v>
      </c>
      <c r="Q24" s="135"/>
    </row>
    <row r="25" spans="1:17" ht="79.8" x14ac:dyDescent="0.25">
      <c r="A25" s="130">
        <v>2</v>
      </c>
      <c r="B25" s="131" t="s">
        <v>258</v>
      </c>
      <c r="C25" s="143" t="s">
        <v>259</v>
      </c>
      <c r="D25" s="132" t="s">
        <v>260</v>
      </c>
      <c r="E25" s="137">
        <v>4</v>
      </c>
      <c r="F25" s="134">
        <v>128.87</v>
      </c>
      <c r="G25" s="134">
        <v>128.87</v>
      </c>
      <c r="H25" s="135"/>
      <c r="I25" s="135"/>
      <c r="J25" s="135"/>
      <c r="K25" s="135">
        <v>515</v>
      </c>
      <c r="L25" s="135">
        <v>515</v>
      </c>
      <c r="M25" s="135"/>
      <c r="N25" s="135"/>
      <c r="O25" s="135">
        <v>6.45</v>
      </c>
      <c r="P25" s="135">
        <v>25.8</v>
      </c>
      <c r="Q25" s="135"/>
    </row>
    <row r="26" spans="1:17" ht="34.200000000000003" x14ac:dyDescent="0.25">
      <c r="A26" s="130">
        <v>3</v>
      </c>
      <c r="B26" s="131" t="s">
        <v>135</v>
      </c>
      <c r="C26" s="143" t="s">
        <v>136</v>
      </c>
      <c r="D26" s="132" t="s">
        <v>66</v>
      </c>
      <c r="E26" s="137">
        <v>1</v>
      </c>
      <c r="F26" s="134">
        <v>142.16999999999999</v>
      </c>
      <c r="G26" s="134">
        <v>142.16999999999999</v>
      </c>
      <c r="H26" s="135"/>
      <c r="I26" s="135"/>
      <c r="J26" s="135"/>
      <c r="K26" s="135">
        <v>142</v>
      </c>
      <c r="L26" s="135">
        <v>142</v>
      </c>
      <c r="M26" s="135"/>
      <c r="N26" s="135"/>
      <c r="O26" s="135">
        <v>8</v>
      </c>
      <c r="P26" s="135">
        <v>8</v>
      </c>
      <c r="Q26" s="135"/>
    </row>
    <row r="27" spans="1:17" x14ac:dyDescent="0.25">
      <c r="A27" s="130">
        <v>4</v>
      </c>
      <c r="B27" s="131" t="s">
        <v>261</v>
      </c>
      <c r="C27" s="143" t="s">
        <v>262</v>
      </c>
      <c r="D27" s="132" t="s">
        <v>85</v>
      </c>
      <c r="E27" s="137">
        <v>1</v>
      </c>
      <c r="F27" s="134">
        <v>568.66999999999996</v>
      </c>
      <c r="G27" s="134">
        <v>568.66999999999996</v>
      </c>
      <c r="H27" s="135"/>
      <c r="I27" s="135"/>
      <c r="J27" s="135"/>
      <c r="K27" s="135">
        <v>569</v>
      </c>
      <c r="L27" s="135">
        <v>569</v>
      </c>
      <c r="M27" s="135"/>
      <c r="N27" s="135"/>
      <c r="O27" s="135">
        <v>32</v>
      </c>
      <c r="P27" s="135">
        <v>32</v>
      </c>
      <c r="Q27" s="135"/>
    </row>
    <row r="28" spans="1:17" ht="34.200000000000003" x14ac:dyDescent="0.25">
      <c r="A28" s="130">
        <v>5</v>
      </c>
      <c r="B28" s="131" t="s">
        <v>103</v>
      </c>
      <c r="C28" s="143" t="s">
        <v>104</v>
      </c>
      <c r="D28" s="132" t="s">
        <v>105</v>
      </c>
      <c r="E28" s="137">
        <v>3</v>
      </c>
      <c r="F28" s="134">
        <v>27.06</v>
      </c>
      <c r="G28" s="134">
        <v>27.06</v>
      </c>
      <c r="H28" s="135"/>
      <c r="I28" s="135"/>
      <c r="J28" s="135"/>
      <c r="K28" s="135">
        <v>81</v>
      </c>
      <c r="L28" s="135">
        <v>81</v>
      </c>
      <c r="M28" s="135"/>
      <c r="N28" s="135"/>
      <c r="O28" s="135">
        <v>1.5</v>
      </c>
      <c r="P28" s="135">
        <v>4.5</v>
      </c>
      <c r="Q28" s="135"/>
    </row>
    <row r="29" spans="1:17" ht="34.200000000000003" x14ac:dyDescent="0.25">
      <c r="A29" s="130">
        <v>6</v>
      </c>
      <c r="B29" s="131" t="s">
        <v>106</v>
      </c>
      <c r="C29" s="143" t="s">
        <v>107</v>
      </c>
      <c r="D29" s="132" t="s">
        <v>108</v>
      </c>
      <c r="E29" s="133" t="s">
        <v>263</v>
      </c>
      <c r="F29" s="134">
        <v>288.64</v>
      </c>
      <c r="G29" s="134">
        <v>288.64</v>
      </c>
      <c r="H29" s="135"/>
      <c r="I29" s="135"/>
      <c r="J29" s="135"/>
      <c r="K29" s="135">
        <v>9</v>
      </c>
      <c r="L29" s="135">
        <v>9</v>
      </c>
      <c r="M29" s="135"/>
      <c r="N29" s="135"/>
      <c r="O29" s="135">
        <v>16</v>
      </c>
      <c r="P29" s="135">
        <v>0.48</v>
      </c>
      <c r="Q29" s="135"/>
    </row>
    <row r="30" spans="1:17" x14ac:dyDescent="0.25">
      <c r="A30" s="194" t="s">
        <v>216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36">
        <v>2598</v>
      </c>
      <c r="L30" s="135"/>
      <c r="M30" s="135"/>
      <c r="N30" s="135"/>
      <c r="O30" s="135"/>
      <c r="P30" s="136">
        <v>67.34</v>
      </c>
      <c r="Q30" s="135"/>
    </row>
    <row r="31" spans="1:17" x14ac:dyDescent="0.25">
      <c r="A31" s="196" t="s">
        <v>67</v>
      </c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</row>
    <row r="32" spans="1:17" x14ac:dyDescent="0.25">
      <c r="A32" s="192" t="s">
        <v>68</v>
      </c>
      <c r="B32" s="193"/>
      <c r="C32" s="193"/>
      <c r="D32" s="193"/>
      <c r="E32" s="193"/>
      <c r="F32" s="193"/>
      <c r="G32" s="193"/>
      <c r="H32" s="193"/>
      <c r="I32" s="193"/>
      <c r="J32" s="193"/>
      <c r="K32" s="134">
        <v>1584</v>
      </c>
      <c r="L32" s="134">
        <v>1584</v>
      </c>
      <c r="M32" s="135"/>
      <c r="N32" s="135"/>
      <c r="O32" s="135"/>
      <c r="P32" s="134">
        <v>84.18</v>
      </c>
      <c r="Q32" s="135"/>
    </row>
    <row r="33" spans="1:17" x14ac:dyDescent="0.25">
      <c r="A33" s="192" t="s">
        <v>69</v>
      </c>
      <c r="B33" s="193"/>
      <c r="C33" s="193"/>
      <c r="D33" s="193"/>
      <c r="E33" s="193"/>
      <c r="F33" s="193"/>
      <c r="G33" s="193"/>
      <c r="H33" s="193"/>
      <c r="I33" s="193"/>
      <c r="J33" s="193"/>
      <c r="K33" s="134">
        <v>1267</v>
      </c>
      <c r="L33" s="134">
        <v>1267</v>
      </c>
      <c r="M33" s="135"/>
      <c r="N33" s="135"/>
      <c r="O33" s="135"/>
      <c r="P33" s="134">
        <v>67.34</v>
      </c>
      <c r="Q33" s="135"/>
    </row>
    <row r="34" spans="1:17" x14ac:dyDescent="0.25">
      <c r="A34" s="192" t="s">
        <v>70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35"/>
      <c r="L34" s="135"/>
      <c r="M34" s="135"/>
      <c r="N34" s="135"/>
      <c r="O34" s="135"/>
      <c r="P34" s="135"/>
      <c r="Q34" s="135"/>
    </row>
    <row r="35" spans="1:17" x14ac:dyDescent="0.25">
      <c r="A35" s="192" t="s">
        <v>264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34">
        <v>-317</v>
      </c>
      <c r="L35" s="134">
        <v>-317</v>
      </c>
      <c r="M35" s="135"/>
      <c r="N35" s="135"/>
      <c r="O35" s="135"/>
      <c r="P35" s="134">
        <v>-16.835999999999999</v>
      </c>
      <c r="Q35" s="135"/>
    </row>
    <row r="36" spans="1:17" x14ac:dyDescent="0.25">
      <c r="A36" s="192" t="s">
        <v>71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34">
        <v>824</v>
      </c>
      <c r="L36" s="135"/>
      <c r="M36" s="135"/>
      <c r="N36" s="135"/>
      <c r="O36" s="135"/>
      <c r="P36" s="135"/>
      <c r="Q36" s="135"/>
    </row>
    <row r="37" spans="1:17" x14ac:dyDescent="0.25">
      <c r="A37" s="192" t="s">
        <v>70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35"/>
      <c r="L37" s="135"/>
      <c r="M37" s="135"/>
      <c r="N37" s="135"/>
      <c r="O37" s="135"/>
      <c r="P37" s="135"/>
      <c r="Q37" s="135"/>
    </row>
    <row r="38" spans="1:17" x14ac:dyDescent="0.25">
      <c r="A38" s="192" t="s">
        <v>265</v>
      </c>
      <c r="B38" s="193"/>
      <c r="C38" s="193"/>
      <c r="D38" s="193"/>
      <c r="E38" s="193"/>
      <c r="F38" s="193"/>
      <c r="G38" s="193"/>
      <c r="H38" s="193"/>
      <c r="I38" s="193"/>
      <c r="J38" s="193"/>
      <c r="K38" s="134">
        <v>824</v>
      </c>
      <c r="L38" s="135"/>
      <c r="M38" s="135"/>
      <c r="N38" s="135"/>
      <c r="O38" s="135"/>
      <c r="P38" s="135"/>
      <c r="Q38" s="135"/>
    </row>
    <row r="39" spans="1:17" x14ac:dyDescent="0.25">
      <c r="A39" s="192" t="s">
        <v>72</v>
      </c>
      <c r="B39" s="193"/>
      <c r="C39" s="193"/>
      <c r="D39" s="193"/>
      <c r="E39" s="193"/>
      <c r="F39" s="193"/>
      <c r="G39" s="193"/>
      <c r="H39" s="193"/>
      <c r="I39" s="193"/>
      <c r="J39" s="193"/>
      <c r="K39" s="134">
        <v>507</v>
      </c>
      <c r="L39" s="135"/>
      <c r="M39" s="135"/>
      <c r="N39" s="135"/>
      <c r="O39" s="135"/>
      <c r="P39" s="135"/>
      <c r="Q39" s="135"/>
    </row>
    <row r="40" spans="1:17" x14ac:dyDescent="0.25">
      <c r="A40" s="192" t="s">
        <v>70</v>
      </c>
      <c r="B40" s="193"/>
      <c r="C40" s="193"/>
      <c r="D40" s="193"/>
      <c r="E40" s="193"/>
      <c r="F40" s="193"/>
      <c r="G40" s="193"/>
      <c r="H40" s="193"/>
      <c r="I40" s="193"/>
      <c r="J40" s="193"/>
      <c r="K40" s="135"/>
      <c r="L40" s="135"/>
      <c r="M40" s="135"/>
      <c r="N40" s="135"/>
      <c r="O40" s="135"/>
      <c r="P40" s="135"/>
      <c r="Q40" s="135"/>
    </row>
    <row r="41" spans="1:17" x14ac:dyDescent="0.25">
      <c r="A41" s="192" t="s">
        <v>266</v>
      </c>
      <c r="B41" s="193"/>
      <c r="C41" s="193"/>
      <c r="D41" s="193"/>
      <c r="E41" s="193"/>
      <c r="F41" s="193"/>
      <c r="G41" s="193"/>
      <c r="H41" s="193"/>
      <c r="I41" s="193"/>
      <c r="J41" s="193"/>
      <c r="K41" s="134">
        <v>507</v>
      </c>
      <c r="L41" s="135"/>
      <c r="M41" s="135"/>
      <c r="N41" s="135"/>
      <c r="O41" s="135"/>
      <c r="P41" s="135"/>
      <c r="Q41" s="135"/>
    </row>
    <row r="42" spans="1:17" x14ac:dyDescent="0.25">
      <c r="A42" s="194" t="s">
        <v>143</v>
      </c>
      <c r="B42" s="193"/>
      <c r="C42" s="193"/>
      <c r="D42" s="193"/>
      <c r="E42" s="193"/>
      <c r="F42" s="193"/>
      <c r="G42" s="193"/>
      <c r="H42" s="193"/>
      <c r="I42" s="193"/>
      <c r="J42" s="193"/>
      <c r="K42" s="136">
        <v>2598</v>
      </c>
      <c r="L42" s="135"/>
      <c r="M42" s="135"/>
      <c r="N42" s="135"/>
      <c r="O42" s="135"/>
      <c r="P42" s="136">
        <v>67.34</v>
      </c>
      <c r="Q42" s="135"/>
    </row>
    <row r="43" spans="1:17" x14ac:dyDescent="0.25">
      <c r="A43" s="192" t="s">
        <v>220</v>
      </c>
      <c r="B43" s="193"/>
      <c r="C43" s="193"/>
      <c r="D43" s="193"/>
      <c r="E43" s="193"/>
      <c r="F43" s="193"/>
      <c r="G43" s="193"/>
      <c r="H43" s="193"/>
      <c r="I43" s="193"/>
      <c r="J43" s="193"/>
      <c r="K43" s="134">
        <v>2598</v>
      </c>
      <c r="L43" s="135"/>
      <c r="M43" s="135"/>
      <c r="N43" s="135"/>
      <c r="O43" s="135"/>
      <c r="P43" s="134">
        <v>67.34</v>
      </c>
      <c r="Q43" s="135"/>
    </row>
    <row r="44" spans="1:17" x14ac:dyDescent="0.25">
      <c r="A44" s="192" t="s">
        <v>73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34">
        <v>2598</v>
      </c>
      <c r="L44" s="135"/>
      <c r="M44" s="135"/>
      <c r="N44" s="135"/>
      <c r="O44" s="135"/>
      <c r="P44" s="134">
        <v>67.34</v>
      </c>
      <c r="Q44" s="135"/>
    </row>
    <row r="45" spans="1:17" x14ac:dyDescent="0.25">
      <c r="A45" s="192" t="s">
        <v>74</v>
      </c>
      <c r="B45" s="193"/>
      <c r="C45" s="193"/>
      <c r="D45" s="193"/>
      <c r="E45" s="193"/>
      <c r="F45" s="193"/>
      <c r="G45" s="193"/>
      <c r="H45" s="193"/>
      <c r="I45" s="193"/>
      <c r="J45" s="193"/>
      <c r="K45" s="135"/>
      <c r="L45" s="135"/>
      <c r="M45" s="135"/>
      <c r="N45" s="135"/>
      <c r="O45" s="135"/>
      <c r="P45" s="135"/>
      <c r="Q45" s="135"/>
    </row>
    <row r="46" spans="1:17" x14ac:dyDescent="0.25">
      <c r="A46" s="192" t="s">
        <v>75</v>
      </c>
      <c r="B46" s="193"/>
      <c r="C46" s="193"/>
      <c r="D46" s="193"/>
      <c r="E46" s="193"/>
      <c r="F46" s="193"/>
      <c r="G46" s="193"/>
      <c r="H46" s="193"/>
      <c r="I46" s="193"/>
      <c r="J46" s="193"/>
      <c r="K46" s="134">
        <v>1267</v>
      </c>
      <c r="L46" s="135"/>
      <c r="M46" s="135"/>
      <c r="N46" s="135"/>
      <c r="O46" s="135"/>
      <c r="P46" s="135"/>
      <c r="Q46" s="135"/>
    </row>
    <row r="47" spans="1:17" x14ac:dyDescent="0.25">
      <c r="A47" s="192" t="s">
        <v>76</v>
      </c>
      <c r="B47" s="193"/>
      <c r="C47" s="193"/>
      <c r="D47" s="193"/>
      <c r="E47" s="193"/>
      <c r="F47" s="193"/>
      <c r="G47" s="193"/>
      <c r="H47" s="193"/>
      <c r="I47" s="193"/>
      <c r="J47" s="193"/>
      <c r="K47" s="134">
        <v>824</v>
      </c>
      <c r="L47" s="135"/>
      <c r="M47" s="135"/>
      <c r="N47" s="135"/>
      <c r="O47" s="135"/>
      <c r="P47" s="135"/>
      <c r="Q47" s="135"/>
    </row>
    <row r="48" spans="1:17" x14ac:dyDescent="0.25">
      <c r="A48" s="192" t="s">
        <v>77</v>
      </c>
      <c r="B48" s="193"/>
      <c r="C48" s="193"/>
      <c r="D48" s="193"/>
      <c r="E48" s="193"/>
      <c r="F48" s="193"/>
      <c r="G48" s="193"/>
      <c r="H48" s="193"/>
      <c r="I48" s="193"/>
      <c r="J48" s="193"/>
      <c r="K48" s="134">
        <v>507</v>
      </c>
      <c r="L48" s="135"/>
      <c r="M48" s="135"/>
      <c r="N48" s="135"/>
      <c r="O48" s="135"/>
      <c r="P48" s="135"/>
      <c r="Q48" s="135"/>
    </row>
    <row r="49" spans="1:17" x14ac:dyDescent="0.25">
      <c r="A49" s="194" t="s">
        <v>78</v>
      </c>
      <c r="B49" s="193"/>
      <c r="C49" s="193"/>
      <c r="D49" s="193"/>
      <c r="E49" s="193"/>
      <c r="F49" s="193"/>
      <c r="G49" s="193"/>
      <c r="H49" s="193"/>
      <c r="I49" s="193"/>
      <c r="J49" s="193"/>
      <c r="K49" s="136">
        <v>2598</v>
      </c>
      <c r="L49" s="135"/>
      <c r="M49" s="135"/>
      <c r="N49" s="135"/>
      <c r="O49" s="135"/>
      <c r="P49" s="136">
        <v>67.34</v>
      </c>
      <c r="Q49" s="135"/>
    </row>
    <row r="50" spans="1:17" x14ac:dyDescent="0.25">
      <c r="A50" s="100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101"/>
      <c r="O50" s="101"/>
      <c r="P50" s="102"/>
      <c r="Q50" s="103"/>
    </row>
    <row r="51" spans="1:17" x14ac:dyDescent="0.25">
      <c r="A51" s="83"/>
      <c r="B51" s="77" t="s">
        <v>86</v>
      </c>
      <c r="C51" s="77"/>
      <c r="D51" s="77"/>
      <c r="E51" s="77"/>
      <c r="F51" s="77"/>
      <c r="G51" s="77"/>
      <c r="H51" s="77"/>
      <c r="I51" s="77" t="s">
        <v>221</v>
      </c>
      <c r="J51" s="77"/>
      <c r="K51" s="77"/>
      <c r="L51" s="77"/>
      <c r="M51" s="77"/>
      <c r="N51" s="88"/>
      <c r="O51" s="88"/>
      <c r="P51" s="88"/>
    </row>
    <row r="52" spans="1:17" x14ac:dyDescent="0.25">
      <c r="A52" s="83"/>
      <c r="B52" s="60"/>
      <c r="C52" s="91"/>
      <c r="D52" s="57"/>
      <c r="E52" s="60"/>
      <c r="F52" s="60"/>
      <c r="G52" s="91"/>
      <c r="H52" s="58"/>
      <c r="I52" s="77" t="s">
        <v>267</v>
      </c>
      <c r="J52" s="77"/>
      <c r="K52" s="77"/>
      <c r="L52" s="77"/>
      <c r="M52" s="77"/>
      <c r="N52" s="88"/>
      <c r="O52" s="88"/>
      <c r="P52" s="88"/>
    </row>
    <row r="53" spans="1:17" x14ac:dyDescent="0.25">
      <c r="E53" s="81"/>
      <c r="F53" s="93"/>
      <c r="G53" s="93"/>
      <c r="H53" s="93"/>
      <c r="I53" s="77" t="s">
        <v>223</v>
      </c>
      <c r="J53" s="93"/>
      <c r="K53" s="93"/>
      <c r="L53" s="93"/>
      <c r="M53" s="93"/>
      <c r="N53" s="93"/>
      <c r="O53" s="93"/>
      <c r="P53" s="93"/>
      <c r="Q53" s="93"/>
    </row>
    <row r="54" spans="1:17" x14ac:dyDescent="0.25">
      <c r="A54" s="124"/>
      <c r="B54" s="125"/>
      <c r="C54" s="126"/>
      <c r="D54" s="127"/>
      <c r="E54" s="161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</row>
    <row r="55" spans="1:17" x14ac:dyDescent="0.25">
      <c r="A55" s="124"/>
      <c r="B55" s="125"/>
      <c r="C55" s="126"/>
      <c r="D55" s="127"/>
      <c r="E55" s="161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</row>
    <row r="56" spans="1:17" x14ac:dyDescent="0.25">
      <c r="A56" s="124"/>
      <c r="B56" s="125"/>
      <c r="C56" s="126"/>
      <c r="D56" s="127"/>
      <c r="E56" s="161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</row>
    <row r="57" spans="1:17" x14ac:dyDescent="0.25">
      <c r="A57" s="124"/>
      <c r="B57" s="125"/>
      <c r="C57" s="126"/>
      <c r="D57" s="127"/>
      <c r="E57" s="161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</row>
    <row r="58" spans="1:17" x14ac:dyDescent="0.25">
      <c r="A58" s="124"/>
      <c r="B58" s="125"/>
      <c r="C58" s="126"/>
      <c r="D58" s="127"/>
      <c r="E58" s="161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</row>
    <row r="59" spans="1:17" x14ac:dyDescent="0.25">
      <c r="A59" s="124"/>
      <c r="B59" s="125"/>
      <c r="C59" s="126"/>
      <c r="D59" s="127"/>
      <c r="E59" s="161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</row>
  </sheetData>
  <mergeCells count="40">
    <mergeCell ref="E1:I1"/>
    <mergeCell ref="J14:K14"/>
    <mergeCell ref="J15:K15"/>
    <mergeCell ref="J16:K16"/>
    <mergeCell ref="A19:A21"/>
    <mergeCell ref="B19:B21"/>
    <mergeCell ref="C19:C21"/>
    <mergeCell ref="D19:D21"/>
    <mergeCell ref="E19:E21"/>
    <mergeCell ref="F19:I19"/>
    <mergeCell ref="J19:N19"/>
    <mergeCell ref="O19:O21"/>
    <mergeCell ref="P19:P21"/>
    <mergeCell ref="Q19:Q21"/>
    <mergeCell ref="F20:F21"/>
    <mergeCell ref="G20:I20"/>
    <mergeCell ref="J20:J21"/>
    <mergeCell ref="K20:K21"/>
    <mergeCell ref="L20:N20"/>
    <mergeCell ref="A40:J40"/>
    <mergeCell ref="A23:Q23"/>
    <mergeCell ref="A30:J30"/>
    <mergeCell ref="A31:Q31"/>
    <mergeCell ref="A32:J32"/>
    <mergeCell ref="A33:J33"/>
    <mergeCell ref="A34:J34"/>
    <mergeCell ref="A35:J35"/>
    <mergeCell ref="A36:J36"/>
    <mergeCell ref="A37:J37"/>
    <mergeCell ref="A38:J38"/>
    <mergeCell ref="A39:J39"/>
    <mergeCell ref="A47:J47"/>
    <mergeCell ref="A48:J48"/>
    <mergeCell ref="A49:J49"/>
    <mergeCell ref="A41:J41"/>
    <mergeCell ref="A42:J42"/>
    <mergeCell ref="A43:J43"/>
    <mergeCell ref="A44:J44"/>
    <mergeCell ref="A45:J45"/>
    <mergeCell ref="A46:J4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1"/>
  <sheetViews>
    <sheetView topLeftCell="A34" workbookViewId="0">
      <selection activeCell="D9" sqref="D9"/>
    </sheetView>
  </sheetViews>
  <sheetFormatPr defaultRowHeight="13.2" x14ac:dyDescent="0.25"/>
  <cols>
    <col min="2" max="2" width="16.88671875" customWidth="1"/>
    <col min="3" max="3" width="26.77734375" customWidth="1"/>
  </cols>
  <sheetData>
    <row r="1" spans="1:18" x14ac:dyDescent="0.25">
      <c r="A1" s="162" t="s">
        <v>35</v>
      </c>
      <c r="B1" s="108"/>
      <c r="C1" s="109"/>
      <c r="D1" s="163"/>
      <c r="E1" s="213" t="s">
        <v>1</v>
      </c>
      <c r="F1" s="213"/>
      <c r="G1" s="213"/>
      <c r="H1" s="213"/>
      <c r="I1" s="213"/>
      <c r="J1" s="104"/>
      <c r="K1" s="104"/>
      <c r="L1" s="104"/>
      <c r="M1" s="162" t="s">
        <v>36</v>
      </c>
      <c r="N1" s="104"/>
      <c r="O1" s="104"/>
      <c r="P1" s="104"/>
      <c r="Q1" s="155"/>
      <c r="R1" s="155"/>
    </row>
    <row r="2" spans="1:18" x14ac:dyDescent="0.25">
      <c r="A2" s="123"/>
      <c r="B2" s="108"/>
      <c r="C2" s="109"/>
      <c r="D2" s="110"/>
      <c r="E2" s="110"/>
      <c r="F2" s="104"/>
      <c r="G2" s="118" t="s">
        <v>37</v>
      </c>
      <c r="H2" s="104"/>
      <c r="I2" s="104"/>
      <c r="J2" s="104"/>
      <c r="K2" s="104"/>
      <c r="L2" s="104"/>
      <c r="M2" s="123" t="s">
        <v>38</v>
      </c>
      <c r="N2" s="104"/>
      <c r="O2" s="104"/>
      <c r="P2" s="104"/>
      <c r="Q2" s="155"/>
      <c r="R2" s="155"/>
    </row>
    <row r="3" spans="1:18" x14ac:dyDescent="0.25">
      <c r="A3" s="123"/>
      <c r="B3" s="108"/>
      <c r="C3" s="109"/>
      <c r="D3" s="110"/>
      <c r="E3" s="110"/>
      <c r="F3" s="104"/>
      <c r="G3" s="118"/>
      <c r="H3" s="104"/>
      <c r="I3" s="104"/>
      <c r="J3" s="104"/>
      <c r="K3" s="104"/>
      <c r="L3" s="123"/>
      <c r="M3" s="123" t="s">
        <v>82</v>
      </c>
      <c r="N3" s="104"/>
      <c r="O3" s="104"/>
      <c r="P3" s="104"/>
      <c r="Q3" s="155"/>
      <c r="R3" s="155"/>
    </row>
    <row r="4" spans="1:18" x14ac:dyDescent="0.25">
      <c r="A4" s="123" t="s">
        <v>83</v>
      </c>
      <c r="B4" s="108"/>
      <c r="C4" s="109"/>
      <c r="D4" s="110"/>
      <c r="E4" s="110"/>
      <c r="F4" s="104"/>
      <c r="G4" s="104"/>
      <c r="H4" s="104"/>
      <c r="I4" s="104"/>
      <c r="J4" s="104"/>
      <c r="K4" s="104"/>
      <c r="L4" s="104"/>
      <c r="M4" s="123" t="s">
        <v>83</v>
      </c>
      <c r="N4" s="104"/>
      <c r="O4" s="104"/>
      <c r="P4" s="104"/>
      <c r="Q4" s="155"/>
      <c r="R4" s="155"/>
    </row>
    <row r="5" spans="1:18" x14ac:dyDescent="0.25">
      <c r="A5" s="123" t="s">
        <v>84</v>
      </c>
      <c r="B5" s="108"/>
      <c r="C5" s="109"/>
      <c r="D5" s="110"/>
      <c r="E5" s="110"/>
      <c r="F5" s="104"/>
      <c r="G5" s="104"/>
      <c r="H5" s="104"/>
      <c r="I5" s="104"/>
      <c r="J5" s="104"/>
      <c r="K5" s="104"/>
      <c r="L5" s="104"/>
      <c r="M5" s="123" t="s">
        <v>43</v>
      </c>
      <c r="N5" s="104"/>
      <c r="O5" s="104"/>
      <c r="P5" s="104"/>
      <c r="Q5" s="155"/>
      <c r="R5" s="155"/>
    </row>
    <row r="6" spans="1:18" x14ac:dyDescent="0.25">
      <c r="A6" s="107"/>
      <c r="B6" s="108"/>
      <c r="C6" s="110"/>
      <c r="D6" s="105"/>
      <c r="E6" s="104"/>
      <c r="F6" s="104"/>
      <c r="G6" s="111" t="s">
        <v>268</v>
      </c>
      <c r="H6" s="111"/>
      <c r="I6" s="111"/>
      <c r="J6" s="104"/>
      <c r="K6" s="104"/>
      <c r="L6" s="104"/>
      <c r="M6" s="104"/>
      <c r="N6" s="104"/>
      <c r="O6" s="104"/>
      <c r="P6" s="104"/>
      <c r="Q6" s="105"/>
      <c r="R6" s="155"/>
    </row>
    <row r="7" spans="1:18" x14ac:dyDescent="0.25">
      <c r="A7" s="107"/>
      <c r="B7" s="108"/>
      <c r="C7" s="110"/>
      <c r="D7" s="105"/>
      <c r="E7" s="104"/>
      <c r="F7" s="104"/>
      <c r="G7" s="107" t="s">
        <v>42</v>
      </c>
      <c r="H7" s="107"/>
      <c r="I7" s="107"/>
      <c r="J7" s="104"/>
      <c r="K7" s="104"/>
      <c r="L7" s="104"/>
      <c r="M7" s="104"/>
      <c r="N7" s="104"/>
      <c r="O7" s="104"/>
      <c r="P7" s="104"/>
      <c r="Q7" s="105"/>
      <c r="R7" s="155"/>
    </row>
    <row r="8" spans="1:18" x14ac:dyDescent="0.25">
      <c r="A8" s="107"/>
      <c r="B8" s="108"/>
      <c r="C8" s="110"/>
      <c r="D8" s="105"/>
      <c r="E8" s="104"/>
      <c r="F8" s="104"/>
      <c r="G8" s="107"/>
      <c r="H8" s="107"/>
      <c r="I8" s="107"/>
      <c r="J8" s="104"/>
      <c r="K8" s="104"/>
      <c r="L8" s="104"/>
      <c r="M8" s="104"/>
      <c r="N8" s="104"/>
      <c r="O8" s="104"/>
      <c r="P8" s="104"/>
      <c r="Q8" s="105"/>
      <c r="R8" s="155"/>
    </row>
    <row r="9" spans="1:18" x14ac:dyDescent="0.25">
      <c r="A9" s="107"/>
      <c r="B9" s="108"/>
      <c r="C9" s="112" t="s">
        <v>44</v>
      </c>
      <c r="D9" s="113" t="s">
        <v>269</v>
      </c>
      <c r="E9" s="114"/>
      <c r="F9" s="115"/>
      <c r="G9" s="115"/>
      <c r="H9" s="116"/>
      <c r="I9" s="115"/>
      <c r="J9" s="115"/>
      <c r="K9" s="115"/>
      <c r="L9" s="115"/>
      <c r="M9" s="115"/>
      <c r="N9" s="115"/>
      <c r="O9" s="115"/>
      <c r="P9" s="115"/>
      <c r="Q9" s="115"/>
      <c r="R9" s="155"/>
    </row>
    <row r="10" spans="1:18" x14ac:dyDescent="0.25">
      <c r="A10" s="107"/>
      <c r="B10" s="108"/>
      <c r="C10" s="109"/>
      <c r="D10" s="110"/>
      <c r="E10" s="106"/>
      <c r="F10" s="117"/>
      <c r="G10" s="117"/>
      <c r="H10" s="118" t="s">
        <v>45</v>
      </c>
      <c r="I10" s="118"/>
      <c r="J10" s="117"/>
      <c r="K10" s="117"/>
      <c r="L10" s="104"/>
      <c r="M10" s="104"/>
      <c r="N10" s="104"/>
      <c r="O10" s="104"/>
      <c r="P10" s="104"/>
      <c r="Q10" s="104"/>
      <c r="R10" s="155"/>
    </row>
    <row r="11" spans="1:18" x14ac:dyDescent="0.25">
      <c r="A11" s="119"/>
      <c r="B11" s="120"/>
      <c r="C11" s="109"/>
      <c r="D11" s="110"/>
      <c r="E11" s="105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spans="1:18" ht="13.8" x14ac:dyDescent="0.25">
      <c r="A12" s="107"/>
      <c r="B12" s="108"/>
      <c r="C12" s="109"/>
      <c r="D12" s="121" t="s">
        <v>270</v>
      </c>
      <c r="E12" s="107"/>
      <c r="F12" s="104"/>
      <c r="G12" s="104"/>
      <c r="H12" s="104"/>
      <c r="I12" s="121"/>
      <c r="J12" s="121"/>
      <c r="K12" s="104"/>
      <c r="L12" s="104"/>
      <c r="M12" s="104"/>
      <c r="N12" s="104"/>
      <c r="O12" s="104"/>
      <c r="P12" s="104"/>
      <c r="Q12" s="104"/>
      <c r="R12" s="122"/>
    </row>
    <row r="13" spans="1:18" x14ac:dyDescent="0.25">
      <c r="A13" s="107"/>
      <c r="B13" s="108"/>
      <c r="C13" s="109"/>
      <c r="D13" s="121" t="s">
        <v>88</v>
      </c>
      <c r="E13" s="107"/>
      <c r="F13" s="104"/>
      <c r="G13" s="104"/>
      <c r="H13" s="104"/>
      <c r="I13" s="121"/>
      <c r="J13" s="201" t="s">
        <v>271</v>
      </c>
      <c r="K13" s="202"/>
      <c r="L13" s="123" t="s">
        <v>46</v>
      </c>
      <c r="M13" s="104"/>
      <c r="N13" s="104"/>
      <c r="O13" s="104"/>
      <c r="P13" s="104"/>
      <c r="Q13" s="104"/>
      <c r="R13" s="105"/>
    </row>
    <row r="14" spans="1:18" x14ac:dyDescent="0.25">
      <c r="A14" s="107"/>
      <c r="B14" s="108"/>
      <c r="C14" s="109"/>
      <c r="D14" s="121" t="s">
        <v>89</v>
      </c>
      <c r="E14" s="107"/>
      <c r="F14" s="104"/>
      <c r="G14" s="104"/>
      <c r="H14" s="104"/>
      <c r="I14" s="121"/>
      <c r="J14" s="201" t="s">
        <v>272</v>
      </c>
      <c r="K14" s="202"/>
      <c r="L14" s="123" t="s">
        <v>46</v>
      </c>
      <c r="M14" s="104"/>
      <c r="N14" s="104"/>
      <c r="O14" s="104"/>
      <c r="P14" s="104"/>
      <c r="Q14" s="104"/>
      <c r="R14" s="105"/>
    </row>
    <row r="15" spans="1:18" x14ac:dyDescent="0.25">
      <c r="A15" s="107"/>
      <c r="B15" s="108"/>
      <c r="C15" s="109"/>
      <c r="D15" s="121" t="s">
        <v>48</v>
      </c>
      <c r="E15" s="107"/>
      <c r="F15" s="104"/>
      <c r="G15" s="104"/>
      <c r="H15" s="104"/>
      <c r="I15" s="121"/>
      <c r="J15" s="201" t="s">
        <v>273</v>
      </c>
      <c r="K15" s="202"/>
      <c r="L15" s="123" t="s">
        <v>49</v>
      </c>
      <c r="M15" s="104"/>
      <c r="N15" s="104"/>
      <c r="O15" s="104"/>
      <c r="P15" s="104"/>
      <c r="Q15" s="104"/>
      <c r="R15" s="105"/>
    </row>
    <row r="16" spans="1:18" x14ac:dyDescent="0.25">
      <c r="A16" s="107"/>
      <c r="B16" s="108"/>
      <c r="C16" s="109"/>
      <c r="D16" s="79" t="s">
        <v>50</v>
      </c>
      <c r="E16" s="107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5"/>
    </row>
    <row r="17" spans="1:18" x14ac:dyDescent="0.25">
      <c r="A17" s="124"/>
      <c r="B17" s="125"/>
      <c r="C17" s="126"/>
      <c r="D17" s="127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05"/>
    </row>
    <row r="18" spans="1:18" x14ac:dyDescent="0.25">
      <c r="A18" s="198" t="s">
        <v>51</v>
      </c>
      <c r="B18" s="203" t="s">
        <v>116</v>
      </c>
      <c r="C18" s="198" t="s">
        <v>52</v>
      </c>
      <c r="D18" s="198" t="s">
        <v>53</v>
      </c>
      <c r="E18" s="198" t="s">
        <v>54</v>
      </c>
      <c r="F18" s="198" t="s">
        <v>55</v>
      </c>
      <c r="G18" s="199"/>
      <c r="H18" s="199"/>
      <c r="I18" s="199"/>
      <c r="J18" s="198" t="s">
        <v>56</v>
      </c>
      <c r="K18" s="199"/>
      <c r="L18" s="199"/>
      <c r="M18" s="199"/>
      <c r="N18" s="198" t="s">
        <v>57</v>
      </c>
      <c r="O18" s="198" t="s">
        <v>58</v>
      </c>
      <c r="P18" s="198" t="s">
        <v>90</v>
      </c>
      <c r="Q18" s="198" t="s">
        <v>91</v>
      </c>
      <c r="R18" s="105"/>
    </row>
    <row r="19" spans="1:18" x14ac:dyDescent="0.25">
      <c r="A19" s="199"/>
      <c r="B19" s="204"/>
      <c r="C19" s="205"/>
      <c r="D19" s="198"/>
      <c r="E19" s="199"/>
      <c r="F19" s="198" t="s">
        <v>0</v>
      </c>
      <c r="G19" s="198" t="s">
        <v>60</v>
      </c>
      <c r="H19" s="199"/>
      <c r="I19" s="199"/>
      <c r="J19" s="198" t="s">
        <v>0</v>
      </c>
      <c r="K19" s="198" t="s">
        <v>60</v>
      </c>
      <c r="L19" s="199"/>
      <c r="M19" s="199"/>
      <c r="N19" s="198"/>
      <c r="O19" s="198"/>
      <c r="P19" s="198"/>
      <c r="Q19" s="198"/>
      <c r="R19" s="105"/>
    </row>
    <row r="20" spans="1:18" x14ac:dyDescent="0.25">
      <c r="A20" s="199"/>
      <c r="B20" s="204"/>
      <c r="C20" s="205"/>
      <c r="D20" s="198"/>
      <c r="E20" s="199"/>
      <c r="F20" s="199"/>
      <c r="G20" s="144" t="s">
        <v>61</v>
      </c>
      <c r="H20" s="144" t="s">
        <v>62</v>
      </c>
      <c r="I20" s="144" t="s">
        <v>63</v>
      </c>
      <c r="J20" s="199"/>
      <c r="K20" s="144" t="s">
        <v>61</v>
      </c>
      <c r="L20" s="144" t="s">
        <v>62</v>
      </c>
      <c r="M20" s="144" t="s">
        <v>63</v>
      </c>
      <c r="N20" s="198"/>
      <c r="O20" s="198"/>
      <c r="P20" s="198"/>
      <c r="Q20" s="198"/>
      <c r="R20" s="105"/>
    </row>
    <row r="21" spans="1:18" x14ac:dyDescent="0.25">
      <c r="A21" s="130">
        <v>1</v>
      </c>
      <c r="B21" s="146">
        <v>2</v>
      </c>
      <c r="C21" s="144">
        <v>3</v>
      </c>
      <c r="D21" s="144">
        <v>4</v>
      </c>
      <c r="E21" s="130">
        <v>5</v>
      </c>
      <c r="F21" s="145">
        <v>6</v>
      </c>
      <c r="G21" s="145">
        <v>7</v>
      </c>
      <c r="H21" s="145">
        <v>8</v>
      </c>
      <c r="I21" s="145">
        <v>9</v>
      </c>
      <c r="J21" s="145">
        <v>10</v>
      </c>
      <c r="K21" s="145">
        <v>11</v>
      </c>
      <c r="L21" s="145">
        <v>12</v>
      </c>
      <c r="M21" s="145">
        <v>13</v>
      </c>
      <c r="N21" s="145">
        <v>14</v>
      </c>
      <c r="O21" s="145">
        <v>15</v>
      </c>
      <c r="P21" s="145">
        <v>16</v>
      </c>
      <c r="Q21" s="145">
        <v>17</v>
      </c>
      <c r="R21" s="105"/>
    </row>
    <row r="22" spans="1:18" x14ac:dyDescent="0.25">
      <c r="A22" s="195" t="s">
        <v>92</v>
      </c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93"/>
      <c r="R22" s="105"/>
    </row>
    <row r="23" spans="1:18" ht="34.200000000000003" x14ac:dyDescent="0.25">
      <c r="A23" s="130">
        <v>1</v>
      </c>
      <c r="B23" s="131" t="s">
        <v>100</v>
      </c>
      <c r="C23" s="143" t="s">
        <v>101</v>
      </c>
      <c r="D23" s="132" t="s">
        <v>102</v>
      </c>
      <c r="E23" s="133" t="s">
        <v>274</v>
      </c>
      <c r="F23" s="134">
        <v>64.59</v>
      </c>
      <c r="G23" s="134">
        <v>64.59</v>
      </c>
      <c r="H23" s="135"/>
      <c r="I23" s="135"/>
      <c r="J23" s="135">
        <v>452</v>
      </c>
      <c r="K23" s="135">
        <v>452</v>
      </c>
      <c r="L23" s="135"/>
      <c r="M23" s="135"/>
      <c r="N23" s="135">
        <v>4</v>
      </c>
      <c r="O23" s="135">
        <v>28</v>
      </c>
      <c r="P23" s="135"/>
      <c r="Q23" s="135"/>
      <c r="R23" s="105"/>
    </row>
    <row r="24" spans="1:18" ht="34.200000000000003" x14ac:dyDescent="0.25">
      <c r="A24" s="130">
        <v>2</v>
      </c>
      <c r="B24" s="131" t="s">
        <v>93</v>
      </c>
      <c r="C24" s="143" t="s">
        <v>94</v>
      </c>
      <c r="D24" s="132" t="s">
        <v>95</v>
      </c>
      <c r="E24" s="137">
        <v>7</v>
      </c>
      <c r="F24" s="134">
        <v>18.04</v>
      </c>
      <c r="G24" s="134">
        <v>18.04</v>
      </c>
      <c r="H24" s="135"/>
      <c r="I24" s="135"/>
      <c r="J24" s="135">
        <v>126</v>
      </c>
      <c r="K24" s="135">
        <v>126</v>
      </c>
      <c r="L24" s="135"/>
      <c r="M24" s="135"/>
      <c r="N24" s="135">
        <v>1</v>
      </c>
      <c r="O24" s="135">
        <v>7</v>
      </c>
      <c r="P24" s="135"/>
      <c r="Q24" s="135"/>
      <c r="R24" s="105"/>
    </row>
    <row r="25" spans="1:18" ht="68.400000000000006" x14ac:dyDescent="0.25">
      <c r="A25" s="130">
        <v>3</v>
      </c>
      <c r="B25" s="131" t="s">
        <v>96</v>
      </c>
      <c r="C25" s="143" t="s">
        <v>97</v>
      </c>
      <c r="D25" s="132" t="s">
        <v>85</v>
      </c>
      <c r="E25" s="133" t="s">
        <v>275</v>
      </c>
      <c r="F25" s="134">
        <v>26.47</v>
      </c>
      <c r="G25" s="134">
        <v>26.47</v>
      </c>
      <c r="H25" s="135"/>
      <c r="I25" s="135"/>
      <c r="J25" s="135">
        <v>79</v>
      </c>
      <c r="K25" s="135">
        <v>79</v>
      </c>
      <c r="L25" s="135"/>
      <c r="M25" s="135"/>
      <c r="N25" s="135">
        <v>2</v>
      </c>
      <c r="O25" s="135">
        <v>6</v>
      </c>
      <c r="P25" s="135"/>
      <c r="Q25" s="135"/>
      <c r="R25" s="105"/>
    </row>
    <row r="26" spans="1:18" ht="57" x14ac:dyDescent="0.25">
      <c r="A26" s="130">
        <v>4</v>
      </c>
      <c r="B26" s="131" t="s">
        <v>98</v>
      </c>
      <c r="C26" s="143" t="s">
        <v>99</v>
      </c>
      <c r="D26" s="132" t="s">
        <v>85</v>
      </c>
      <c r="E26" s="133" t="s">
        <v>276</v>
      </c>
      <c r="F26" s="134">
        <v>19.850000000000001</v>
      </c>
      <c r="G26" s="134">
        <v>19.850000000000001</v>
      </c>
      <c r="H26" s="135"/>
      <c r="I26" s="135"/>
      <c r="J26" s="135">
        <v>576</v>
      </c>
      <c r="K26" s="135">
        <v>576</v>
      </c>
      <c r="L26" s="135"/>
      <c r="M26" s="135"/>
      <c r="N26" s="135">
        <v>1.5</v>
      </c>
      <c r="O26" s="135">
        <v>43.5</v>
      </c>
      <c r="P26" s="135"/>
      <c r="Q26" s="135"/>
      <c r="R26" s="105"/>
    </row>
    <row r="27" spans="1:18" ht="34.200000000000003" x14ac:dyDescent="0.25">
      <c r="A27" s="130">
        <v>5</v>
      </c>
      <c r="B27" s="131" t="s">
        <v>103</v>
      </c>
      <c r="C27" s="143" t="s">
        <v>104</v>
      </c>
      <c r="D27" s="132" t="s">
        <v>105</v>
      </c>
      <c r="E27" s="133" t="s">
        <v>277</v>
      </c>
      <c r="F27" s="134">
        <v>27.06</v>
      </c>
      <c r="G27" s="134">
        <v>27.06</v>
      </c>
      <c r="H27" s="135"/>
      <c r="I27" s="135"/>
      <c r="J27" s="135">
        <v>2435</v>
      </c>
      <c r="K27" s="135">
        <v>2435</v>
      </c>
      <c r="L27" s="135"/>
      <c r="M27" s="135"/>
      <c r="N27" s="135">
        <v>1.5</v>
      </c>
      <c r="O27" s="135">
        <v>135</v>
      </c>
      <c r="P27" s="135"/>
      <c r="Q27" s="135"/>
      <c r="R27" s="105"/>
    </row>
    <row r="28" spans="1:18" ht="34.200000000000003" x14ac:dyDescent="0.25">
      <c r="A28" s="130">
        <v>6</v>
      </c>
      <c r="B28" s="131" t="s">
        <v>106</v>
      </c>
      <c r="C28" s="143" t="s">
        <v>107</v>
      </c>
      <c r="D28" s="132" t="s">
        <v>108</v>
      </c>
      <c r="E28" s="133" t="s">
        <v>278</v>
      </c>
      <c r="F28" s="134">
        <v>288.64</v>
      </c>
      <c r="G28" s="134">
        <v>288.64</v>
      </c>
      <c r="H28" s="135"/>
      <c r="I28" s="135"/>
      <c r="J28" s="135">
        <v>260</v>
      </c>
      <c r="K28" s="135">
        <v>260</v>
      </c>
      <c r="L28" s="135"/>
      <c r="M28" s="135"/>
      <c r="N28" s="135">
        <v>16</v>
      </c>
      <c r="O28" s="135">
        <v>14.4</v>
      </c>
      <c r="P28" s="135"/>
      <c r="Q28" s="135"/>
      <c r="R28" s="105"/>
    </row>
    <row r="29" spans="1:18" ht="114" x14ac:dyDescent="0.25">
      <c r="A29" s="130">
        <v>7</v>
      </c>
      <c r="B29" s="131" t="s">
        <v>109</v>
      </c>
      <c r="C29" s="143" t="s">
        <v>110</v>
      </c>
      <c r="D29" s="132" t="s">
        <v>111</v>
      </c>
      <c r="E29" s="133" t="s">
        <v>279</v>
      </c>
      <c r="F29" s="134">
        <v>7.22</v>
      </c>
      <c r="G29" s="134">
        <v>7.22</v>
      </c>
      <c r="H29" s="135"/>
      <c r="I29" s="135"/>
      <c r="J29" s="135">
        <v>751</v>
      </c>
      <c r="K29" s="135">
        <v>751</v>
      </c>
      <c r="L29" s="135"/>
      <c r="M29" s="135"/>
      <c r="N29" s="135">
        <v>0.4</v>
      </c>
      <c r="O29" s="135">
        <v>41.6</v>
      </c>
      <c r="P29" s="135"/>
      <c r="Q29" s="135"/>
      <c r="R29" s="105"/>
    </row>
    <row r="30" spans="1:18" x14ac:dyDescent="0.25">
      <c r="A30" s="130">
        <v>8</v>
      </c>
      <c r="B30" s="131" t="s">
        <v>280</v>
      </c>
      <c r="C30" s="143" t="s">
        <v>281</v>
      </c>
      <c r="D30" s="132" t="s">
        <v>85</v>
      </c>
      <c r="E30" s="137">
        <v>2</v>
      </c>
      <c r="F30" s="134">
        <v>83.43</v>
      </c>
      <c r="G30" s="134">
        <v>83.43</v>
      </c>
      <c r="H30" s="135"/>
      <c r="I30" s="135"/>
      <c r="J30" s="135">
        <v>167</v>
      </c>
      <c r="K30" s="135">
        <v>167</v>
      </c>
      <c r="L30" s="135"/>
      <c r="M30" s="135"/>
      <c r="N30" s="135">
        <v>5</v>
      </c>
      <c r="O30" s="135">
        <v>10</v>
      </c>
      <c r="P30" s="135"/>
      <c r="Q30" s="135"/>
      <c r="R30" s="105"/>
    </row>
    <row r="31" spans="1:18" ht="57" x14ac:dyDescent="0.25">
      <c r="A31" s="130">
        <v>9</v>
      </c>
      <c r="B31" s="131" t="s">
        <v>282</v>
      </c>
      <c r="C31" s="143" t="s">
        <v>283</v>
      </c>
      <c r="D31" s="132" t="s">
        <v>85</v>
      </c>
      <c r="E31" s="137">
        <v>1</v>
      </c>
      <c r="F31" s="134">
        <v>133.47999999999999</v>
      </c>
      <c r="G31" s="134">
        <v>133.47999999999999</v>
      </c>
      <c r="H31" s="135"/>
      <c r="I31" s="135"/>
      <c r="J31" s="135">
        <v>133</v>
      </c>
      <c r="K31" s="135">
        <v>133</v>
      </c>
      <c r="L31" s="135"/>
      <c r="M31" s="135"/>
      <c r="N31" s="135">
        <v>8</v>
      </c>
      <c r="O31" s="135">
        <v>8</v>
      </c>
      <c r="P31" s="135"/>
      <c r="Q31" s="135"/>
      <c r="R31" s="105"/>
    </row>
    <row r="32" spans="1:18" ht="34.200000000000003" x14ac:dyDescent="0.25">
      <c r="A32" s="130">
        <v>10</v>
      </c>
      <c r="B32" s="131" t="s">
        <v>112</v>
      </c>
      <c r="C32" s="143" t="s">
        <v>113</v>
      </c>
      <c r="D32" s="132" t="s">
        <v>114</v>
      </c>
      <c r="E32" s="137">
        <v>1</v>
      </c>
      <c r="F32" s="134">
        <v>36.08</v>
      </c>
      <c r="G32" s="134">
        <v>36.08</v>
      </c>
      <c r="H32" s="135"/>
      <c r="I32" s="135"/>
      <c r="J32" s="135">
        <v>36</v>
      </c>
      <c r="K32" s="135">
        <v>36</v>
      </c>
      <c r="L32" s="135"/>
      <c r="M32" s="135"/>
      <c r="N32" s="135">
        <v>2</v>
      </c>
      <c r="O32" s="135">
        <v>2</v>
      </c>
      <c r="P32" s="135"/>
      <c r="Q32" s="135"/>
      <c r="R32" s="105"/>
    </row>
    <row r="33" spans="1:18" ht="34.200000000000003" x14ac:dyDescent="0.25">
      <c r="A33" s="130">
        <v>11</v>
      </c>
      <c r="B33" s="131" t="s">
        <v>284</v>
      </c>
      <c r="C33" s="143" t="s">
        <v>285</v>
      </c>
      <c r="D33" s="132" t="s">
        <v>85</v>
      </c>
      <c r="E33" s="133" t="s">
        <v>286</v>
      </c>
      <c r="F33" s="134">
        <v>31.82</v>
      </c>
      <c r="G33" s="134">
        <v>31.82</v>
      </c>
      <c r="H33" s="135"/>
      <c r="I33" s="135"/>
      <c r="J33" s="135">
        <v>127</v>
      </c>
      <c r="K33" s="135">
        <v>127</v>
      </c>
      <c r="L33" s="135"/>
      <c r="M33" s="135"/>
      <c r="N33" s="135">
        <v>2</v>
      </c>
      <c r="O33" s="135">
        <v>8</v>
      </c>
      <c r="P33" s="135"/>
      <c r="Q33" s="135"/>
      <c r="R33" s="105"/>
    </row>
    <row r="34" spans="1:18" ht="22.8" x14ac:dyDescent="0.25">
      <c r="A34" s="130">
        <v>12</v>
      </c>
      <c r="B34" s="131" t="s">
        <v>162</v>
      </c>
      <c r="C34" s="143" t="s">
        <v>163</v>
      </c>
      <c r="D34" s="132" t="s">
        <v>85</v>
      </c>
      <c r="E34" s="133" t="s">
        <v>287</v>
      </c>
      <c r="F34" s="134">
        <v>150.91999999999999</v>
      </c>
      <c r="G34" s="134">
        <v>150.91999999999999</v>
      </c>
      <c r="H34" s="135"/>
      <c r="I34" s="135"/>
      <c r="J34" s="135">
        <v>906</v>
      </c>
      <c r="K34" s="135">
        <v>906</v>
      </c>
      <c r="L34" s="135"/>
      <c r="M34" s="135"/>
      <c r="N34" s="135">
        <v>8</v>
      </c>
      <c r="O34" s="135">
        <v>48</v>
      </c>
      <c r="P34" s="135"/>
      <c r="Q34" s="135"/>
      <c r="R34" s="105"/>
    </row>
    <row r="35" spans="1:18" ht="34.200000000000003" x14ac:dyDescent="0.25">
      <c r="A35" s="130">
        <v>13</v>
      </c>
      <c r="B35" s="131" t="s">
        <v>135</v>
      </c>
      <c r="C35" s="143" t="s">
        <v>136</v>
      </c>
      <c r="D35" s="132" t="s">
        <v>66</v>
      </c>
      <c r="E35" s="137">
        <v>2</v>
      </c>
      <c r="F35" s="134">
        <v>142.16999999999999</v>
      </c>
      <c r="G35" s="134">
        <v>142.16999999999999</v>
      </c>
      <c r="H35" s="135"/>
      <c r="I35" s="135"/>
      <c r="J35" s="135">
        <v>284</v>
      </c>
      <c r="K35" s="135">
        <v>284</v>
      </c>
      <c r="L35" s="135"/>
      <c r="M35" s="135"/>
      <c r="N35" s="135">
        <v>8</v>
      </c>
      <c r="O35" s="135">
        <v>16</v>
      </c>
      <c r="P35" s="135"/>
      <c r="Q35" s="135"/>
      <c r="R35" s="105"/>
    </row>
    <row r="36" spans="1:18" ht="34.200000000000003" x14ac:dyDescent="0.25">
      <c r="A36" s="130">
        <v>14</v>
      </c>
      <c r="B36" s="131" t="s">
        <v>185</v>
      </c>
      <c r="C36" s="143" t="s">
        <v>186</v>
      </c>
      <c r="D36" s="132" t="s">
        <v>85</v>
      </c>
      <c r="E36" s="137">
        <v>1</v>
      </c>
      <c r="F36" s="134">
        <v>1458.87</v>
      </c>
      <c r="G36" s="134">
        <v>1458.87</v>
      </c>
      <c r="H36" s="135"/>
      <c r="I36" s="135"/>
      <c r="J36" s="135">
        <v>1459</v>
      </c>
      <c r="K36" s="135">
        <v>1459</v>
      </c>
      <c r="L36" s="135"/>
      <c r="M36" s="135"/>
      <c r="N36" s="135">
        <v>70</v>
      </c>
      <c r="O36" s="135">
        <v>70</v>
      </c>
      <c r="P36" s="135"/>
      <c r="Q36" s="135"/>
      <c r="R36" s="105"/>
    </row>
    <row r="37" spans="1:18" ht="57" x14ac:dyDescent="0.25">
      <c r="A37" s="130">
        <v>15</v>
      </c>
      <c r="B37" s="131" t="s">
        <v>288</v>
      </c>
      <c r="C37" s="143" t="s">
        <v>289</v>
      </c>
      <c r="D37" s="132" t="s">
        <v>166</v>
      </c>
      <c r="E37" s="137">
        <v>1</v>
      </c>
      <c r="F37" s="134">
        <v>1559.25</v>
      </c>
      <c r="G37" s="134">
        <v>1559.25</v>
      </c>
      <c r="H37" s="135"/>
      <c r="I37" s="135"/>
      <c r="J37" s="135">
        <v>1559</v>
      </c>
      <c r="K37" s="135">
        <v>1559</v>
      </c>
      <c r="L37" s="135"/>
      <c r="M37" s="135"/>
      <c r="N37" s="135">
        <v>77</v>
      </c>
      <c r="O37" s="135">
        <v>77</v>
      </c>
      <c r="P37" s="135"/>
      <c r="Q37" s="135"/>
      <c r="R37" s="105"/>
    </row>
    <row r="38" spans="1:18" x14ac:dyDescent="0.25">
      <c r="A38" s="194" t="s">
        <v>290</v>
      </c>
      <c r="B38" s="193"/>
      <c r="C38" s="193"/>
      <c r="D38" s="193"/>
      <c r="E38" s="193"/>
      <c r="F38" s="193"/>
      <c r="G38" s="193"/>
      <c r="H38" s="193"/>
      <c r="I38" s="193"/>
      <c r="J38" s="136">
        <v>15334</v>
      </c>
      <c r="K38" s="135"/>
      <c r="L38" s="135"/>
      <c r="M38" s="135"/>
      <c r="N38" s="135"/>
      <c r="O38" s="136">
        <v>411.6</v>
      </c>
      <c r="P38" s="135"/>
      <c r="Q38" s="135"/>
      <c r="R38" s="105"/>
    </row>
    <row r="39" spans="1:18" x14ac:dyDescent="0.25">
      <c r="A39" s="196" t="s">
        <v>67</v>
      </c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05"/>
    </row>
    <row r="40" spans="1:18" x14ac:dyDescent="0.25">
      <c r="A40" s="192" t="s">
        <v>68</v>
      </c>
      <c r="B40" s="193"/>
      <c r="C40" s="193"/>
      <c r="D40" s="193"/>
      <c r="E40" s="193"/>
      <c r="F40" s="193"/>
      <c r="G40" s="193"/>
      <c r="H40" s="193"/>
      <c r="I40" s="193"/>
      <c r="J40" s="134">
        <v>9350</v>
      </c>
      <c r="K40" s="134">
        <v>9350</v>
      </c>
      <c r="L40" s="135"/>
      <c r="M40" s="135"/>
      <c r="N40" s="135"/>
      <c r="O40" s="134">
        <v>514.5</v>
      </c>
      <c r="P40" s="135"/>
      <c r="Q40" s="135"/>
      <c r="R40" s="105"/>
    </row>
    <row r="41" spans="1:18" x14ac:dyDescent="0.25">
      <c r="A41" s="192" t="s">
        <v>69</v>
      </c>
      <c r="B41" s="193"/>
      <c r="C41" s="193"/>
      <c r="D41" s="193"/>
      <c r="E41" s="193"/>
      <c r="F41" s="193"/>
      <c r="G41" s="193"/>
      <c r="H41" s="193"/>
      <c r="I41" s="193"/>
      <c r="J41" s="134">
        <v>7480</v>
      </c>
      <c r="K41" s="134">
        <v>7480</v>
      </c>
      <c r="L41" s="135"/>
      <c r="M41" s="135"/>
      <c r="N41" s="135"/>
      <c r="O41" s="134">
        <v>411.6</v>
      </c>
      <c r="P41" s="135"/>
      <c r="Q41" s="135"/>
      <c r="R41" s="105"/>
    </row>
    <row r="42" spans="1:18" x14ac:dyDescent="0.25">
      <c r="A42" s="192" t="s">
        <v>70</v>
      </c>
      <c r="B42" s="193"/>
      <c r="C42" s="193"/>
      <c r="D42" s="193"/>
      <c r="E42" s="193"/>
      <c r="F42" s="193"/>
      <c r="G42" s="193"/>
      <c r="H42" s="193"/>
      <c r="I42" s="193"/>
      <c r="J42" s="135"/>
      <c r="K42" s="135"/>
      <c r="L42" s="135"/>
      <c r="M42" s="135"/>
      <c r="N42" s="135"/>
      <c r="O42" s="135"/>
      <c r="P42" s="135"/>
      <c r="Q42" s="135"/>
      <c r="R42" s="105"/>
    </row>
    <row r="43" spans="1:18" x14ac:dyDescent="0.25">
      <c r="A43" s="192" t="s">
        <v>291</v>
      </c>
      <c r="B43" s="193"/>
      <c r="C43" s="193"/>
      <c r="D43" s="193"/>
      <c r="E43" s="193"/>
      <c r="F43" s="193"/>
      <c r="G43" s="193"/>
      <c r="H43" s="193"/>
      <c r="I43" s="193"/>
      <c r="J43" s="134">
        <v>-1870</v>
      </c>
      <c r="K43" s="134">
        <v>-1870</v>
      </c>
      <c r="L43" s="135"/>
      <c r="M43" s="135"/>
      <c r="N43" s="135"/>
      <c r="O43" s="134">
        <v>-102.9</v>
      </c>
      <c r="P43" s="135"/>
      <c r="Q43" s="135"/>
      <c r="R43" s="105"/>
    </row>
    <row r="44" spans="1:18" x14ac:dyDescent="0.25">
      <c r="A44" s="192" t="s">
        <v>71</v>
      </c>
      <c r="B44" s="193"/>
      <c r="C44" s="193"/>
      <c r="D44" s="193"/>
      <c r="E44" s="193"/>
      <c r="F44" s="193"/>
      <c r="G44" s="193"/>
      <c r="H44" s="193"/>
      <c r="I44" s="193"/>
      <c r="J44" s="134">
        <v>4862</v>
      </c>
      <c r="K44" s="135"/>
      <c r="L44" s="135"/>
      <c r="M44" s="135"/>
      <c r="N44" s="135"/>
      <c r="O44" s="135"/>
      <c r="P44" s="135"/>
      <c r="Q44" s="135"/>
      <c r="R44" s="105"/>
    </row>
    <row r="45" spans="1:18" x14ac:dyDescent="0.25">
      <c r="A45" s="192" t="s">
        <v>70</v>
      </c>
      <c r="B45" s="193"/>
      <c r="C45" s="193"/>
      <c r="D45" s="193"/>
      <c r="E45" s="193"/>
      <c r="F45" s="193"/>
      <c r="G45" s="193"/>
      <c r="H45" s="193"/>
      <c r="I45" s="193"/>
      <c r="J45" s="135"/>
      <c r="K45" s="135"/>
      <c r="L45" s="135"/>
      <c r="M45" s="135"/>
      <c r="N45" s="135"/>
      <c r="O45" s="135"/>
      <c r="P45" s="135"/>
      <c r="Q45" s="135"/>
      <c r="R45" s="105"/>
    </row>
    <row r="46" spans="1:18" x14ac:dyDescent="0.25">
      <c r="A46" s="192" t="s">
        <v>292</v>
      </c>
      <c r="B46" s="193"/>
      <c r="C46" s="193"/>
      <c r="D46" s="193"/>
      <c r="E46" s="193"/>
      <c r="F46" s="193"/>
      <c r="G46" s="193"/>
      <c r="H46" s="193"/>
      <c r="I46" s="193"/>
      <c r="J46" s="134">
        <v>4862</v>
      </c>
      <c r="K46" s="135"/>
      <c r="L46" s="135"/>
      <c r="M46" s="135"/>
      <c r="N46" s="135"/>
      <c r="O46" s="135"/>
      <c r="P46" s="135"/>
      <c r="Q46" s="135"/>
      <c r="R46" s="105"/>
    </row>
    <row r="47" spans="1:18" x14ac:dyDescent="0.25">
      <c r="A47" s="192" t="s">
        <v>72</v>
      </c>
      <c r="B47" s="193"/>
      <c r="C47" s="193"/>
      <c r="D47" s="193"/>
      <c r="E47" s="193"/>
      <c r="F47" s="193"/>
      <c r="G47" s="193"/>
      <c r="H47" s="193"/>
      <c r="I47" s="193"/>
      <c r="J47" s="134">
        <v>2992</v>
      </c>
      <c r="K47" s="135"/>
      <c r="L47" s="135"/>
      <c r="M47" s="135"/>
      <c r="N47" s="135"/>
      <c r="O47" s="135"/>
      <c r="P47" s="135"/>
      <c r="Q47" s="135"/>
      <c r="R47" s="105"/>
    </row>
    <row r="48" spans="1:18" x14ac:dyDescent="0.25">
      <c r="A48" s="192" t="s">
        <v>70</v>
      </c>
      <c r="B48" s="193"/>
      <c r="C48" s="193"/>
      <c r="D48" s="193"/>
      <c r="E48" s="193"/>
      <c r="F48" s="193"/>
      <c r="G48" s="193"/>
      <c r="H48" s="193"/>
      <c r="I48" s="193"/>
      <c r="J48" s="135"/>
      <c r="K48" s="135"/>
      <c r="L48" s="135"/>
      <c r="M48" s="135"/>
      <c r="N48" s="135"/>
      <c r="O48" s="135"/>
      <c r="P48" s="135"/>
      <c r="Q48" s="135"/>
      <c r="R48" s="105"/>
    </row>
    <row r="49" spans="1:18" x14ac:dyDescent="0.25">
      <c r="A49" s="192" t="s">
        <v>293</v>
      </c>
      <c r="B49" s="193"/>
      <c r="C49" s="193"/>
      <c r="D49" s="193"/>
      <c r="E49" s="193"/>
      <c r="F49" s="193"/>
      <c r="G49" s="193"/>
      <c r="H49" s="193"/>
      <c r="I49" s="193"/>
      <c r="J49" s="134">
        <v>2992</v>
      </c>
      <c r="K49" s="135"/>
      <c r="L49" s="135"/>
      <c r="M49" s="135"/>
      <c r="N49" s="135"/>
      <c r="O49" s="135"/>
      <c r="P49" s="135"/>
      <c r="Q49" s="135"/>
      <c r="R49" s="105"/>
    </row>
    <row r="50" spans="1:18" x14ac:dyDescent="0.25">
      <c r="A50" s="194" t="s">
        <v>143</v>
      </c>
      <c r="B50" s="193"/>
      <c r="C50" s="193"/>
      <c r="D50" s="193"/>
      <c r="E50" s="193"/>
      <c r="F50" s="193"/>
      <c r="G50" s="193"/>
      <c r="H50" s="193"/>
      <c r="I50" s="193"/>
      <c r="J50" s="136">
        <v>15334</v>
      </c>
      <c r="K50" s="135"/>
      <c r="L50" s="135"/>
      <c r="M50" s="135"/>
      <c r="N50" s="135"/>
      <c r="O50" s="136">
        <v>411.6</v>
      </c>
      <c r="P50" s="135"/>
      <c r="Q50" s="135"/>
      <c r="R50" s="105"/>
    </row>
    <row r="51" spans="1:18" x14ac:dyDescent="0.25">
      <c r="A51" s="192" t="s">
        <v>73</v>
      </c>
      <c r="B51" s="193"/>
      <c r="C51" s="193"/>
      <c r="D51" s="193"/>
      <c r="E51" s="193"/>
      <c r="F51" s="193"/>
      <c r="G51" s="193"/>
      <c r="H51" s="193"/>
      <c r="I51" s="193"/>
      <c r="J51" s="134">
        <v>15334</v>
      </c>
      <c r="K51" s="135"/>
      <c r="L51" s="135"/>
      <c r="M51" s="135"/>
      <c r="N51" s="135"/>
      <c r="O51" s="134">
        <v>411.6</v>
      </c>
      <c r="P51" s="135"/>
      <c r="Q51" s="135"/>
      <c r="R51" s="105"/>
    </row>
    <row r="52" spans="1:18" x14ac:dyDescent="0.25">
      <c r="A52" s="192" t="s">
        <v>74</v>
      </c>
      <c r="B52" s="193"/>
      <c r="C52" s="193"/>
      <c r="D52" s="193"/>
      <c r="E52" s="193"/>
      <c r="F52" s="193"/>
      <c r="G52" s="193"/>
      <c r="H52" s="193"/>
      <c r="I52" s="193"/>
      <c r="J52" s="135"/>
      <c r="K52" s="135"/>
      <c r="L52" s="135"/>
      <c r="M52" s="135"/>
      <c r="N52" s="135"/>
      <c r="O52" s="135"/>
      <c r="P52" s="135"/>
      <c r="Q52" s="135"/>
      <c r="R52" s="105"/>
    </row>
    <row r="53" spans="1:18" x14ac:dyDescent="0.25">
      <c r="A53" s="192" t="s">
        <v>75</v>
      </c>
      <c r="B53" s="193"/>
      <c r="C53" s="193"/>
      <c r="D53" s="193"/>
      <c r="E53" s="193"/>
      <c r="F53" s="193"/>
      <c r="G53" s="193"/>
      <c r="H53" s="193"/>
      <c r="I53" s="193"/>
      <c r="J53" s="134">
        <v>7480</v>
      </c>
      <c r="K53" s="135"/>
      <c r="L53" s="135"/>
      <c r="M53" s="135"/>
      <c r="N53" s="135"/>
      <c r="O53" s="135"/>
      <c r="P53" s="135"/>
      <c r="Q53" s="135"/>
      <c r="R53" s="105"/>
    </row>
    <row r="54" spans="1:18" x14ac:dyDescent="0.25">
      <c r="A54" s="192" t="s">
        <v>76</v>
      </c>
      <c r="B54" s="193"/>
      <c r="C54" s="193"/>
      <c r="D54" s="193"/>
      <c r="E54" s="193"/>
      <c r="F54" s="193"/>
      <c r="G54" s="193"/>
      <c r="H54" s="193"/>
      <c r="I54" s="193"/>
      <c r="J54" s="134">
        <v>4862</v>
      </c>
      <c r="K54" s="135"/>
      <c r="L54" s="135"/>
      <c r="M54" s="135"/>
      <c r="N54" s="135"/>
      <c r="O54" s="135"/>
      <c r="P54" s="135"/>
      <c r="Q54" s="135"/>
      <c r="R54" s="105"/>
    </row>
    <row r="55" spans="1:18" x14ac:dyDescent="0.25">
      <c r="A55" s="192" t="s">
        <v>77</v>
      </c>
      <c r="B55" s="193"/>
      <c r="C55" s="193"/>
      <c r="D55" s="193"/>
      <c r="E55" s="193"/>
      <c r="F55" s="193"/>
      <c r="G55" s="193"/>
      <c r="H55" s="193"/>
      <c r="I55" s="193"/>
      <c r="J55" s="134">
        <v>2992</v>
      </c>
      <c r="K55" s="135"/>
      <c r="L55" s="135"/>
      <c r="M55" s="135"/>
      <c r="N55" s="135"/>
      <c r="O55" s="135"/>
      <c r="P55" s="135"/>
      <c r="Q55" s="135"/>
      <c r="R55" s="105"/>
    </row>
    <row r="56" spans="1:18" x14ac:dyDescent="0.25">
      <c r="A56" s="194" t="s">
        <v>78</v>
      </c>
      <c r="B56" s="193"/>
      <c r="C56" s="193"/>
      <c r="D56" s="193"/>
      <c r="E56" s="193"/>
      <c r="F56" s="193"/>
      <c r="G56" s="193"/>
      <c r="H56" s="193"/>
      <c r="I56" s="193"/>
      <c r="J56" s="136">
        <v>15334</v>
      </c>
      <c r="K56" s="135"/>
      <c r="L56" s="135"/>
      <c r="M56" s="135"/>
      <c r="N56" s="135"/>
      <c r="O56" s="136">
        <v>411.6</v>
      </c>
      <c r="P56" s="135"/>
      <c r="Q56" s="135"/>
      <c r="R56" s="105"/>
    </row>
    <row r="57" spans="1:18" x14ac:dyDescent="0.25">
      <c r="A57" s="124"/>
      <c r="B57" s="125"/>
      <c r="C57" s="126"/>
      <c r="D57" s="127"/>
      <c r="E57" s="12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05"/>
    </row>
    <row r="58" spans="1:18" x14ac:dyDescent="0.25">
      <c r="A58" s="153"/>
      <c r="B58" s="121" t="s">
        <v>86</v>
      </c>
      <c r="C58" s="121"/>
      <c r="D58" s="121"/>
      <c r="E58" s="121"/>
      <c r="F58" s="121"/>
      <c r="G58" s="121"/>
      <c r="H58" s="121"/>
      <c r="I58" s="121" t="s">
        <v>87</v>
      </c>
      <c r="J58" s="121"/>
      <c r="K58" s="121"/>
      <c r="L58" s="121"/>
      <c r="M58" s="121"/>
      <c r="N58" s="154"/>
      <c r="O58" s="154"/>
      <c r="P58" s="154"/>
      <c r="Q58" s="155"/>
      <c r="R58" s="155"/>
    </row>
    <row r="59" spans="1:18" x14ac:dyDescent="0.25">
      <c r="A59" s="153"/>
      <c r="B59" s="156"/>
      <c r="C59" s="157"/>
      <c r="D59" s="158"/>
      <c r="E59" s="156"/>
      <c r="F59" s="156"/>
      <c r="G59" s="157"/>
      <c r="H59" s="159"/>
      <c r="I59" s="121" t="s">
        <v>222</v>
      </c>
      <c r="J59" s="121"/>
      <c r="K59" s="121"/>
      <c r="L59" s="121"/>
      <c r="M59" s="121"/>
      <c r="N59" s="154"/>
      <c r="O59" s="154"/>
      <c r="P59" s="154"/>
      <c r="Q59" s="155"/>
      <c r="R59" s="155"/>
    </row>
    <row r="60" spans="1:18" x14ac:dyDescent="0.25">
      <c r="F60" s="138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</row>
    <row r="61" spans="1:18" x14ac:dyDescent="0.25">
      <c r="A61" s="124"/>
      <c r="B61" s="125"/>
      <c r="C61" s="126"/>
      <c r="D61" s="127"/>
      <c r="E61" s="128"/>
      <c r="F61" s="138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05"/>
    </row>
  </sheetData>
  <mergeCells count="39">
    <mergeCell ref="A18:A20"/>
    <mergeCell ref="B18:B20"/>
    <mergeCell ref="C18:C20"/>
    <mergeCell ref="D18:D20"/>
    <mergeCell ref="E18:E20"/>
    <mergeCell ref="F19:F20"/>
    <mergeCell ref="G19:I19"/>
    <mergeCell ref="J19:J20"/>
    <mergeCell ref="K19:M19"/>
    <mergeCell ref="E1:I1"/>
    <mergeCell ref="J13:K13"/>
    <mergeCell ref="J14:K14"/>
    <mergeCell ref="J15:K15"/>
    <mergeCell ref="F18:I18"/>
    <mergeCell ref="J18:M18"/>
    <mergeCell ref="N18:N20"/>
    <mergeCell ref="O18:O20"/>
    <mergeCell ref="P18:P20"/>
    <mergeCell ref="Q18:Q20"/>
    <mergeCell ref="A48:I48"/>
    <mergeCell ref="A22:Q22"/>
    <mergeCell ref="A38:I38"/>
    <mergeCell ref="A39:Q39"/>
    <mergeCell ref="A40:I40"/>
    <mergeCell ref="A41:I41"/>
    <mergeCell ref="A42:I42"/>
    <mergeCell ref="A43:I43"/>
    <mergeCell ref="A44:I44"/>
    <mergeCell ref="A45:I45"/>
    <mergeCell ref="A46:I46"/>
    <mergeCell ref="A47:I47"/>
    <mergeCell ref="A55:I55"/>
    <mergeCell ref="A56:I56"/>
    <mergeCell ref="A49:I49"/>
    <mergeCell ref="A50:I50"/>
    <mergeCell ref="A51:I51"/>
    <mergeCell ref="A52:I52"/>
    <mergeCell ref="A53:I53"/>
    <mergeCell ref="A54:I5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topLeftCell="A61" workbookViewId="0">
      <selection activeCell="D7" sqref="D7"/>
    </sheetView>
  </sheetViews>
  <sheetFormatPr defaultRowHeight="13.2" x14ac:dyDescent="0.25"/>
  <cols>
    <col min="2" max="2" width="17" customWidth="1"/>
    <col min="3" max="3" width="26.109375" customWidth="1"/>
  </cols>
  <sheetData>
    <row r="1" spans="1:17" x14ac:dyDescent="0.25">
      <c r="A1" s="54" t="s">
        <v>35</v>
      </c>
      <c r="B1" s="55"/>
      <c r="C1" s="56"/>
      <c r="D1" s="57"/>
      <c r="E1" s="214" t="s">
        <v>1</v>
      </c>
      <c r="F1" s="215"/>
      <c r="G1" s="215"/>
      <c r="H1" s="215"/>
      <c r="I1" s="215"/>
      <c r="J1" s="215"/>
      <c r="K1" s="58"/>
      <c r="L1" s="58"/>
      <c r="M1" s="54" t="s">
        <v>36</v>
      </c>
      <c r="N1" s="59"/>
      <c r="O1" s="59"/>
      <c r="P1" s="59"/>
    </row>
    <row r="2" spans="1:17" x14ac:dyDescent="0.25">
      <c r="A2" s="60"/>
      <c r="B2" s="55"/>
      <c r="C2" s="56"/>
      <c r="D2" s="57"/>
      <c r="E2" s="61"/>
      <c r="F2" s="61"/>
      <c r="G2" s="62" t="s">
        <v>37</v>
      </c>
      <c r="H2" s="63"/>
      <c r="I2" s="64"/>
      <c r="J2" s="58"/>
      <c r="K2" s="58"/>
      <c r="L2" s="58"/>
      <c r="M2" s="65" t="s">
        <v>38</v>
      </c>
      <c r="N2" s="59"/>
      <c r="O2" s="59"/>
      <c r="P2" s="59"/>
    </row>
    <row r="3" spans="1:17" x14ac:dyDescent="0.25">
      <c r="A3" s="60" t="s">
        <v>39</v>
      </c>
      <c r="B3" s="55"/>
      <c r="C3" s="56"/>
      <c r="D3" s="57"/>
      <c r="E3" s="58"/>
      <c r="F3" s="58"/>
      <c r="G3" s="58"/>
      <c r="H3" s="58"/>
      <c r="I3" s="58"/>
      <c r="J3" s="58"/>
      <c r="K3" s="58"/>
      <c r="L3" s="58"/>
      <c r="M3" s="65" t="s">
        <v>40</v>
      </c>
      <c r="N3" s="59"/>
      <c r="O3" s="59"/>
      <c r="P3" s="59"/>
    </row>
    <row r="4" spans="1:17" x14ac:dyDescent="0.25">
      <c r="A4" s="65" t="s">
        <v>41</v>
      </c>
      <c r="B4" s="55"/>
      <c r="C4" s="56"/>
      <c r="D4" s="57"/>
      <c r="E4" s="58"/>
      <c r="F4" s="58"/>
      <c r="G4" s="66" t="s">
        <v>294</v>
      </c>
      <c r="H4" s="67"/>
      <c r="I4" s="58"/>
      <c r="J4" s="58"/>
      <c r="K4" s="58"/>
      <c r="L4" s="58"/>
      <c r="M4" s="68"/>
      <c r="N4" s="68"/>
      <c r="O4" s="69"/>
      <c r="P4" s="59"/>
    </row>
    <row r="5" spans="1:17" x14ac:dyDescent="0.25">
      <c r="A5" s="70"/>
      <c r="B5" s="55"/>
      <c r="C5" s="57"/>
      <c r="D5" s="71"/>
      <c r="E5" s="58"/>
      <c r="F5" s="58"/>
      <c r="G5" s="70" t="s">
        <v>42</v>
      </c>
      <c r="H5" s="70"/>
      <c r="I5" s="70"/>
      <c r="J5" s="58"/>
      <c r="K5" s="58"/>
      <c r="L5" s="58"/>
      <c r="M5" s="65" t="s">
        <v>43</v>
      </c>
      <c r="N5" s="59"/>
      <c r="O5" s="59"/>
      <c r="P5" s="59"/>
      <c r="Q5" s="72"/>
    </row>
    <row r="6" spans="1:17" x14ac:dyDescent="0.25">
      <c r="A6" s="70"/>
      <c r="B6" s="55"/>
      <c r="C6" s="57"/>
      <c r="D6" s="71"/>
      <c r="E6" s="58"/>
      <c r="F6" s="58"/>
      <c r="G6" s="58"/>
      <c r="H6" s="58"/>
      <c r="I6" s="58"/>
      <c r="J6" s="58"/>
      <c r="K6" s="58"/>
      <c r="L6" s="58"/>
      <c r="M6" s="59"/>
      <c r="N6" s="59"/>
      <c r="O6" s="59"/>
      <c r="P6" s="59"/>
      <c r="Q6" s="72"/>
    </row>
    <row r="7" spans="1:17" x14ac:dyDescent="0.25">
      <c r="A7" s="107"/>
      <c r="B7" s="108"/>
      <c r="C7" s="112" t="s">
        <v>44</v>
      </c>
      <c r="D7" s="113" t="s">
        <v>295</v>
      </c>
      <c r="E7" s="121"/>
      <c r="F7" s="104"/>
      <c r="G7" s="104"/>
      <c r="H7" s="107"/>
      <c r="I7" s="104"/>
      <c r="J7" s="104"/>
      <c r="K7" s="115"/>
      <c r="L7" s="115"/>
      <c r="M7" s="104"/>
      <c r="N7" s="104"/>
      <c r="O7" s="104"/>
      <c r="P7" s="104"/>
      <c r="Q7" s="104"/>
    </row>
    <row r="8" spans="1:17" x14ac:dyDescent="0.25">
      <c r="A8" s="107"/>
      <c r="B8" s="108"/>
      <c r="C8" s="109"/>
      <c r="D8" s="110"/>
      <c r="E8" s="149"/>
      <c r="F8" s="150"/>
      <c r="G8" s="150"/>
      <c r="H8" s="151" t="s">
        <v>45</v>
      </c>
      <c r="I8" s="151"/>
      <c r="J8" s="150"/>
      <c r="K8" s="117"/>
      <c r="L8" s="104"/>
      <c r="M8" s="104"/>
      <c r="N8" s="104"/>
      <c r="O8" s="104"/>
      <c r="P8" s="104"/>
      <c r="Q8" s="104"/>
    </row>
    <row r="9" spans="1:17" x14ac:dyDescent="0.25">
      <c r="A9" s="119"/>
      <c r="B9" s="120"/>
      <c r="C9" s="109"/>
      <c r="D9" s="110"/>
      <c r="E9" s="105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107"/>
      <c r="B10" s="108"/>
      <c r="C10" s="109"/>
      <c r="D10" s="121" t="s">
        <v>296</v>
      </c>
      <c r="E10" s="107"/>
      <c r="F10" s="104"/>
      <c r="G10" s="104"/>
      <c r="H10" s="104"/>
      <c r="I10" s="121"/>
      <c r="J10" s="121"/>
      <c r="K10" s="104"/>
      <c r="L10" s="104"/>
      <c r="M10" s="104"/>
      <c r="N10" s="104"/>
      <c r="O10" s="104"/>
      <c r="P10" s="104"/>
      <c r="Q10" s="104"/>
    </row>
    <row r="11" spans="1:17" x14ac:dyDescent="0.25">
      <c r="A11" s="107"/>
      <c r="B11" s="108"/>
      <c r="C11" s="109"/>
      <c r="D11" s="121" t="s">
        <v>88</v>
      </c>
      <c r="E11" s="107"/>
      <c r="F11" s="104"/>
      <c r="G11" s="104"/>
      <c r="H11" s="104"/>
      <c r="I11" s="121"/>
      <c r="J11" s="201" t="s">
        <v>297</v>
      </c>
      <c r="K11" s="202"/>
      <c r="L11" s="123" t="s">
        <v>46</v>
      </c>
      <c r="M11" s="104"/>
      <c r="N11" s="104"/>
      <c r="O11" s="104"/>
      <c r="P11" s="104"/>
      <c r="Q11" s="104"/>
    </row>
    <row r="12" spans="1:17" x14ac:dyDescent="0.25">
      <c r="A12" s="107"/>
      <c r="B12" s="108"/>
      <c r="C12" s="109"/>
      <c r="D12" s="121" t="s">
        <v>89</v>
      </c>
      <c r="E12" s="107"/>
      <c r="F12" s="104"/>
      <c r="G12" s="104"/>
      <c r="H12" s="104"/>
      <c r="I12" s="121"/>
      <c r="J12" s="201" t="s">
        <v>298</v>
      </c>
      <c r="K12" s="202"/>
      <c r="L12" s="123" t="s">
        <v>46</v>
      </c>
      <c r="M12" s="104"/>
      <c r="N12" s="104"/>
      <c r="O12" s="104"/>
      <c r="P12" s="104"/>
      <c r="Q12" s="104"/>
    </row>
    <row r="13" spans="1:17" x14ac:dyDescent="0.25">
      <c r="A13" s="107"/>
      <c r="B13" s="108"/>
      <c r="C13" s="109"/>
      <c r="D13" s="121" t="s">
        <v>48</v>
      </c>
      <c r="E13" s="107"/>
      <c r="F13" s="104"/>
      <c r="G13" s="104"/>
      <c r="H13" s="104"/>
      <c r="I13" s="121"/>
      <c r="J13" s="201" t="s">
        <v>299</v>
      </c>
      <c r="K13" s="202"/>
      <c r="L13" s="123" t="s">
        <v>49</v>
      </c>
      <c r="M13" s="104"/>
      <c r="N13" s="104"/>
      <c r="O13" s="104"/>
      <c r="P13" s="104"/>
      <c r="Q13" s="104"/>
    </row>
    <row r="14" spans="1:17" x14ac:dyDescent="0.25">
      <c r="A14" s="70"/>
      <c r="B14" s="55"/>
      <c r="C14" s="78"/>
      <c r="D14" s="79" t="s">
        <v>50</v>
      </c>
      <c r="E14" s="77"/>
      <c r="F14" s="77"/>
      <c r="G14" s="77"/>
      <c r="H14" s="77"/>
      <c r="I14" s="77"/>
      <c r="J14" s="77"/>
      <c r="K14" s="77"/>
      <c r="L14" s="77"/>
      <c r="M14" s="58"/>
      <c r="N14" s="58"/>
      <c r="O14" s="58"/>
      <c r="P14" s="58"/>
    </row>
    <row r="15" spans="1:17" x14ac:dyDescent="0.25">
      <c r="A15" s="107"/>
      <c r="B15" s="108"/>
      <c r="C15" s="109"/>
      <c r="D15" s="110"/>
      <c r="E15" s="107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</row>
    <row r="16" spans="1:17" x14ac:dyDescent="0.25">
      <c r="A16" s="124"/>
      <c r="B16" s="125"/>
      <c r="C16" s="126"/>
      <c r="D16" s="127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</row>
    <row r="17" spans="1:17" x14ac:dyDescent="0.25">
      <c r="A17" s="198" t="s">
        <v>51</v>
      </c>
      <c r="B17" s="203" t="s">
        <v>116</v>
      </c>
      <c r="C17" s="198" t="s">
        <v>52</v>
      </c>
      <c r="D17" s="198" t="s">
        <v>53</v>
      </c>
      <c r="E17" s="198" t="s">
        <v>54</v>
      </c>
      <c r="F17" s="198" t="s">
        <v>55</v>
      </c>
      <c r="G17" s="199"/>
      <c r="H17" s="199"/>
      <c r="I17" s="199"/>
      <c r="J17" s="198" t="s">
        <v>56</v>
      </c>
      <c r="K17" s="199"/>
      <c r="L17" s="199"/>
      <c r="M17" s="199"/>
      <c r="N17" s="198" t="s">
        <v>57</v>
      </c>
      <c r="O17" s="198" t="s">
        <v>58</v>
      </c>
      <c r="P17" s="198" t="s">
        <v>90</v>
      </c>
      <c r="Q17" s="198" t="s">
        <v>91</v>
      </c>
    </row>
    <row r="18" spans="1:17" x14ac:dyDescent="0.25">
      <c r="A18" s="199"/>
      <c r="B18" s="204"/>
      <c r="C18" s="205"/>
      <c r="D18" s="198"/>
      <c r="E18" s="199"/>
      <c r="F18" s="198" t="s">
        <v>0</v>
      </c>
      <c r="G18" s="198" t="s">
        <v>60</v>
      </c>
      <c r="H18" s="199"/>
      <c r="I18" s="199"/>
      <c r="J18" s="198" t="s">
        <v>0</v>
      </c>
      <c r="K18" s="198" t="s">
        <v>60</v>
      </c>
      <c r="L18" s="199"/>
      <c r="M18" s="199"/>
      <c r="N18" s="198"/>
      <c r="O18" s="198"/>
      <c r="P18" s="198"/>
      <c r="Q18" s="198"/>
    </row>
    <row r="19" spans="1:17" x14ac:dyDescent="0.25">
      <c r="A19" s="199"/>
      <c r="B19" s="204"/>
      <c r="C19" s="205"/>
      <c r="D19" s="198"/>
      <c r="E19" s="199"/>
      <c r="F19" s="199"/>
      <c r="G19" s="144" t="s">
        <v>61</v>
      </c>
      <c r="H19" s="144" t="s">
        <v>62</v>
      </c>
      <c r="I19" s="144" t="s">
        <v>63</v>
      </c>
      <c r="J19" s="199"/>
      <c r="K19" s="144" t="s">
        <v>61</v>
      </c>
      <c r="L19" s="144" t="s">
        <v>62</v>
      </c>
      <c r="M19" s="144" t="s">
        <v>63</v>
      </c>
      <c r="N19" s="198"/>
      <c r="O19" s="198"/>
      <c r="P19" s="198"/>
      <c r="Q19" s="198"/>
    </row>
    <row r="20" spans="1:17" x14ac:dyDescent="0.25">
      <c r="A20" s="130">
        <v>1</v>
      </c>
      <c r="B20" s="146">
        <v>2</v>
      </c>
      <c r="C20" s="144">
        <v>3</v>
      </c>
      <c r="D20" s="144">
        <v>4</v>
      </c>
      <c r="E20" s="130">
        <v>5</v>
      </c>
      <c r="F20" s="145">
        <v>6</v>
      </c>
      <c r="G20" s="145">
        <v>7</v>
      </c>
      <c r="H20" s="145">
        <v>8</v>
      </c>
      <c r="I20" s="145">
        <v>9</v>
      </c>
      <c r="J20" s="145">
        <v>10</v>
      </c>
      <c r="K20" s="145">
        <v>11</v>
      </c>
      <c r="L20" s="145">
        <v>12</v>
      </c>
      <c r="M20" s="145">
        <v>13</v>
      </c>
      <c r="N20" s="145">
        <v>14</v>
      </c>
      <c r="O20" s="145">
        <v>15</v>
      </c>
      <c r="P20" s="145">
        <v>16</v>
      </c>
      <c r="Q20" s="145">
        <v>17</v>
      </c>
    </row>
    <row r="21" spans="1:17" x14ac:dyDescent="0.25">
      <c r="A21" s="195" t="s">
        <v>300</v>
      </c>
      <c r="B21" s="193"/>
      <c r="C21" s="193"/>
      <c r="D21" s="193"/>
      <c r="E21" s="193"/>
      <c r="F21" s="193"/>
      <c r="G21" s="193"/>
      <c r="H21" s="193"/>
      <c r="I21" s="193"/>
      <c r="J21" s="193"/>
      <c r="K21" s="193"/>
      <c r="L21" s="193"/>
      <c r="M21" s="193"/>
      <c r="N21" s="193"/>
      <c r="O21" s="193"/>
      <c r="P21" s="193"/>
      <c r="Q21" s="193"/>
    </row>
    <row r="22" spans="1:17" x14ac:dyDescent="0.25">
      <c r="A22" s="192" t="s">
        <v>301</v>
      </c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93"/>
    </row>
    <row r="23" spans="1:17" ht="34.200000000000003" x14ac:dyDescent="0.25">
      <c r="A23" s="130">
        <v>1</v>
      </c>
      <c r="B23" s="131" t="s">
        <v>302</v>
      </c>
      <c r="C23" s="143" t="s">
        <v>303</v>
      </c>
      <c r="D23" s="132" t="s">
        <v>66</v>
      </c>
      <c r="E23" s="137">
        <v>1</v>
      </c>
      <c r="F23" s="134">
        <v>185.58</v>
      </c>
      <c r="G23" s="134">
        <v>185.58</v>
      </c>
      <c r="H23" s="135"/>
      <c r="I23" s="135"/>
      <c r="J23" s="135">
        <v>186</v>
      </c>
      <c r="K23" s="135">
        <v>186</v>
      </c>
      <c r="L23" s="135"/>
      <c r="M23" s="135"/>
      <c r="N23" s="135">
        <v>10</v>
      </c>
      <c r="O23" s="135">
        <v>10</v>
      </c>
      <c r="P23" s="135"/>
      <c r="Q23" s="135"/>
    </row>
    <row r="24" spans="1:17" ht="79.8" x14ac:dyDescent="0.25">
      <c r="A24" s="130">
        <v>2</v>
      </c>
      <c r="B24" s="131" t="s">
        <v>304</v>
      </c>
      <c r="C24" s="143" t="s">
        <v>305</v>
      </c>
      <c r="D24" s="132" t="s">
        <v>306</v>
      </c>
      <c r="E24" s="137">
        <v>1</v>
      </c>
      <c r="F24" s="134">
        <v>247.75</v>
      </c>
      <c r="G24" s="134">
        <v>247.75</v>
      </c>
      <c r="H24" s="135"/>
      <c r="I24" s="135"/>
      <c r="J24" s="135">
        <v>248</v>
      </c>
      <c r="K24" s="135">
        <v>248</v>
      </c>
      <c r="L24" s="135"/>
      <c r="M24" s="135"/>
      <c r="N24" s="135">
        <v>13</v>
      </c>
      <c r="O24" s="135">
        <v>13</v>
      </c>
      <c r="P24" s="135"/>
      <c r="Q24" s="135"/>
    </row>
    <row r="25" spans="1:17" ht="45.6" x14ac:dyDescent="0.25">
      <c r="A25" s="130">
        <v>3</v>
      </c>
      <c r="B25" s="131" t="s">
        <v>307</v>
      </c>
      <c r="C25" s="143" t="s">
        <v>308</v>
      </c>
      <c r="D25" s="132" t="s">
        <v>66</v>
      </c>
      <c r="E25" s="137">
        <v>1</v>
      </c>
      <c r="F25" s="134">
        <v>28.59</v>
      </c>
      <c r="G25" s="134">
        <v>28.59</v>
      </c>
      <c r="H25" s="135"/>
      <c r="I25" s="135"/>
      <c r="J25" s="135">
        <v>29</v>
      </c>
      <c r="K25" s="135">
        <v>29</v>
      </c>
      <c r="L25" s="135"/>
      <c r="M25" s="135"/>
      <c r="N25" s="135">
        <v>1.5</v>
      </c>
      <c r="O25" s="135">
        <v>1.5</v>
      </c>
      <c r="P25" s="135"/>
      <c r="Q25" s="135"/>
    </row>
    <row r="26" spans="1:17" ht="34.200000000000003" x14ac:dyDescent="0.25">
      <c r="A26" s="130">
        <v>4</v>
      </c>
      <c r="B26" s="131" t="s">
        <v>309</v>
      </c>
      <c r="C26" s="143" t="s">
        <v>310</v>
      </c>
      <c r="D26" s="132" t="s">
        <v>66</v>
      </c>
      <c r="E26" s="137">
        <v>1</v>
      </c>
      <c r="F26" s="134">
        <v>81.95</v>
      </c>
      <c r="G26" s="134">
        <v>81.95</v>
      </c>
      <c r="H26" s="135"/>
      <c r="I26" s="135"/>
      <c r="J26" s="135">
        <v>82</v>
      </c>
      <c r="K26" s="135">
        <v>82</v>
      </c>
      <c r="L26" s="135"/>
      <c r="M26" s="135"/>
      <c r="N26" s="135">
        <v>4.3</v>
      </c>
      <c r="O26" s="135">
        <v>4.3</v>
      </c>
      <c r="P26" s="135"/>
      <c r="Q26" s="135"/>
    </row>
    <row r="27" spans="1:17" ht="45.6" x14ac:dyDescent="0.25">
      <c r="A27" s="130">
        <v>5</v>
      </c>
      <c r="B27" s="131" t="s">
        <v>311</v>
      </c>
      <c r="C27" s="143" t="s">
        <v>312</v>
      </c>
      <c r="D27" s="132" t="s">
        <v>313</v>
      </c>
      <c r="E27" s="137">
        <v>1</v>
      </c>
      <c r="F27" s="134">
        <v>190.58</v>
      </c>
      <c r="G27" s="134">
        <v>190.58</v>
      </c>
      <c r="H27" s="135"/>
      <c r="I27" s="135"/>
      <c r="J27" s="135">
        <v>191</v>
      </c>
      <c r="K27" s="135">
        <v>191</v>
      </c>
      <c r="L27" s="135"/>
      <c r="M27" s="135"/>
      <c r="N27" s="135">
        <v>10</v>
      </c>
      <c r="O27" s="135">
        <v>10</v>
      </c>
      <c r="P27" s="135"/>
      <c r="Q27" s="135"/>
    </row>
    <row r="28" spans="1:17" x14ac:dyDescent="0.25">
      <c r="A28" s="192" t="s">
        <v>314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</row>
    <row r="29" spans="1:17" ht="34.200000000000003" x14ac:dyDescent="0.25">
      <c r="A29" s="130">
        <v>6</v>
      </c>
      <c r="B29" s="131" t="s">
        <v>315</v>
      </c>
      <c r="C29" s="143" t="s">
        <v>316</v>
      </c>
      <c r="D29" s="132" t="s">
        <v>66</v>
      </c>
      <c r="E29" s="137">
        <v>1</v>
      </c>
      <c r="F29" s="134">
        <v>47.96</v>
      </c>
      <c r="G29" s="134">
        <v>47.96</v>
      </c>
      <c r="H29" s="135"/>
      <c r="I29" s="135"/>
      <c r="J29" s="135">
        <v>48</v>
      </c>
      <c r="K29" s="135">
        <v>48</v>
      </c>
      <c r="L29" s="135"/>
      <c r="M29" s="135"/>
      <c r="N29" s="135">
        <v>2.6</v>
      </c>
      <c r="O29" s="135">
        <v>2.6</v>
      </c>
      <c r="P29" s="135"/>
      <c r="Q29" s="135"/>
    </row>
    <row r="30" spans="1:17" ht="34.200000000000003" x14ac:dyDescent="0.25">
      <c r="A30" s="130">
        <v>7</v>
      </c>
      <c r="B30" s="131" t="s">
        <v>309</v>
      </c>
      <c r="C30" s="143" t="s">
        <v>310</v>
      </c>
      <c r="D30" s="132" t="s">
        <v>66</v>
      </c>
      <c r="E30" s="137">
        <v>1</v>
      </c>
      <c r="F30" s="134">
        <v>81.95</v>
      </c>
      <c r="G30" s="134">
        <v>81.95</v>
      </c>
      <c r="H30" s="135"/>
      <c r="I30" s="135"/>
      <c r="J30" s="135">
        <v>82</v>
      </c>
      <c r="K30" s="135">
        <v>82</v>
      </c>
      <c r="L30" s="135"/>
      <c r="M30" s="135"/>
      <c r="N30" s="135">
        <v>4.3</v>
      </c>
      <c r="O30" s="135">
        <v>4.3</v>
      </c>
      <c r="P30" s="135"/>
      <c r="Q30" s="135"/>
    </row>
    <row r="31" spans="1:17" ht="34.200000000000003" x14ac:dyDescent="0.25">
      <c r="A31" s="130">
        <v>8</v>
      </c>
      <c r="B31" s="131" t="s">
        <v>317</v>
      </c>
      <c r="C31" s="143" t="s">
        <v>318</v>
      </c>
      <c r="D31" s="132" t="s">
        <v>66</v>
      </c>
      <c r="E31" s="137">
        <v>1</v>
      </c>
      <c r="F31" s="134">
        <v>53.36</v>
      </c>
      <c r="G31" s="134">
        <v>53.36</v>
      </c>
      <c r="H31" s="135"/>
      <c r="I31" s="135"/>
      <c r="J31" s="135">
        <v>53</v>
      </c>
      <c r="K31" s="135">
        <v>53</v>
      </c>
      <c r="L31" s="135"/>
      <c r="M31" s="135"/>
      <c r="N31" s="135">
        <v>2.8</v>
      </c>
      <c r="O31" s="135">
        <v>2.8</v>
      </c>
      <c r="P31" s="135"/>
      <c r="Q31" s="135"/>
    </row>
    <row r="32" spans="1:17" ht="45.6" x14ac:dyDescent="0.25">
      <c r="A32" s="130">
        <v>9</v>
      </c>
      <c r="B32" s="131" t="s">
        <v>311</v>
      </c>
      <c r="C32" s="143" t="s">
        <v>312</v>
      </c>
      <c r="D32" s="132" t="s">
        <v>313</v>
      </c>
      <c r="E32" s="137">
        <v>1</v>
      </c>
      <c r="F32" s="134">
        <v>190.58</v>
      </c>
      <c r="G32" s="134">
        <v>190.58</v>
      </c>
      <c r="H32" s="135"/>
      <c r="I32" s="135"/>
      <c r="J32" s="135">
        <v>191</v>
      </c>
      <c r="K32" s="135">
        <v>191</v>
      </c>
      <c r="L32" s="135"/>
      <c r="M32" s="135"/>
      <c r="N32" s="135">
        <v>10</v>
      </c>
      <c r="O32" s="135">
        <v>10</v>
      </c>
      <c r="P32" s="135"/>
      <c r="Q32" s="135"/>
    </row>
    <row r="33" spans="1:17" ht="34.200000000000003" x14ac:dyDescent="0.25">
      <c r="A33" s="130">
        <v>10</v>
      </c>
      <c r="B33" s="131" t="s">
        <v>319</v>
      </c>
      <c r="C33" s="143" t="s">
        <v>320</v>
      </c>
      <c r="D33" s="132" t="s">
        <v>66</v>
      </c>
      <c r="E33" s="137">
        <v>1</v>
      </c>
      <c r="F33" s="134">
        <v>25.83</v>
      </c>
      <c r="G33" s="134">
        <v>25.83</v>
      </c>
      <c r="H33" s="135"/>
      <c r="I33" s="135"/>
      <c r="J33" s="135">
        <v>26</v>
      </c>
      <c r="K33" s="135">
        <v>26</v>
      </c>
      <c r="L33" s="135"/>
      <c r="M33" s="135"/>
      <c r="N33" s="135">
        <v>1.4</v>
      </c>
      <c r="O33" s="135">
        <v>1.4</v>
      </c>
      <c r="P33" s="135"/>
      <c r="Q33" s="135"/>
    </row>
    <row r="34" spans="1:17" x14ac:dyDescent="0.25">
      <c r="A34" s="192" t="s">
        <v>321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</row>
    <row r="35" spans="1:17" ht="34.200000000000003" x14ac:dyDescent="0.25">
      <c r="A35" s="130">
        <v>11</v>
      </c>
      <c r="B35" s="131" t="s">
        <v>315</v>
      </c>
      <c r="C35" s="143" t="s">
        <v>316</v>
      </c>
      <c r="D35" s="132" t="s">
        <v>66</v>
      </c>
      <c r="E35" s="137">
        <v>2</v>
      </c>
      <c r="F35" s="134">
        <v>47.96</v>
      </c>
      <c r="G35" s="134">
        <v>47.96</v>
      </c>
      <c r="H35" s="135"/>
      <c r="I35" s="135"/>
      <c r="J35" s="135">
        <v>96</v>
      </c>
      <c r="K35" s="135">
        <v>96</v>
      </c>
      <c r="L35" s="135"/>
      <c r="M35" s="135"/>
      <c r="N35" s="135">
        <v>2.6</v>
      </c>
      <c r="O35" s="135">
        <v>5.2</v>
      </c>
      <c r="P35" s="135"/>
      <c r="Q35" s="135"/>
    </row>
    <row r="36" spans="1:17" ht="45.6" x14ac:dyDescent="0.25">
      <c r="A36" s="130">
        <v>12</v>
      </c>
      <c r="B36" s="131" t="s">
        <v>311</v>
      </c>
      <c r="C36" s="143" t="s">
        <v>312</v>
      </c>
      <c r="D36" s="132" t="s">
        <v>313</v>
      </c>
      <c r="E36" s="137">
        <v>1</v>
      </c>
      <c r="F36" s="134">
        <v>190.58</v>
      </c>
      <c r="G36" s="134">
        <v>190.58</v>
      </c>
      <c r="H36" s="135"/>
      <c r="I36" s="135"/>
      <c r="J36" s="135">
        <v>191</v>
      </c>
      <c r="K36" s="135">
        <v>191</v>
      </c>
      <c r="L36" s="135"/>
      <c r="M36" s="135"/>
      <c r="N36" s="135">
        <v>10</v>
      </c>
      <c r="O36" s="135">
        <v>10</v>
      </c>
      <c r="P36" s="135"/>
      <c r="Q36" s="135"/>
    </row>
    <row r="37" spans="1:17" ht="34.200000000000003" x14ac:dyDescent="0.25">
      <c r="A37" s="130">
        <v>13</v>
      </c>
      <c r="B37" s="131" t="s">
        <v>319</v>
      </c>
      <c r="C37" s="143" t="s">
        <v>320</v>
      </c>
      <c r="D37" s="132" t="s">
        <v>66</v>
      </c>
      <c r="E37" s="137">
        <v>1</v>
      </c>
      <c r="F37" s="134">
        <v>25.83</v>
      </c>
      <c r="G37" s="134">
        <v>25.83</v>
      </c>
      <c r="H37" s="135"/>
      <c r="I37" s="135"/>
      <c r="J37" s="135">
        <v>26</v>
      </c>
      <c r="K37" s="135">
        <v>26</v>
      </c>
      <c r="L37" s="135"/>
      <c r="M37" s="135"/>
      <c r="N37" s="135">
        <v>1.4</v>
      </c>
      <c r="O37" s="135">
        <v>1.4</v>
      </c>
      <c r="P37" s="135"/>
      <c r="Q37" s="135"/>
    </row>
    <row r="38" spans="1:17" x14ac:dyDescent="0.25">
      <c r="A38" s="192" t="s">
        <v>322</v>
      </c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</row>
    <row r="39" spans="1:17" ht="45.6" x14ac:dyDescent="0.25">
      <c r="A39" s="130">
        <v>14</v>
      </c>
      <c r="B39" s="131" t="s">
        <v>311</v>
      </c>
      <c r="C39" s="143" t="s">
        <v>312</v>
      </c>
      <c r="D39" s="132" t="s">
        <v>313</v>
      </c>
      <c r="E39" s="137">
        <v>1</v>
      </c>
      <c r="F39" s="134">
        <v>190.58</v>
      </c>
      <c r="G39" s="134">
        <v>190.58</v>
      </c>
      <c r="H39" s="135"/>
      <c r="I39" s="135"/>
      <c r="J39" s="135">
        <v>191</v>
      </c>
      <c r="K39" s="135">
        <v>191</v>
      </c>
      <c r="L39" s="135"/>
      <c r="M39" s="135"/>
      <c r="N39" s="135">
        <v>10</v>
      </c>
      <c r="O39" s="135">
        <v>10</v>
      </c>
      <c r="P39" s="135"/>
      <c r="Q39" s="135"/>
    </row>
    <row r="40" spans="1:17" ht="34.200000000000003" x14ac:dyDescent="0.25">
      <c r="A40" s="130">
        <v>15</v>
      </c>
      <c r="B40" s="131" t="s">
        <v>319</v>
      </c>
      <c r="C40" s="143" t="s">
        <v>320</v>
      </c>
      <c r="D40" s="132" t="s">
        <v>66</v>
      </c>
      <c r="E40" s="137">
        <v>1</v>
      </c>
      <c r="F40" s="134">
        <v>25.83</v>
      </c>
      <c r="G40" s="134">
        <v>25.83</v>
      </c>
      <c r="H40" s="135"/>
      <c r="I40" s="135"/>
      <c r="J40" s="135">
        <v>26</v>
      </c>
      <c r="K40" s="135">
        <v>26</v>
      </c>
      <c r="L40" s="135"/>
      <c r="M40" s="135"/>
      <c r="N40" s="135">
        <v>1.4</v>
      </c>
      <c r="O40" s="135">
        <v>1.4</v>
      </c>
      <c r="P40" s="135"/>
      <c r="Q40" s="135"/>
    </row>
    <row r="41" spans="1:17" x14ac:dyDescent="0.25">
      <c r="A41" s="192" t="s">
        <v>323</v>
      </c>
      <c r="B41" s="193"/>
      <c r="C41" s="193"/>
      <c r="D41" s="193"/>
      <c r="E41" s="193"/>
      <c r="F41" s="193"/>
      <c r="G41" s="193"/>
      <c r="H41" s="193"/>
      <c r="I41" s="193"/>
      <c r="J41" s="193"/>
      <c r="K41" s="193"/>
      <c r="L41" s="193"/>
      <c r="M41" s="193"/>
      <c r="N41" s="193"/>
      <c r="O41" s="193"/>
      <c r="P41" s="193"/>
      <c r="Q41" s="193"/>
    </row>
    <row r="42" spans="1:17" ht="34.200000000000003" x14ac:dyDescent="0.25">
      <c r="A42" s="130">
        <v>16</v>
      </c>
      <c r="B42" s="131" t="s">
        <v>309</v>
      </c>
      <c r="C42" s="143" t="s">
        <v>310</v>
      </c>
      <c r="D42" s="132" t="s">
        <v>66</v>
      </c>
      <c r="E42" s="137">
        <v>3</v>
      </c>
      <c r="F42" s="134">
        <v>81.95</v>
      </c>
      <c r="G42" s="134">
        <v>81.95</v>
      </c>
      <c r="H42" s="135"/>
      <c r="I42" s="135"/>
      <c r="J42" s="135">
        <v>246</v>
      </c>
      <c r="K42" s="135">
        <v>246</v>
      </c>
      <c r="L42" s="135"/>
      <c r="M42" s="135"/>
      <c r="N42" s="135">
        <v>4.3</v>
      </c>
      <c r="O42" s="135">
        <v>12.9</v>
      </c>
      <c r="P42" s="135"/>
      <c r="Q42" s="135"/>
    </row>
    <row r="43" spans="1:17" ht="45.6" x14ac:dyDescent="0.25">
      <c r="A43" s="130">
        <v>17</v>
      </c>
      <c r="B43" s="131" t="s">
        <v>311</v>
      </c>
      <c r="C43" s="143" t="s">
        <v>312</v>
      </c>
      <c r="D43" s="132" t="s">
        <v>313</v>
      </c>
      <c r="E43" s="137">
        <v>1</v>
      </c>
      <c r="F43" s="134">
        <v>190.58</v>
      </c>
      <c r="G43" s="134">
        <v>190.58</v>
      </c>
      <c r="H43" s="135"/>
      <c r="I43" s="135"/>
      <c r="J43" s="135">
        <v>191</v>
      </c>
      <c r="K43" s="135">
        <v>191</v>
      </c>
      <c r="L43" s="135"/>
      <c r="M43" s="135"/>
      <c r="N43" s="135">
        <v>10</v>
      </c>
      <c r="O43" s="135">
        <v>10</v>
      </c>
      <c r="P43" s="135"/>
      <c r="Q43" s="135"/>
    </row>
    <row r="44" spans="1:17" ht="34.200000000000003" x14ac:dyDescent="0.25">
      <c r="A44" s="130">
        <v>18</v>
      </c>
      <c r="B44" s="131" t="s">
        <v>319</v>
      </c>
      <c r="C44" s="143" t="s">
        <v>320</v>
      </c>
      <c r="D44" s="132" t="s">
        <v>66</v>
      </c>
      <c r="E44" s="137">
        <v>1</v>
      </c>
      <c r="F44" s="134">
        <v>25.83</v>
      </c>
      <c r="G44" s="134">
        <v>25.83</v>
      </c>
      <c r="H44" s="135"/>
      <c r="I44" s="135"/>
      <c r="J44" s="135">
        <v>26</v>
      </c>
      <c r="K44" s="135">
        <v>26</v>
      </c>
      <c r="L44" s="135"/>
      <c r="M44" s="135"/>
      <c r="N44" s="135">
        <v>1.4</v>
      </c>
      <c r="O44" s="135">
        <v>1.4</v>
      </c>
      <c r="P44" s="135"/>
      <c r="Q44" s="135"/>
    </row>
    <row r="45" spans="1:17" x14ac:dyDescent="0.25">
      <c r="A45" s="192" t="s">
        <v>324</v>
      </c>
      <c r="B45" s="193"/>
      <c r="C45" s="193"/>
      <c r="D45" s="193"/>
      <c r="E45" s="193"/>
      <c r="F45" s="193"/>
      <c r="G45" s="193"/>
      <c r="H45" s="193"/>
      <c r="I45" s="193"/>
      <c r="J45" s="193"/>
      <c r="K45" s="193"/>
      <c r="L45" s="193"/>
      <c r="M45" s="193"/>
      <c r="N45" s="193"/>
      <c r="O45" s="193"/>
      <c r="P45" s="193"/>
      <c r="Q45" s="193"/>
    </row>
    <row r="46" spans="1:17" ht="34.200000000000003" x14ac:dyDescent="0.25">
      <c r="A46" s="130">
        <v>19</v>
      </c>
      <c r="B46" s="131" t="s">
        <v>309</v>
      </c>
      <c r="C46" s="143" t="s">
        <v>310</v>
      </c>
      <c r="D46" s="132" t="s">
        <v>66</v>
      </c>
      <c r="E46" s="137">
        <v>1</v>
      </c>
      <c r="F46" s="134">
        <v>81.95</v>
      </c>
      <c r="G46" s="134">
        <v>81.95</v>
      </c>
      <c r="H46" s="135"/>
      <c r="I46" s="135"/>
      <c r="J46" s="135">
        <v>82</v>
      </c>
      <c r="K46" s="135">
        <v>82</v>
      </c>
      <c r="L46" s="135"/>
      <c r="M46" s="135"/>
      <c r="N46" s="135">
        <v>4.3</v>
      </c>
      <c r="O46" s="135">
        <v>4.3</v>
      </c>
      <c r="P46" s="135"/>
      <c r="Q46" s="135"/>
    </row>
    <row r="47" spans="1:17" ht="45.6" x14ac:dyDescent="0.25">
      <c r="A47" s="130">
        <v>20</v>
      </c>
      <c r="B47" s="131" t="s">
        <v>311</v>
      </c>
      <c r="C47" s="143" t="s">
        <v>312</v>
      </c>
      <c r="D47" s="132" t="s">
        <v>313</v>
      </c>
      <c r="E47" s="137">
        <v>1</v>
      </c>
      <c r="F47" s="134">
        <v>190.58</v>
      </c>
      <c r="G47" s="134">
        <v>190.58</v>
      </c>
      <c r="H47" s="135"/>
      <c r="I47" s="135"/>
      <c r="J47" s="135">
        <v>191</v>
      </c>
      <c r="K47" s="135">
        <v>191</v>
      </c>
      <c r="L47" s="135"/>
      <c r="M47" s="135"/>
      <c r="N47" s="135">
        <v>10</v>
      </c>
      <c r="O47" s="135">
        <v>10</v>
      </c>
      <c r="P47" s="135"/>
      <c r="Q47" s="135"/>
    </row>
    <row r="48" spans="1:17" ht="34.200000000000003" x14ac:dyDescent="0.25">
      <c r="A48" s="130">
        <v>21</v>
      </c>
      <c r="B48" s="131" t="s">
        <v>319</v>
      </c>
      <c r="C48" s="143" t="s">
        <v>320</v>
      </c>
      <c r="D48" s="132" t="s">
        <v>66</v>
      </c>
      <c r="E48" s="137">
        <v>1</v>
      </c>
      <c r="F48" s="134">
        <v>25.83</v>
      </c>
      <c r="G48" s="134">
        <v>25.83</v>
      </c>
      <c r="H48" s="135"/>
      <c r="I48" s="135"/>
      <c r="J48" s="135">
        <v>26</v>
      </c>
      <c r="K48" s="135">
        <v>26</v>
      </c>
      <c r="L48" s="135"/>
      <c r="M48" s="135"/>
      <c r="N48" s="135">
        <v>1.4</v>
      </c>
      <c r="O48" s="135">
        <v>1.4</v>
      </c>
      <c r="P48" s="135"/>
      <c r="Q48" s="135"/>
    </row>
    <row r="49" spans="1:17" x14ac:dyDescent="0.25">
      <c r="A49" s="192" t="s">
        <v>325</v>
      </c>
      <c r="B49" s="193"/>
      <c r="C49" s="193"/>
      <c r="D49" s="193"/>
      <c r="E49" s="193"/>
      <c r="F49" s="193"/>
      <c r="G49" s="193"/>
      <c r="H49" s="193"/>
      <c r="I49" s="193"/>
      <c r="J49" s="193"/>
      <c r="K49" s="193"/>
      <c r="L49" s="193"/>
      <c r="M49" s="193"/>
      <c r="N49" s="193"/>
      <c r="O49" s="193"/>
      <c r="P49" s="193"/>
      <c r="Q49" s="193"/>
    </row>
    <row r="50" spans="1:17" ht="45.6" x14ac:dyDescent="0.25">
      <c r="A50" s="130">
        <v>22</v>
      </c>
      <c r="B50" s="131" t="s">
        <v>311</v>
      </c>
      <c r="C50" s="143" t="s">
        <v>312</v>
      </c>
      <c r="D50" s="132" t="s">
        <v>313</v>
      </c>
      <c r="E50" s="137">
        <v>1</v>
      </c>
      <c r="F50" s="134">
        <v>190.58</v>
      </c>
      <c r="G50" s="134">
        <v>190.58</v>
      </c>
      <c r="H50" s="135"/>
      <c r="I50" s="135"/>
      <c r="J50" s="135">
        <v>191</v>
      </c>
      <c r="K50" s="135">
        <v>191</v>
      </c>
      <c r="L50" s="135"/>
      <c r="M50" s="135"/>
      <c r="N50" s="135">
        <v>10</v>
      </c>
      <c r="O50" s="135">
        <v>10</v>
      </c>
      <c r="P50" s="135"/>
      <c r="Q50" s="135"/>
    </row>
    <row r="51" spans="1:17" ht="34.200000000000003" x14ac:dyDescent="0.25">
      <c r="A51" s="130">
        <v>23</v>
      </c>
      <c r="B51" s="131" t="s">
        <v>319</v>
      </c>
      <c r="C51" s="143" t="s">
        <v>320</v>
      </c>
      <c r="D51" s="132" t="s">
        <v>66</v>
      </c>
      <c r="E51" s="137">
        <v>1</v>
      </c>
      <c r="F51" s="134">
        <v>25.83</v>
      </c>
      <c r="G51" s="134">
        <v>25.83</v>
      </c>
      <c r="H51" s="135"/>
      <c r="I51" s="135"/>
      <c r="J51" s="135">
        <v>26</v>
      </c>
      <c r="K51" s="135">
        <v>26</v>
      </c>
      <c r="L51" s="135"/>
      <c r="M51" s="135"/>
      <c r="N51" s="135">
        <v>1.4</v>
      </c>
      <c r="O51" s="135">
        <v>1.4</v>
      </c>
      <c r="P51" s="135"/>
      <c r="Q51" s="135"/>
    </row>
    <row r="52" spans="1:17" x14ac:dyDescent="0.25">
      <c r="A52" s="192" t="s">
        <v>326</v>
      </c>
      <c r="B52" s="193"/>
      <c r="C52" s="193"/>
      <c r="D52" s="193"/>
      <c r="E52" s="193"/>
      <c r="F52" s="193"/>
      <c r="G52" s="193"/>
      <c r="H52" s="193"/>
      <c r="I52" s="193"/>
      <c r="J52" s="193"/>
      <c r="K52" s="193"/>
      <c r="L52" s="193"/>
      <c r="M52" s="193"/>
      <c r="N52" s="193"/>
      <c r="O52" s="193"/>
      <c r="P52" s="193"/>
      <c r="Q52" s="193"/>
    </row>
    <row r="53" spans="1:17" ht="45.6" x14ac:dyDescent="0.25">
      <c r="A53" s="130">
        <v>24</v>
      </c>
      <c r="B53" s="131" t="s">
        <v>311</v>
      </c>
      <c r="C53" s="143" t="s">
        <v>312</v>
      </c>
      <c r="D53" s="132" t="s">
        <v>313</v>
      </c>
      <c r="E53" s="137">
        <v>1</v>
      </c>
      <c r="F53" s="134">
        <v>190.58</v>
      </c>
      <c r="G53" s="134">
        <v>190.58</v>
      </c>
      <c r="H53" s="135"/>
      <c r="I53" s="135"/>
      <c r="J53" s="135">
        <v>191</v>
      </c>
      <c r="K53" s="135">
        <v>191</v>
      </c>
      <c r="L53" s="135"/>
      <c r="M53" s="135"/>
      <c r="N53" s="135">
        <v>10</v>
      </c>
      <c r="O53" s="135">
        <v>10</v>
      </c>
      <c r="P53" s="135"/>
      <c r="Q53" s="135"/>
    </row>
    <row r="54" spans="1:17" ht="34.200000000000003" x14ac:dyDescent="0.25">
      <c r="A54" s="130">
        <v>25</v>
      </c>
      <c r="B54" s="131" t="s">
        <v>319</v>
      </c>
      <c r="C54" s="143" t="s">
        <v>320</v>
      </c>
      <c r="D54" s="132" t="s">
        <v>66</v>
      </c>
      <c r="E54" s="137">
        <v>1</v>
      </c>
      <c r="F54" s="134">
        <v>25.83</v>
      </c>
      <c r="G54" s="134">
        <v>25.83</v>
      </c>
      <c r="H54" s="135"/>
      <c r="I54" s="135"/>
      <c r="J54" s="135">
        <v>26</v>
      </c>
      <c r="K54" s="135">
        <v>26</v>
      </c>
      <c r="L54" s="135"/>
      <c r="M54" s="135"/>
      <c r="N54" s="135">
        <v>1.4</v>
      </c>
      <c r="O54" s="135">
        <v>1.4</v>
      </c>
      <c r="P54" s="135"/>
      <c r="Q54" s="135"/>
    </row>
    <row r="55" spans="1:17" x14ac:dyDescent="0.25">
      <c r="A55" s="192" t="s">
        <v>327</v>
      </c>
      <c r="B55" s="193"/>
      <c r="C55" s="193"/>
      <c r="D55" s="193"/>
      <c r="E55" s="193"/>
      <c r="F55" s="193"/>
      <c r="G55" s="193"/>
      <c r="H55" s="193"/>
      <c r="I55" s="193"/>
      <c r="J55" s="193"/>
      <c r="K55" s="193"/>
      <c r="L55" s="193"/>
      <c r="M55" s="193"/>
      <c r="N55" s="193"/>
      <c r="O55" s="193"/>
      <c r="P55" s="193"/>
      <c r="Q55" s="193"/>
    </row>
    <row r="56" spans="1:17" ht="45.6" x14ac:dyDescent="0.25">
      <c r="A56" s="130">
        <v>26</v>
      </c>
      <c r="B56" s="131" t="s">
        <v>311</v>
      </c>
      <c r="C56" s="143" t="s">
        <v>312</v>
      </c>
      <c r="D56" s="132" t="s">
        <v>313</v>
      </c>
      <c r="E56" s="137">
        <v>1</v>
      </c>
      <c r="F56" s="134">
        <v>190.58</v>
      </c>
      <c r="G56" s="134">
        <v>190.58</v>
      </c>
      <c r="H56" s="135"/>
      <c r="I56" s="135"/>
      <c r="J56" s="135">
        <v>191</v>
      </c>
      <c r="K56" s="135">
        <v>191</v>
      </c>
      <c r="L56" s="135"/>
      <c r="M56" s="135"/>
      <c r="N56" s="135">
        <v>10</v>
      </c>
      <c r="O56" s="135">
        <v>10</v>
      </c>
      <c r="P56" s="135"/>
      <c r="Q56" s="135"/>
    </row>
    <row r="57" spans="1:17" ht="34.200000000000003" x14ac:dyDescent="0.25">
      <c r="A57" s="130">
        <v>27</v>
      </c>
      <c r="B57" s="131" t="s">
        <v>319</v>
      </c>
      <c r="C57" s="143" t="s">
        <v>320</v>
      </c>
      <c r="D57" s="132" t="s">
        <v>66</v>
      </c>
      <c r="E57" s="137">
        <v>1</v>
      </c>
      <c r="F57" s="134">
        <v>25.83</v>
      </c>
      <c r="G57" s="134">
        <v>25.83</v>
      </c>
      <c r="H57" s="135"/>
      <c r="I57" s="135"/>
      <c r="J57" s="135">
        <v>26</v>
      </c>
      <c r="K57" s="135">
        <v>26</v>
      </c>
      <c r="L57" s="135"/>
      <c r="M57" s="135"/>
      <c r="N57" s="135">
        <v>1.4</v>
      </c>
      <c r="O57" s="135">
        <v>1.4</v>
      </c>
      <c r="P57" s="135"/>
      <c r="Q57" s="135"/>
    </row>
    <row r="58" spans="1:17" x14ac:dyDescent="0.25">
      <c r="A58" s="192" t="s">
        <v>328</v>
      </c>
      <c r="B58" s="193"/>
      <c r="C58" s="193"/>
      <c r="D58" s="193"/>
      <c r="E58" s="193"/>
      <c r="F58" s="193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</row>
    <row r="59" spans="1:17" ht="45.6" x14ac:dyDescent="0.25">
      <c r="A59" s="130">
        <v>28</v>
      </c>
      <c r="B59" s="131" t="s">
        <v>311</v>
      </c>
      <c r="C59" s="143" t="s">
        <v>312</v>
      </c>
      <c r="D59" s="132" t="s">
        <v>313</v>
      </c>
      <c r="E59" s="137">
        <v>1</v>
      </c>
      <c r="F59" s="134">
        <v>190.58</v>
      </c>
      <c r="G59" s="134">
        <v>190.58</v>
      </c>
      <c r="H59" s="135"/>
      <c r="I59" s="135"/>
      <c r="J59" s="135">
        <v>191</v>
      </c>
      <c r="K59" s="135">
        <v>191</v>
      </c>
      <c r="L59" s="135"/>
      <c r="M59" s="135"/>
      <c r="N59" s="135">
        <v>10</v>
      </c>
      <c r="O59" s="135">
        <v>10</v>
      </c>
      <c r="P59" s="135"/>
      <c r="Q59" s="135"/>
    </row>
    <row r="60" spans="1:17" ht="34.200000000000003" x14ac:dyDescent="0.25">
      <c r="A60" s="130">
        <v>29</v>
      </c>
      <c r="B60" s="131" t="s">
        <v>319</v>
      </c>
      <c r="C60" s="143" t="s">
        <v>320</v>
      </c>
      <c r="D60" s="132" t="s">
        <v>66</v>
      </c>
      <c r="E60" s="137">
        <v>1</v>
      </c>
      <c r="F60" s="134">
        <v>25.83</v>
      </c>
      <c r="G60" s="134">
        <v>25.83</v>
      </c>
      <c r="H60" s="135"/>
      <c r="I60" s="135"/>
      <c r="J60" s="135">
        <v>26</v>
      </c>
      <c r="K60" s="135">
        <v>26</v>
      </c>
      <c r="L60" s="135"/>
      <c r="M60" s="135"/>
      <c r="N60" s="135">
        <v>1.4</v>
      </c>
      <c r="O60" s="135">
        <v>1.4</v>
      </c>
      <c r="P60" s="135"/>
      <c r="Q60" s="135"/>
    </row>
    <row r="61" spans="1:17" x14ac:dyDescent="0.25">
      <c r="A61" s="192" t="s">
        <v>329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</row>
    <row r="62" spans="1:17" ht="34.200000000000003" x14ac:dyDescent="0.25">
      <c r="A62" s="130">
        <v>30</v>
      </c>
      <c r="B62" s="131" t="s">
        <v>65</v>
      </c>
      <c r="C62" s="143" t="s">
        <v>330</v>
      </c>
      <c r="D62" s="132" t="s">
        <v>66</v>
      </c>
      <c r="E62" s="137">
        <v>2</v>
      </c>
      <c r="F62" s="134">
        <v>185.58</v>
      </c>
      <c r="G62" s="134">
        <v>185.58</v>
      </c>
      <c r="H62" s="135"/>
      <c r="I62" s="135"/>
      <c r="J62" s="135">
        <v>371</v>
      </c>
      <c r="K62" s="135">
        <v>371</v>
      </c>
      <c r="L62" s="135"/>
      <c r="M62" s="135"/>
      <c r="N62" s="135">
        <v>10</v>
      </c>
      <c r="O62" s="135">
        <v>20</v>
      </c>
      <c r="P62" s="135"/>
      <c r="Q62" s="135"/>
    </row>
    <row r="63" spans="1:17" x14ac:dyDescent="0.25">
      <c r="A63" s="194" t="s">
        <v>331</v>
      </c>
      <c r="B63" s="193"/>
      <c r="C63" s="193"/>
      <c r="D63" s="193"/>
      <c r="E63" s="193"/>
      <c r="F63" s="193"/>
      <c r="G63" s="193"/>
      <c r="H63" s="193"/>
      <c r="I63" s="193"/>
      <c r="J63" s="136">
        <v>5638</v>
      </c>
      <c r="K63" s="135"/>
      <c r="L63" s="135"/>
      <c r="M63" s="135"/>
      <c r="N63" s="135"/>
      <c r="O63" s="136">
        <v>193.5</v>
      </c>
      <c r="P63" s="135"/>
      <c r="Q63" s="135"/>
    </row>
    <row r="64" spans="1:17" x14ac:dyDescent="0.25">
      <c r="A64" s="195" t="s">
        <v>332</v>
      </c>
      <c r="B64" s="193"/>
      <c r="C64" s="193"/>
      <c r="D64" s="193"/>
      <c r="E64" s="193"/>
      <c r="F64" s="193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</row>
    <row r="65" spans="1:17" x14ac:dyDescent="0.25">
      <c r="A65" s="192" t="s">
        <v>333</v>
      </c>
      <c r="B65" s="193"/>
      <c r="C65" s="193"/>
      <c r="D65" s="193"/>
      <c r="E65" s="193"/>
      <c r="F65" s="193"/>
      <c r="G65" s="193"/>
      <c r="H65" s="193"/>
      <c r="I65" s="193"/>
      <c r="J65" s="193"/>
      <c r="K65" s="193"/>
      <c r="L65" s="193"/>
      <c r="M65" s="193"/>
      <c r="N65" s="193"/>
      <c r="O65" s="193"/>
      <c r="P65" s="193"/>
      <c r="Q65" s="193"/>
    </row>
    <row r="66" spans="1:17" ht="34.200000000000003" x14ac:dyDescent="0.25">
      <c r="A66" s="130">
        <v>31</v>
      </c>
      <c r="B66" s="131" t="s">
        <v>334</v>
      </c>
      <c r="C66" s="143" t="s">
        <v>335</v>
      </c>
      <c r="D66" s="132" t="s">
        <v>336</v>
      </c>
      <c r="E66" s="133">
        <v>4</v>
      </c>
      <c r="F66" s="134">
        <v>127.69</v>
      </c>
      <c r="G66" s="134">
        <v>127.69</v>
      </c>
      <c r="H66" s="135"/>
      <c r="I66" s="135"/>
      <c r="J66" s="135">
        <v>511</v>
      </c>
      <c r="K66" s="135">
        <v>511</v>
      </c>
      <c r="L66" s="135"/>
      <c r="M66" s="135"/>
      <c r="N66" s="135">
        <v>6.7</v>
      </c>
      <c r="O66" s="135">
        <v>26.8</v>
      </c>
      <c r="P66" s="135"/>
      <c r="Q66" s="135"/>
    </row>
    <row r="67" spans="1:17" x14ac:dyDescent="0.25">
      <c r="A67" s="194" t="s">
        <v>337</v>
      </c>
      <c r="B67" s="193"/>
      <c r="C67" s="193"/>
      <c r="D67" s="193"/>
      <c r="E67" s="193"/>
      <c r="F67" s="193"/>
      <c r="G67" s="193"/>
      <c r="H67" s="193"/>
      <c r="I67" s="193"/>
      <c r="J67" s="136">
        <v>785</v>
      </c>
      <c r="K67" s="135"/>
      <c r="L67" s="135"/>
      <c r="M67" s="135"/>
      <c r="N67" s="135"/>
      <c r="O67" s="136">
        <v>26.8</v>
      </c>
      <c r="P67" s="135"/>
      <c r="Q67" s="135"/>
    </row>
    <row r="68" spans="1:17" x14ac:dyDescent="0.25">
      <c r="A68" s="196" t="s">
        <v>67</v>
      </c>
      <c r="B68" s="197"/>
      <c r="C68" s="197"/>
      <c r="D68" s="197"/>
      <c r="E68" s="197"/>
      <c r="F68" s="197"/>
      <c r="G68" s="197"/>
      <c r="H68" s="197"/>
      <c r="I68" s="197"/>
      <c r="J68" s="197"/>
      <c r="K68" s="197"/>
      <c r="L68" s="197"/>
      <c r="M68" s="197"/>
      <c r="N68" s="197"/>
      <c r="O68" s="197"/>
      <c r="P68" s="197"/>
      <c r="Q68" s="197"/>
    </row>
    <row r="69" spans="1:17" x14ac:dyDescent="0.25">
      <c r="A69" s="192" t="s">
        <v>68</v>
      </c>
      <c r="B69" s="193"/>
      <c r="C69" s="193"/>
      <c r="D69" s="193"/>
      <c r="E69" s="193"/>
      <c r="F69" s="193"/>
      <c r="G69" s="193"/>
      <c r="H69" s="193"/>
      <c r="I69" s="193"/>
      <c r="J69" s="134">
        <v>4178</v>
      </c>
      <c r="K69" s="134">
        <v>4178</v>
      </c>
      <c r="L69" s="135"/>
      <c r="M69" s="135"/>
      <c r="N69" s="135"/>
      <c r="O69" s="134">
        <v>220.3</v>
      </c>
      <c r="P69" s="135"/>
      <c r="Q69" s="135"/>
    </row>
    <row r="70" spans="1:17" x14ac:dyDescent="0.25">
      <c r="A70" s="192" t="s">
        <v>69</v>
      </c>
      <c r="B70" s="193"/>
      <c r="C70" s="193"/>
      <c r="D70" s="193"/>
      <c r="E70" s="193"/>
      <c r="F70" s="193"/>
      <c r="G70" s="193"/>
      <c r="H70" s="193"/>
      <c r="I70" s="193"/>
      <c r="J70" s="134">
        <v>3134</v>
      </c>
      <c r="K70" s="134">
        <v>3134</v>
      </c>
      <c r="L70" s="135"/>
      <c r="M70" s="135"/>
      <c r="N70" s="135"/>
      <c r="O70" s="134">
        <v>220.3</v>
      </c>
      <c r="P70" s="135"/>
      <c r="Q70" s="135"/>
    </row>
    <row r="71" spans="1:17" x14ac:dyDescent="0.25">
      <c r="A71" s="192" t="s">
        <v>70</v>
      </c>
      <c r="B71" s="193"/>
      <c r="C71" s="193"/>
      <c r="D71" s="193"/>
      <c r="E71" s="193"/>
      <c r="F71" s="193"/>
      <c r="G71" s="193"/>
      <c r="H71" s="193"/>
      <c r="I71" s="193"/>
      <c r="J71" s="135"/>
      <c r="K71" s="135"/>
      <c r="L71" s="135"/>
      <c r="M71" s="135"/>
      <c r="N71" s="135"/>
      <c r="O71" s="135"/>
      <c r="P71" s="135"/>
      <c r="Q71" s="135"/>
    </row>
    <row r="72" spans="1:17" x14ac:dyDescent="0.25">
      <c r="A72" s="192" t="s">
        <v>338</v>
      </c>
      <c r="B72" s="193"/>
      <c r="C72" s="193"/>
      <c r="D72" s="193"/>
      <c r="E72" s="193"/>
      <c r="F72" s="193"/>
      <c r="G72" s="193"/>
      <c r="H72" s="193"/>
      <c r="I72" s="193"/>
      <c r="J72" s="134">
        <v>-1044</v>
      </c>
      <c r="K72" s="134">
        <v>-1044</v>
      </c>
      <c r="L72" s="135"/>
      <c r="M72" s="135"/>
      <c r="N72" s="135"/>
      <c r="O72" s="135"/>
      <c r="P72" s="135"/>
      <c r="Q72" s="135"/>
    </row>
    <row r="73" spans="1:17" x14ac:dyDescent="0.25">
      <c r="A73" s="192" t="s">
        <v>71</v>
      </c>
      <c r="B73" s="193"/>
      <c r="C73" s="193"/>
      <c r="D73" s="193"/>
      <c r="E73" s="193"/>
      <c r="F73" s="193"/>
      <c r="G73" s="193"/>
      <c r="H73" s="193"/>
      <c r="I73" s="193"/>
      <c r="J73" s="134">
        <v>2037</v>
      </c>
      <c r="K73" s="135"/>
      <c r="L73" s="135"/>
      <c r="M73" s="135"/>
      <c r="N73" s="135"/>
      <c r="O73" s="135"/>
      <c r="P73" s="135"/>
      <c r="Q73" s="135"/>
    </row>
    <row r="74" spans="1:17" x14ac:dyDescent="0.25">
      <c r="A74" s="192" t="s">
        <v>70</v>
      </c>
      <c r="B74" s="193"/>
      <c r="C74" s="193"/>
      <c r="D74" s="193"/>
      <c r="E74" s="193"/>
      <c r="F74" s="193"/>
      <c r="G74" s="193"/>
      <c r="H74" s="193"/>
      <c r="I74" s="193"/>
      <c r="J74" s="135"/>
      <c r="K74" s="135"/>
      <c r="L74" s="135"/>
      <c r="M74" s="135"/>
      <c r="N74" s="135"/>
      <c r="O74" s="135"/>
      <c r="P74" s="135"/>
      <c r="Q74" s="135"/>
    </row>
    <row r="75" spans="1:17" x14ac:dyDescent="0.25">
      <c r="A75" s="192" t="s">
        <v>339</v>
      </c>
      <c r="B75" s="193"/>
      <c r="C75" s="193"/>
      <c r="D75" s="193"/>
      <c r="E75" s="193"/>
      <c r="F75" s="193"/>
      <c r="G75" s="193"/>
      <c r="H75" s="193"/>
      <c r="I75" s="193"/>
      <c r="J75" s="134">
        <v>2037</v>
      </c>
      <c r="K75" s="135"/>
      <c r="L75" s="135"/>
      <c r="M75" s="135"/>
      <c r="N75" s="135"/>
      <c r="O75" s="135"/>
      <c r="P75" s="135"/>
      <c r="Q75" s="135"/>
    </row>
    <row r="76" spans="1:17" x14ac:dyDescent="0.25">
      <c r="A76" s="192" t="s">
        <v>72</v>
      </c>
      <c r="B76" s="193"/>
      <c r="C76" s="193"/>
      <c r="D76" s="193"/>
      <c r="E76" s="193"/>
      <c r="F76" s="193"/>
      <c r="G76" s="193"/>
      <c r="H76" s="193"/>
      <c r="I76" s="193"/>
      <c r="J76" s="134">
        <v>1254</v>
      </c>
      <c r="K76" s="135"/>
      <c r="L76" s="135"/>
      <c r="M76" s="135"/>
      <c r="N76" s="135"/>
      <c r="O76" s="135"/>
      <c r="P76" s="135"/>
      <c r="Q76" s="135"/>
    </row>
    <row r="77" spans="1:17" x14ac:dyDescent="0.25">
      <c r="A77" s="192" t="s">
        <v>70</v>
      </c>
      <c r="B77" s="193"/>
      <c r="C77" s="193"/>
      <c r="D77" s="193"/>
      <c r="E77" s="193"/>
      <c r="F77" s="193"/>
      <c r="G77" s="193"/>
      <c r="H77" s="193"/>
      <c r="I77" s="193"/>
      <c r="J77" s="135"/>
      <c r="K77" s="135"/>
      <c r="L77" s="135"/>
      <c r="M77" s="135"/>
      <c r="N77" s="135"/>
      <c r="O77" s="135"/>
      <c r="P77" s="135"/>
      <c r="Q77" s="135"/>
    </row>
    <row r="78" spans="1:17" x14ac:dyDescent="0.25">
      <c r="A78" s="192" t="s">
        <v>340</v>
      </c>
      <c r="B78" s="193"/>
      <c r="C78" s="193"/>
      <c r="D78" s="193"/>
      <c r="E78" s="193"/>
      <c r="F78" s="193"/>
      <c r="G78" s="193"/>
      <c r="H78" s="193"/>
      <c r="I78" s="193"/>
      <c r="J78" s="134">
        <v>1254</v>
      </c>
      <c r="K78" s="135"/>
      <c r="L78" s="135"/>
      <c r="M78" s="135"/>
      <c r="N78" s="135"/>
      <c r="O78" s="135"/>
      <c r="P78" s="135"/>
      <c r="Q78" s="135"/>
    </row>
    <row r="79" spans="1:17" x14ac:dyDescent="0.25">
      <c r="A79" s="194" t="s">
        <v>143</v>
      </c>
      <c r="B79" s="193"/>
      <c r="C79" s="193"/>
      <c r="D79" s="193"/>
      <c r="E79" s="193"/>
      <c r="F79" s="193"/>
      <c r="G79" s="193"/>
      <c r="H79" s="193"/>
      <c r="I79" s="193"/>
      <c r="J79" s="136">
        <v>6425</v>
      </c>
      <c r="K79" s="135"/>
      <c r="L79" s="135"/>
      <c r="M79" s="135"/>
      <c r="N79" s="135"/>
      <c r="O79" s="136">
        <v>220.3</v>
      </c>
      <c r="P79" s="135"/>
      <c r="Q79" s="135"/>
    </row>
    <row r="80" spans="1:17" x14ac:dyDescent="0.25">
      <c r="A80" s="192" t="s">
        <v>341</v>
      </c>
      <c r="B80" s="193"/>
      <c r="C80" s="193"/>
      <c r="D80" s="193"/>
      <c r="E80" s="193"/>
      <c r="F80" s="193"/>
      <c r="G80" s="193"/>
      <c r="H80" s="193"/>
      <c r="I80" s="193"/>
      <c r="J80" s="134">
        <v>6425</v>
      </c>
      <c r="K80" s="135"/>
      <c r="L80" s="135"/>
      <c r="M80" s="135"/>
      <c r="N80" s="135"/>
      <c r="O80" s="134">
        <v>220.3</v>
      </c>
      <c r="P80" s="135"/>
      <c r="Q80" s="135"/>
    </row>
    <row r="81" spans="1:17" x14ac:dyDescent="0.25">
      <c r="A81" s="192" t="s">
        <v>73</v>
      </c>
      <c r="B81" s="193"/>
      <c r="C81" s="193"/>
      <c r="D81" s="193"/>
      <c r="E81" s="193"/>
      <c r="F81" s="193"/>
      <c r="G81" s="193"/>
      <c r="H81" s="193"/>
      <c r="I81" s="193"/>
      <c r="J81" s="134">
        <v>6425</v>
      </c>
      <c r="K81" s="135"/>
      <c r="L81" s="135"/>
      <c r="M81" s="135"/>
      <c r="N81" s="135"/>
      <c r="O81" s="134">
        <v>220.3</v>
      </c>
      <c r="P81" s="135"/>
      <c r="Q81" s="135"/>
    </row>
    <row r="82" spans="1:17" x14ac:dyDescent="0.25">
      <c r="A82" s="192" t="s">
        <v>74</v>
      </c>
      <c r="B82" s="193"/>
      <c r="C82" s="193"/>
      <c r="D82" s="193"/>
      <c r="E82" s="193"/>
      <c r="F82" s="193"/>
      <c r="G82" s="193"/>
      <c r="H82" s="193"/>
      <c r="I82" s="193"/>
      <c r="J82" s="135"/>
      <c r="K82" s="135"/>
      <c r="L82" s="135"/>
      <c r="M82" s="135"/>
      <c r="N82" s="135"/>
      <c r="O82" s="135"/>
      <c r="P82" s="135"/>
      <c r="Q82" s="135"/>
    </row>
    <row r="83" spans="1:17" x14ac:dyDescent="0.25">
      <c r="A83" s="192" t="s">
        <v>75</v>
      </c>
      <c r="B83" s="193"/>
      <c r="C83" s="193"/>
      <c r="D83" s="193"/>
      <c r="E83" s="193"/>
      <c r="F83" s="193"/>
      <c r="G83" s="193"/>
      <c r="H83" s="193"/>
      <c r="I83" s="193"/>
      <c r="J83" s="134">
        <v>3134</v>
      </c>
      <c r="K83" s="135"/>
      <c r="L83" s="135"/>
      <c r="M83" s="135"/>
      <c r="N83" s="135"/>
      <c r="O83" s="135"/>
      <c r="P83" s="135"/>
      <c r="Q83" s="135"/>
    </row>
    <row r="84" spans="1:17" x14ac:dyDescent="0.25">
      <c r="A84" s="192" t="s">
        <v>76</v>
      </c>
      <c r="B84" s="193"/>
      <c r="C84" s="193"/>
      <c r="D84" s="193"/>
      <c r="E84" s="193"/>
      <c r="F84" s="193"/>
      <c r="G84" s="193"/>
      <c r="H84" s="193"/>
      <c r="I84" s="193"/>
      <c r="J84" s="134">
        <v>2037</v>
      </c>
      <c r="K84" s="135"/>
      <c r="L84" s="135"/>
      <c r="M84" s="135"/>
      <c r="N84" s="135"/>
      <c r="O84" s="135"/>
      <c r="P84" s="135"/>
      <c r="Q84" s="135"/>
    </row>
    <row r="85" spans="1:17" x14ac:dyDescent="0.25">
      <c r="A85" s="192" t="s">
        <v>77</v>
      </c>
      <c r="B85" s="193"/>
      <c r="C85" s="193"/>
      <c r="D85" s="193"/>
      <c r="E85" s="193"/>
      <c r="F85" s="193"/>
      <c r="G85" s="193"/>
      <c r="H85" s="193"/>
      <c r="I85" s="193"/>
      <c r="J85" s="134">
        <v>1254</v>
      </c>
      <c r="K85" s="135"/>
      <c r="L85" s="135"/>
      <c r="M85" s="135"/>
      <c r="N85" s="135"/>
      <c r="O85" s="135"/>
      <c r="P85" s="135"/>
      <c r="Q85" s="135"/>
    </row>
    <row r="86" spans="1:17" x14ac:dyDescent="0.25">
      <c r="A86" s="194" t="s">
        <v>78</v>
      </c>
      <c r="B86" s="193"/>
      <c r="C86" s="193"/>
      <c r="D86" s="193"/>
      <c r="E86" s="193"/>
      <c r="F86" s="193"/>
      <c r="G86" s="193"/>
      <c r="H86" s="193"/>
      <c r="I86" s="193"/>
      <c r="J86" s="136">
        <v>6425</v>
      </c>
      <c r="K86" s="135"/>
      <c r="L86" s="135"/>
      <c r="M86" s="135"/>
      <c r="N86" s="135"/>
      <c r="O86" s="136">
        <v>220.3</v>
      </c>
      <c r="P86" s="135"/>
      <c r="Q86" s="135"/>
    </row>
    <row r="87" spans="1:17" x14ac:dyDescent="0.25">
      <c r="A87" s="83"/>
      <c r="B87" s="84"/>
      <c r="C87" s="85"/>
      <c r="D87" s="86"/>
      <c r="E87" s="87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</row>
    <row r="88" spans="1:17" x14ac:dyDescent="0.25">
      <c r="A88" s="89"/>
      <c r="B88" s="90" t="s">
        <v>79</v>
      </c>
      <c r="C88" s="91"/>
      <c r="D88" s="91"/>
      <c r="E88" s="91"/>
      <c r="F88" s="91"/>
      <c r="G88" s="91"/>
      <c r="H88" s="91"/>
      <c r="I88" s="90" t="s">
        <v>80</v>
      </c>
      <c r="J88" s="60"/>
      <c r="K88" s="60"/>
      <c r="L88" s="60"/>
      <c r="M88" s="60"/>
      <c r="N88" s="60"/>
      <c r="O88" s="60"/>
      <c r="P88" s="60"/>
      <c r="Q88" s="58"/>
    </row>
    <row r="89" spans="1:17" x14ac:dyDescent="0.25">
      <c r="A89" s="70"/>
      <c r="B89" s="60"/>
      <c r="C89" s="91"/>
      <c r="D89" s="57"/>
      <c r="E89" s="60"/>
      <c r="F89" s="60"/>
      <c r="G89" s="91"/>
      <c r="H89" s="58"/>
      <c r="I89" s="92" t="s">
        <v>342</v>
      </c>
      <c r="J89" s="58"/>
      <c r="K89" s="58"/>
      <c r="L89" s="58"/>
      <c r="M89" s="58"/>
      <c r="N89" s="58"/>
      <c r="O89" s="58"/>
      <c r="P89" s="58"/>
      <c r="Q89" s="58"/>
    </row>
    <row r="90" spans="1:17" x14ac:dyDescent="0.25">
      <c r="A90" s="83"/>
      <c r="B90" s="84"/>
      <c r="C90" s="85"/>
      <c r="D90" s="86"/>
      <c r="E90" s="87"/>
      <c r="F90" s="88"/>
      <c r="G90" s="88"/>
      <c r="H90" s="88"/>
      <c r="I90" s="90" t="s">
        <v>81</v>
      </c>
      <c r="J90" s="60"/>
      <c r="K90" s="60"/>
      <c r="L90" s="60"/>
      <c r="M90" s="60"/>
      <c r="N90" s="60"/>
      <c r="O90" s="60"/>
      <c r="P90" s="60"/>
      <c r="Q90" s="88"/>
    </row>
    <row r="91" spans="1:17" x14ac:dyDescent="0.25">
      <c r="A91" s="124"/>
      <c r="B91" s="125"/>
      <c r="C91" s="126"/>
      <c r="D91" s="127"/>
      <c r="E91" s="128"/>
      <c r="F91" s="138"/>
      <c r="G91" s="138"/>
      <c r="H91" s="138"/>
      <c r="I91" s="138"/>
      <c r="J91" s="138"/>
      <c r="K91" s="138"/>
      <c r="L91" s="138"/>
      <c r="M91" s="138"/>
      <c r="N91" s="138"/>
      <c r="O91" s="138"/>
      <c r="P91" s="138"/>
      <c r="Q91" s="138"/>
    </row>
    <row r="92" spans="1:17" x14ac:dyDescent="0.25">
      <c r="A92" s="124"/>
      <c r="B92" s="125"/>
      <c r="C92" s="126"/>
      <c r="D92" s="127"/>
      <c r="E92" s="128"/>
      <c r="F92" s="138"/>
      <c r="G92" s="138"/>
      <c r="H92" s="138"/>
      <c r="I92" s="138"/>
      <c r="J92" s="138"/>
      <c r="K92" s="138"/>
      <c r="L92" s="138"/>
      <c r="M92" s="138"/>
      <c r="N92" s="138"/>
      <c r="O92" s="138"/>
      <c r="P92" s="138"/>
      <c r="Q92" s="138"/>
    </row>
    <row r="93" spans="1:17" x14ac:dyDescent="0.25">
      <c r="A93" s="124"/>
      <c r="B93" s="125"/>
      <c r="C93" s="126"/>
      <c r="D93" s="127"/>
      <c r="E93" s="128"/>
      <c r="F93" s="138"/>
      <c r="G93" s="138"/>
      <c r="H93" s="138"/>
      <c r="I93" s="138"/>
      <c r="J93" s="138"/>
      <c r="K93" s="138"/>
      <c r="L93" s="138"/>
      <c r="M93" s="138"/>
      <c r="N93" s="138"/>
      <c r="O93" s="138"/>
      <c r="P93" s="138"/>
      <c r="Q93" s="138"/>
    </row>
    <row r="94" spans="1:17" x14ac:dyDescent="0.25">
      <c r="A94" s="124"/>
      <c r="B94" s="125"/>
      <c r="C94" s="126"/>
      <c r="D94" s="127"/>
      <c r="E94" s="128"/>
      <c r="F94" s="138"/>
      <c r="G94" s="138"/>
      <c r="H94" s="138"/>
      <c r="I94" s="138"/>
      <c r="J94" s="138"/>
      <c r="K94" s="138"/>
      <c r="L94" s="138"/>
      <c r="M94" s="138"/>
      <c r="N94" s="138"/>
      <c r="O94" s="138"/>
      <c r="P94" s="138"/>
      <c r="Q94" s="138"/>
    </row>
    <row r="95" spans="1:17" x14ac:dyDescent="0.25">
      <c r="A95" s="124"/>
      <c r="B95" s="125"/>
      <c r="C95" s="126"/>
      <c r="D95" s="127"/>
      <c r="E95" s="128"/>
      <c r="F95" s="138"/>
      <c r="G95" s="138"/>
      <c r="H95" s="138"/>
      <c r="I95" s="138"/>
      <c r="J95" s="138"/>
      <c r="K95" s="138"/>
      <c r="L95" s="138"/>
      <c r="M95" s="138"/>
      <c r="N95" s="138"/>
      <c r="O95" s="138"/>
      <c r="P95" s="138"/>
      <c r="Q95" s="138"/>
    </row>
    <row r="96" spans="1:17" x14ac:dyDescent="0.25">
      <c r="A96" s="124"/>
      <c r="B96" s="125"/>
      <c r="C96" s="126"/>
      <c r="D96" s="127"/>
      <c r="E96" s="12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</row>
    <row r="97" spans="1:17" x14ac:dyDescent="0.25">
      <c r="A97" s="124"/>
      <c r="B97" s="125"/>
      <c r="C97" s="126"/>
      <c r="D97" s="127"/>
      <c r="E97" s="128"/>
      <c r="F97" s="138"/>
      <c r="G97" s="138"/>
      <c r="H97" s="138"/>
      <c r="I97" s="138"/>
      <c r="J97" s="138"/>
      <c r="K97" s="138"/>
      <c r="L97" s="138"/>
      <c r="M97" s="138"/>
      <c r="N97" s="138"/>
      <c r="O97" s="138"/>
      <c r="P97" s="138"/>
      <c r="Q97" s="138"/>
    </row>
    <row r="98" spans="1:17" x14ac:dyDescent="0.25">
      <c r="A98" s="124"/>
      <c r="B98" s="125"/>
      <c r="C98" s="126"/>
      <c r="D98" s="127"/>
      <c r="E98" s="128"/>
      <c r="F98" s="138"/>
      <c r="G98" s="138"/>
      <c r="H98" s="138"/>
      <c r="I98" s="138"/>
      <c r="J98" s="138"/>
      <c r="K98" s="138"/>
      <c r="L98" s="138"/>
      <c r="M98" s="138"/>
      <c r="N98" s="138"/>
      <c r="O98" s="138"/>
      <c r="P98" s="138"/>
      <c r="Q98" s="138"/>
    </row>
    <row r="99" spans="1:17" x14ac:dyDescent="0.25">
      <c r="A99" s="124"/>
      <c r="B99" s="125"/>
      <c r="C99" s="126"/>
      <c r="D99" s="127"/>
      <c r="E99" s="128"/>
      <c r="F99" s="138"/>
      <c r="G99" s="138"/>
      <c r="H99" s="138"/>
      <c r="I99" s="138"/>
      <c r="J99" s="138"/>
      <c r="K99" s="138"/>
      <c r="L99" s="138"/>
      <c r="M99" s="138"/>
      <c r="N99" s="138"/>
      <c r="O99" s="138"/>
      <c r="P99" s="138"/>
      <c r="Q99" s="138"/>
    </row>
  </sheetData>
  <mergeCells count="54">
    <mergeCell ref="E1:J1"/>
    <mergeCell ref="J11:K11"/>
    <mergeCell ref="J12:K12"/>
    <mergeCell ref="J13:K13"/>
    <mergeCell ref="A17:A19"/>
    <mergeCell ref="B17:B19"/>
    <mergeCell ref="C17:C19"/>
    <mergeCell ref="D17:D19"/>
    <mergeCell ref="E17:E19"/>
    <mergeCell ref="F17:I17"/>
    <mergeCell ref="A41:Q41"/>
    <mergeCell ref="J17:M17"/>
    <mergeCell ref="N17:N19"/>
    <mergeCell ref="O17:O19"/>
    <mergeCell ref="P17:P19"/>
    <mergeCell ref="Q17:Q19"/>
    <mergeCell ref="F18:F19"/>
    <mergeCell ref="G18:I18"/>
    <mergeCell ref="J18:J19"/>
    <mergeCell ref="K18:M18"/>
    <mergeCell ref="A21:Q21"/>
    <mergeCell ref="A22:Q22"/>
    <mergeCell ref="A28:Q28"/>
    <mergeCell ref="A34:Q34"/>
    <mergeCell ref="A38:Q38"/>
    <mergeCell ref="A69:I69"/>
    <mergeCell ref="A45:Q45"/>
    <mergeCell ref="A49:Q49"/>
    <mergeCell ref="A52:Q52"/>
    <mergeCell ref="A55:Q55"/>
    <mergeCell ref="A58:Q58"/>
    <mergeCell ref="A61:Q61"/>
    <mergeCell ref="A63:I63"/>
    <mergeCell ref="A64:Q64"/>
    <mergeCell ref="A65:Q65"/>
    <mergeCell ref="A67:I67"/>
    <mergeCell ref="A68:Q68"/>
    <mergeCell ref="A81:I81"/>
    <mergeCell ref="A70:I70"/>
    <mergeCell ref="A71:I71"/>
    <mergeCell ref="A72:I72"/>
    <mergeCell ref="A73:I73"/>
    <mergeCell ref="A74:I74"/>
    <mergeCell ref="A75:I75"/>
    <mergeCell ref="A76:I76"/>
    <mergeCell ref="A77:I77"/>
    <mergeCell ref="A78:I78"/>
    <mergeCell ref="A79:I79"/>
    <mergeCell ref="A80:I80"/>
    <mergeCell ref="A82:I82"/>
    <mergeCell ref="A83:I83"/>
    <mergeCell ref="A84:I84"/>
    <mergeCell ref="A85:I85"/>
    <mergeCell ref="A86:I8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workbookViewId="0">
      <selection activeCell="D7" sqref="D7"/>
    </sheetView>
  </sheetViews>
  <sheetFormatPr defaultRowHeight="13.2" x14ac:dyDescent="0.25"/>
  <cols>
    <col min="2" max="2" width="17.109375" customWidth="1"/>
    <col min="3" max="3" width="26.77734375" customWidth="1"/>
  </cols>
  <sheetData>
    <row r="1" spans="1:17" x14ac:dyDescent="0.25">
      <c r="A1" s="54" t="s">
        <v>35</v>
      </c>
      <c r="B1" s="55"/>
      <c r="C1" s="56"/>
      <c r="D1" s="57"/>
      <c r="E1" s="214" t="s">
        <v>1</v>
      </c>
      <c r="F1" s="215"/>
      <c r="G1" s="215"/>
      <c r="H1" s="215"/>
      <c r="I1" s="215"/>
      <c r="J1" s="215"/>
      <c r="K1" s="58"/>
      <c r="L1" s="58"/>
      <c r="M1" s="54" t="s">
        <v>36</v>
      </c>
      <c r="N1" s="59"/>
      <c r="O1" s="59"/>
      <c r="P1" s="59"/>
    </row>
    <row r="2" spans="1:17" x14ac:dyDescent="0.25">
      <c r="A2" s="60"/>
      <c r="B2" s="55"/>
      <c r="C2" s="56"/>
      <c r="D2" s="57"/>
      <c r="E2" s="61"/>
      <c r="F2" s="61"/>
      <c r="G2" s="62" t="s">
        <v>37</v>
      </c>
      <c r="H2" s="63"/>
      <c r="I2" s="64"/>
      <c r="J2" s="58"/>
      <c r="K2" s="58"/>
      <c r="L2" s="58"/>
      <c r="M2" s="65" t="s">
        <v>38</v>
      </c>
      <c r="N2" s="59"/>
      <c r="O2" s="59"/>
      <c r="P2" s="59"/>
    </row>
    <row r="3" spans="1:17" x14ac:dyDescent="0.25">
      <c r="A3" s="60" t="s">
        <v>39</v>
      </c>
      <c r="B3" s="55"/>
      <c r="C3" s="56"/>
      <c r="D3" s="57"/>
      <c r="E3" s="58"/>
      <c r="F3" s="58"/>
      <c r="G3" s="58"/>
      <c r="H3" s="58"/>
      <c r="I3" s="58"/>
      <c r="J3" s="58"/>
      <c r="K3" s="58"/>
      <c r="L3" s="58"/>
      <c r="M3" s="65" t="s">
        <v>40</v>
      </c>
      <c r="N3" s="59"/>
      <c r="O3" s="59"/>
      <c r="P3" s="59"/>
    </row>
    <row r="4" spans="1:17" x14ac:dyDescent="0.25">
      <c r="A4" s="65" t="s">
        <v>355</v>
      </c>
      <c r="B4" s="55"/>
      <c r="C4" s="56"/>
      <c r="D4" s="57"/>
      <c r="E4" s="58"/>
      <c r="F4" s="58"/>
      <c r="G4" s="66" t="s">
        <v>436</v>
      </c>
      <c r="H4" s="67"/>
      <c r="I4" s="58"/>
      <c r="J4" s="58"/>
      <c r="K4" s="58"/>
      <c r="L4" s="58"/>
      <c r="M4" s="68"/>
      <c r="N4" s="68"/>
      <c r="O4" s="69"/>
      <c r="P4" s="59"/>
    </row>
    <row r="5" spans="1:17" x14ac:dyDescent="0.25">
      <c r="A5" s="70"/>
      <c r="B5" s="55"/>
      <c r="C5" s="57"/>
      <c r="D5" s="71"/>
      <c r="E5" s="58"/>
      <c r="F5" s="58"/>
      <c r="G5" s="70" t="s">
        <v>437</v>
      </c>
      <c r="H5" s="70"/>
      <c r="I5" s="70"/>
      <c r="J5" s="58"/>
      <c r="K5" s="58"/>
      <c r="L5" s="58"/>
      <c r="M5" s="65" t="s">
        <v>358</v>
      </c>
      <c r="N5" s="59"/>
      <c r="O5" s="59"/>
      <c r="P5" s="59"/>
      <c r="Q5" s="72"/>
    </row>
    <row r="6" spans="1:17" x14ac:dyDescent="0.25">
      <c r="A6" s="107"/>
      <c r="B6" s="108"/>
      <c r="C6" s="109"/>
      <c r="D6" s="110"/>
      <c r="E6" s="105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</row>
    <row r="7" spans="1:17" x14ac:dyDescent="0.25">
      <c r="A7" s="73"/>
      <c r="B7" s="74"/>
      <c r="C7" s="172" t="s">
        <v>44</v>
      </c>
      <c r="D7" s="173" t="s">
        <v>438</v>
      </c>
      <c r="E7" s="68"/>
      <c r="F7" s="68"/>
      <c r="G7" s="174"/>
      <c r="H7" s="68"/>
      <c r="I7" s="68"/>
      <c r="J7" s="68"/>
      <c r="K7" s="68"/>
      <c r="L7" s="68"/>
      <c r="M7" s="68"/>
      <c r="N7" s="68"/>
      <c r="O7" s="59"/>
      <c r="P7" s="59"/>
      <c r="Q7" s="72"/>
    </row>
    <row r="8" spans="1:17" x14ac:dyDescent="0.25">
      <c r="A8" s="73"/>
      <c r="B8" s="74"/>
      <c r="C8" s="172"/>
      <c r="D8" s="77" t="s">
        <v>439</v>
      </c>
      <c r="E8" s="59"/>
      <c r="F8" s="59"/>
      <c r="G8" s="73"/>
      <c r="H8" s="59"/>
      <c r="I8" s="59"/>
      <c r="J8" s="59"/>
      <c r="K8" s="176"/>
      <c r="L8" s="176"/>
      <c r="M8" s="185"/>
      <c r="N8" s="185"/>
      <c r="O8" s="59"/>
      <c r="P8" s="59"/>
      <c r="Q8" s="72"/>
    </row>
    <row r="9" spans="1:17" x14ac:dyDescent="0.25">
      <c r="A9" s="107"/>
      <c r="B9" s="108"/>
      <c r="C9" s="109"/>
      <c r="D9" s="110"/>
      <c r="E9" s="149"/>
      <c r="F9" s="150"/>
      <c r="G9" s="150"/>
      <c r="H9" s="151" t="s">
        <v>45</v>
      </c>
      <c r="I9" s="151"/>
      <c r="J9" s="150"/>
      <c r="K9" s="117"/>
      <c r="L9" s="104"/>
      <c r="M9" s="104"/>
      <c r="N9" s="104"/>
      <c r="O9" s="104"/>
      <c r="P9" s="104"/>
      <c r="Q9" s="104"/>
    </row>
    <row r="10" spans="1:17" x14ac:dyDescent="0.25">
      <c r="A10" s="119"/>
      <c r="B10" s="120"/>
      <c r="C10" s="109"/>
      <c r="D10" s="110"/>
      <c r="E10" s="105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107"/>
      <c r="B11" s="108"/>
      <c r="C11" s="109"/>
      <c r="D11" s="121" t="s">
        <v>440</v>
      </c>
      <c r="E11" s="107"/>
      <c r="F11" s="104"/>
      <c r="G11" s="104"/>
      <c r="H11" s="104"/>
      <c r="I11" s="121"/>
      <c r="J11" s="121"/>
      <c r="K11" s="104"/>
      <c r="L11" s="104"/>
      <c r="M11" s="104"/>
      <c r="N11" s="178" t="s">
        <v>362</v>
      </c>
      <c r="O11" s="179"/>
      <c r="P11" s="179"/>
      <c r="Q11" s="104"/>
    </row>
    <row r="12" spans="1:17" x14ac:dyDescent="0.25">
      <c r="A12" s="107"/>
      <c r="B12" s="108"/>
      <c r="C12" s="109"/>
      <c r="D12" s="121" t="s">
        <v>88</v>
      </c>
      <c r="E12" s="107"/>
      <c r="F12" s="104"/>
      <c r="G12" s="104"/>
      <c r="H12" s="104"/>
      <c r="I12" s="121"/>
      <c r="J12" s="201" t="s">
        <v>441</v>
      </c>
      <c r="K12" s="202"/>
      <c r="L12" s="123" t="s">
        <v>46</v>
      </c>
      <c r="M12" s="104"/>
      <c r="N12" s="180" t="s">
        <v>364</v>
      </c>
      <c r="O12" s="181"/>
      <c r="P12" s="182">
        <f>ROUND(0.237*10,3)</f>
        <v>2.37</v>
      </c>
      <c r="Q12" s="104"/>
    </row>
    <row r="13" spans="1:17" x14ac:dyDescent="0.25">
      <c r="A13" s="107"/>
      <c r="B13" s="108"/>
      <c r="C13" s="109"/>
      <c r="D13" s="121" t="s">
        <v>89</v>
      </c>
      <c r="E13" s="107"/>
      <c r="F13" s="104"/>
      <c r="G13" s="104"/>
      <c r="H13" s="104"/>
      <c r="I13" s="121"/>
      <c r="J13" s="201" t="s">
        <v>442</v>
      </c>
      <c r="K13" s="202"/>
      <c r="L13" s="123" t="s">
        <v>46</v>
      </c>
      <c r="M13" s="104"/>
      <c r="N13" s="104"/>
      <c r="O13" s="104"/>
      <c r="P13" s="104"/>
      <c r="Q13" s="104"/>
    </row>
    <row r="14" spans="1:17" x14ac:dyDescent="0.25">
      <c r="A14" s="107"/>
      <c r="B14" s="108"/>
      <c r="C14" s="109"/>
      <c r="D14" s="121" t="s">
        <v>48</v>
      </c>
      <c r="E14" s="107"/>
      <c r="F14" s="104"/>
      <c r="G14" s="104"/>
      <c r="H14" s="104"/>
      <c r="I14" s="121"/>
      <c r="J14" s="201" t="s">
        <v>443</v>
      </c>
      <c r="K14" s="202"/>
      <c r="L14" s="123" t="s">
        <v>49</v>
      </c>
      <c r="M14" s="104"/>
      <c r="N14" s="104"/>
      <c r="O14" s="104"/>
      <c r="P14" s="104"/>
      <c r="Q14" s="104"/>
    </row>
    <row r="15" spans="1:17" x14ac:dyDescent="0.25">
      <c r="A15" s="70"/>
      <c r="B15" s="55"/>
      <c r="C15" s="78"/>
      <c r="D15" s="79" t="s">
        <v>50</v>
      </c>
      <c r="E15" s="77"/>
      <c r="F15" s="77"/>
      <c r="G15" s="77"/>
      <c r="H15" s="77"/>
      <c r="I15" s="77"/>
      <c r="J15" s="77"/>
      <c r="K15" s="77"/>
      <c r="L15" s="77"/>
      <c r="M15" s="58"/>
      <c r="N15" s="180"/>
      <c r="O15" s="181"/>
      <c r="P15" s="182"/>
    </row>
    <row r="16" spans="1:17" x14ac:dyDescent="0.25">
      <c r="A16" s="107"/>
      <c r="B16" s="108"/>
      <c r="C16" s="109"/>
      <c r="D16" s="110"/>
      <c r="E16" s="107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</row>
    <row r="17" spans="1:17" x14ac:dyDescent="0.25">
      <c r="A17" s="124"/>
      <c r="B17" s="125"/>
      <c r="C17" s="126"/>
      <c r="D17" s="127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</row>
    <row r="18" spans="1:17" x14ac:dyDescent="0.25">
      <c r="A18" s="198" t="s">
        <v>51</v>
      </c>
      <c r="B18" s="203" t="s">
        <v>116</v>
      </c>
      <c r="C18" s="198" t="s">
        <v>52</v>
      </c>
      <c r="D18" s="198" t="s">
        <v>53</v>
      </c>
      <c r="E18" s="198" t="s">
        <v>54</v>
      </c>
      <c r="F18" s="198" t="s">
        <v>55</v>
      </c>
      <c r="G18" s="199"/>
      <c r="H18" s="199"/>
      <c r="I18" s="199"/>
      <c r="J18" s="198" t="s">
        <v>56</v>
      </c>
      <c r="K18" s="199"/>
      <c r="L18" s="199"/>
      <c r="M18" s="199"/>
      <c r="N18" s="198" t="s">
        <v>57</v>
      </c>
      <c r="O18" s="198" t="s">
        <v>58</v>
      </c>
      <c r="P18" s="198" t="s">
        <v>90</v>
      </c>
      <c r="Q18" s="198" t="s">
        <v>91</v>
      </c>
    </row>
    <row r="19" spans="1:17" x14ac:dyDescent="0.25">
      <c r="A19" s="199"/>
      <c r="B19" s="204"/>
      <c r="C19" s="205"/>
      <c r="D19" s="198"/>
      <c r="E19" s="199"/>
      <c r="F19" s="198" t="s">
        <v>0</v>
      </c>
      <c r="G19" s="198" t="s">
        <v>60</v>
      </c>
      <c r="H19" s="199"/>
      <c r="I19" s="199"/>
      <c r="J19" s="198" t="s">
        <v>0</v>
      </c>
      <c r="K19" s="198" t="s">
        <v>60</v>
      </c>
      <c r="L19" s="199"/>
      <c r="M19" s="199"/>
      <c r="N19" s="198"/>
      <c r="O19" s="198"/>
      <c r="P19" s="198"/>
      <c r="Q19" s="198"/>
    </row>
    <row r="20" spans="1:17" x14ac:dyDescent="0.25">
      <c r="A20" s="199"/>
      <c r="B20" s="204"/>
      <c r="C20" s="205"/>
      <c r="D20" s="198"/>
      <c r="E20" s="199"/>
      <c r="F20" s="199"/>
      <c r="G20" s="167" t="s">
        <v>61</v>
      </c>
      <c r="H20" s="167" t="s">
        <v>62</v>
      </c>
      <c r="I20" s="167" t="s">
        <v>63</v>
      </c>
      <c r="J20" s="199"/>
      <c r="K20" s="167" t="s">
        <v>61</v>
      </c>
      <c r="L20" s="167" t="s">
        <v>62</v>
      </c>
      <c r="M20" s="167" t="s">
        <v>63</v>
      </c>
      <c r="N20" s="198"/>
      <c r="O20" s="198"/>
      <c r="P20" s="198"/>
      <c r="Q20" s="198"/>
    </row>
    <row r="21" spans="1:17" x14ac:dyDescent="0.25">
      <c r="A21" s="130">
        <v>1</v>
      </c>
      <c r="B21" s="169">
        <v>2</v>
      </c>
      <c r="C21" s="167">
        <v>3</v>
      </c>
      <c r="D21" s="167">
        <v>4</v>
      </c>
      <c r="E21" s="130">
        <v>5</v>
      </c>
      <c r="F21" s="168">
        <v>6</v>
      </c>
      <c r="G21" s="168">
        <v>7</v>
      </c>
      <c r="H21" s="168">
        <v>8</v>
      </c>
      <c r="I21" s="168">
        <v>9</v>
      </c>
      <c r="J21" s="168">
        <v>10</v>
      </c>
      <c r="K21" s="168">
        <v>11</v>
      </c>
      <c r="L21" s="168">
        <v>12</v>
      </c>
      <c r="M21" s="168">
        <v>13</v>
      </c>
      <c r="N21" s="168">
        <v>14</v>
      </c>
      <c r="O21" s="168">
        <v>15</v>
      </c>
      <c r="P21" s="168">
        <v>16</v>
      </c>
      <c r="Q21" s="168">
        <v>17</v>
      </c>
    </row>
    <row r="22" spans="1:17" x14ac:dyDescent="0.25">
      <c r="A22" s="195" t="s">
        <v>444</v>
      </c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93"/>
    </row>
    <row r="23" spans="1:17" x14ac:dyDescent="0.25">
      <c r="A23" s="192" t="s">
        <v>445</v>
      </c>
      <c r="B23" s="193"/>
      <c r="C23" s="193"/>
      <c r="D23" s="193"/>
      <c r="E23" s="193"/>
      <c r="F23" s="193"/>
      <c r="G23" s="193"/>
      <c r="H23" s="193"/>
      <c r="I23" s="193"/>
      <c r="J23" s="193"/>
      <c r="K23" s="193"/>
      <c r="L23" s="193"/>
      <c r="M23" s="193"/>
      <c r="N23" s="193"/>
      <c r="O23" s="193"/>
      <c r="P23" s="193"/>
      <c r="Q23" s="193"/>
    </row>
    <row r="24" spans="1:17" ht="45.6" x14ac:dyDescent="0.25">
      <c r="A24" s="130">
        <v>1</v>
      </c>
      <c r="B24" s="131" t="s">
        <v>334</v>
      </c>
      <c r="C24" s="166" t="s">
        <v>446</v>
      </c>
      <c r="D24" s="132" t="s">
        <v>336</v>
      </c>
      <c r="E24" s="137">
        <v>1</v>
      </c>
      <c r="F24" s="134">
        <v>127.69</v>
      </c>
      <c r="G24" s="134">
        <v>127.69</v>
      </c>
      <c r="H24" s="135"/>
      <c r="I24" s="135"/>
      <c r="J24" s="135">
        <v>128</v>
      </c>
      <c r="K24" s="135">
        <v>128</v>
      </c>
      <c r="L24" s="135"/>
      <c r="M24" s="135"/>
      <c r="N24" s="135">
        <v>6.7</v>
      </c>
      <c r="O24" s="135">
        <v>6.7</v>
      </c>
      <c r="P24" s="135"/>
      <c r="Q24" s="135"/>
    </row>
    <row r="25" spans="1:17" x14ac:dyDescent="0.25">
      <c r="A25" s="194" t="s">
        <v>447</v>
      </c>
      <c r="B25" s="193"/>
      <c r="C25" s="193"/>
      <c r="D25" s="193"/>
      <c r="E25" s="193"/>
      <c r="F25" s="193"/>
      <c r="G25" s="193"/>
      <c r="H25" s="193"/>
      <c r="I25" s="193"/>
      <c r="J25" s="136">
        <v>237</v>
      </c>
      <c r="K25" s="135"/>
      <c r="L25" s="135"/>
      <c r="M25" s="135"/>
      <c r="N25" s="135"/>
      <c r="O25" s="136">
        <v>7.71</v>
      </c>
      <c r="P25" s="135"/>
      <c r="Q25" s="135"/>
    </row>
    <row r="26" spans="1:17" x14ac:dyDescent="0.25">
      <c r="A26" s="196" t="s">
        <v>67</v>
      </c>
      <c r="B26" s="197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</row>
    <row r="27" spans="1:17" x14ac:dyDescent="0.25">
      <c r="A27" s="192" t="s">
        <v>68</v>
      </c>
      <c r="B27" s="193"/>
      <c r="C27" s="193"/>
      <c r="D27" s="193"/>
      <c r="E27" s="193"/>
      <c r="F27" s="193"/>
      <c r="G27" s="193"/>
      <c r="H27" s="193"/>
      <c r="I27" s="193"/>
      <c r="J27" s="134">
        <v>128</v>
      </c>
      <c r="K27" s="134">
        <v>128</v>
      </c>
      <c r="L27" s="135"/>
      <c r="M27" s="135"/>
      <c r="N27" s="135"/>
      <c r="O27" s="134">
        <v>6.7</v>
      </c>
      <c r="P27" s="135"/>
      <c r="Q27" s="135"/>
    </row>
    <row r="28" spans="1:17" x14ac:dyDescent="0.25">
      <c r="A28" s="192" t="s">
        <v>69</v>
      </c>
      <c r="B28" s="193"/>
      <c r="C28" s="193"/>
      <c r="D28" s="193"/>
      <c r="E28" s="193"/>
      <c r="F28" s="193"/>
      <c r="G28" s="193"/>
      <c r="H28" s="193"/>
      <c r="I28" s="193"/>
      <c r="J28" s="134">
        <v>116</v>
      </c>
      <c r="K28" s="134">
        <v>116</v>
      </c>
      <c r="L28" s="135"/>
      <c r="M28" s="135"/>
      <c r="N28" s="135"/>
      <c r="O28" s="134">
        <v>7.71</v>
      </c>
      <c r="P28" s="135"/>
      <c r="Q28" s="135"/>
    </row>
    <row r="29" spans="1:17" x14ac:dyDescent="0.25">
      <c r="A29" s="192" t="s">
        <v>70</v>
      </c>
      <c r="B29" s="193"/>
      <c r="C29" s="193"/>
      <c r="D29" s="193"/>
      <c r="E29" s="193"/>
      <c r="F29" s="193"/>
      <c r="G29" s="193"/>
      <c r="H29" s="193"/>
      <c r="I29" s="193"/>
      <c r="J29" s="135"/>
      <c r="K29" s="135"/>
      <c r="L29" s="135"/>
      <c r="M29" s="135"/>
      <c r="N29" s="135"/>
      <c r="O29" s="135"/>
      <c r="P29" s="135"/>
      <c r="Q29" s="135"/>
    </row>
    <row r="30" spans="1:17" x14ac:dyDescent="0.25">
      <c r="A30" s="192" t="s">
        <v>448</v>
      </c>
      <c r="B30" s="193"/>
      <c r="C30" s="193"/>
      <c r="D30" s="193"/>
      <c r="E30" s="193"/>
      <c r="F30" s="193"/>
      <c r="G30" s="193"/>
      <c r="H30" s="193"/>
      <c r="I30" s="193"/>
      <c r="J30" s="134">
        <v>6</v>
      </c>
      <c r="K30" s="134">
        <v>6</v>
      </c>
      <c r="L30" s="135"/>
      <c r="M30" s="135"/>
      <c r="N30" s="135"/>
      <c r="O30" s="135"/>
      <c r="P30" s="135"/>
      <c r="Q30" s="135"/>
    </row>
    <row r="31" spans="1:17" x14ac:dyDescent="0.25">
      <c r="A31" s="192" t="s">
        <v>449</v>
      </c>
      <c r="B31" s="193"/>
      <c r="C31" s="193"/>
      <c r="D31" s="193"/>
      <c r="E31" s="193"/>
      <c r="F31" s="193"/>
      <c r="G31" s="193"/>
      <c r="H31" s="193"/>
      <c r="I31" s="193"/>
      <c r="J31" s="134">
        <v>20</v>
      </c>
      <c r="K31" s="134">
        <v>20</v>
      </c>
      <c r="L31" s="135"/>
      <c r="M31" s="135"/>
      <c r="N31" s="135"/>
      <c r="O31" s="134">
        <v>1.0049999999999999</v>
      </c>
      <c r="P31" s="135"/>
      <c r="Q31" s="135"/>
    </row>
    <row r="32" spans="1:17" x14ac:dyDescent="0.25">
      <c r="A32" s="192" t="s">
        <v>450</v>
      </c>
      <c r="B32" s="193"/>
      <c r="C32" s="193"/>
      <c r="D32" s="193"/>
      <c r="E32" s="193"/>
      <c r="F32" s="193"/>
      <c r="G32" s="193"/>
      <c r="H32" s="193"/>
      <c r="I32" s="193"/>
      <c r="J32" s="134">
        <v>-38</v>
      </c>
      <c r="K32" s="134">
        <v>-38</v>
      </c>
      <c r="L32" s="135"/>
      <c r="M32" s="135"/>
      <c r="N32" s="135"/>
      <c r="O32" s="135"/>
      <c r="P32" s="135"/>
      <c r="Q32" s="135"/>
    </row>
    <row r="33" spans="1:17" x14ac:dyDescent="0.25">
      <c r="A33" s="192" t="s">
        <v>71</v>
      </c>
      <c r="B33" s="193"/>
      <c r="C33" s="193"/>
      <c r="D33" s="193"/>
      <c r="E33" s="193"/>
      <c r="F33" s="193"/>
      <c r="G33" s="193"/>
      <c r="H33" s="193"/>
      <c r="I33" s="193"/>
      <c r="J33" s="134">
        <v>75</v>
      </c>
      <c r="K33" s="135"/>
      <c r="L33" s="135"/>
      <c r="M33" s="135"/>
      <c r="N33" s="135"/>
      <c r="O33" s="135"/>
      <c r="P33" s="135"/>
      <c r="Q33" s="135"/>
    </row>
    <row r="34" spans="1:17" x14ac:dyDescent="0.25">
      <c r="A34" s="192" t="s">
        <v>70</v>
      </c>
      <c r="B34" s="193"/>
      <c r="C34" s="193"/>
      <c r="D34" s="193"/>
      <c r="E34" s="193"/>
      <c r="F34" s="193"/>
      <c r="G34" s="193"/>
      <c r="H34" s="193"/>
      <c r="I34" s="193"/>
      <c r="J34" s="135"/>
      <c r="K34" s="135"/>
      <c r="L34" s="135"/>
      <c r="M34" s="135"/>
      <c r="N34" s="135"/>
      <c r="O34" s="135"/>
      <c r="P34" s="135"/>
      <c r="Q34" s="135"/>
    </row>
    <row r="35" spans="1:17" x14ac:dyDescent="0.25">
      <c r="A35" s="192" t="s">
        <v>451</v>
      </c>
      <c r="B35" s="193"/>
      <c r="C35" s="193"/>
      <c r="D35" s="193"/>
      <c r="E35" s="193"/>
      <c r="F35" s="193"/>
      <c r="G35" s="193"/>
      <c r="H35" s="193"/>
      <c r="I35" s="193"/>
      <c r="J35" s="134">
        <v>75</v>
      </c>
      <c r="K35" s="135"/>
      <c r="L35" s="135"/>
      <c r="M35" s="135"/>
      <c r="N35" s="135"/>
      <c r="O35" s="135"/>
      <c r="P35" s="135"/>
      <c r="Q35" s="135"/>
    </row>
    <row r="36" spans="1:17" x14ac:dyDescent="0.25">
      <c r="A36" s="192" t="s">
        <v>72</v>
      </c>
      <c r="B36" s="193"/>
      <c r="C36" s="193"/>
      <c r="D36" s="193"/>
      <c r="E36" s="193"/>
      <c r="F36" s="193"/>
      <c r="G36" s="193"/>
      <c r="H36" s="193"/>
      <c r="I36" s="193"/>
      <c r="J36" s="134">
        <v>46</v>
      </c>
      <c r="K36" s="135"/>
      <c r="L36" s="135"/>
      <c r="M36" s="135"/>
      <c r="N36" s="135"/>
      <c r="O36" s="135"/>
      <c r="P36" s="135"/>
      <c r="Q36" s="135"/>
    </row>
    <row r="37" spans="1:17" x14ac:dyDescent="0.25">
      <c r="A37" s="192" t="s">
        <v>70</v>
      </c>
      <c r="B37" s="193"/>
      <c r="C37" s="193"/>
      <c r="D37" s="193"/>
      <c r="E37" s="193"/>
      <c r="F37" s="193"/>
      <c r="G37" s="193"/>
      <c r="H37" s="193"/>
      <c r="I37" s="193"/>
      <c r="J37" s="135"/>
      <c r="K37" s="135"/>
      <c r="L37" s="135"/>
      <c r="M37" s="135"/>
      <c r="N37" s="135"/>
      <c r="O37" s="135"/>
      <c r="P37" s="135"/>
      <c r="Q37" s="135"/>
    </row>
    <row r="38" spans="1:17" x14ac:dyDescent="0.25">
      <c r="A38" s="192" t="s">
        <v>452</v>
      </c>
      <c r="B38" s="193"/>
      <c r="C38" s="193"/>
      <c r="D38" s="193"/>
      <c r="E38" s="193"/>
      <c r="F38" s="193"/>
      <c r="G38" s="193"/>
      <c r="H38" s="193"/>
      <c r="I38" s="193"/>
      <c r="J38" s="134">
        <v>46</v>
      </c>
      <c r="K38" s="135"/>
      <c r="L38" s="135"/>
      <c r="M38" s="135"/>
      <c r="N38" s="135"/>
      <c r="O38" s="135"/>
      <c r="P38" s="135"/>
      <c r="Q38" s="135"/>
    </row>
    <row r="39" spans="1:17" x14ac:dyDescent="0.25">
      <c r="A39" s="194" t="s">
        <v>143</v>
      </c>
      <c r="B39" s="193"/>
      <c r="C39" s="193"/>
      <c r="D39" s="193"/>
      <c r="E39" s="193"/>
      <c r="F39" s="193"/>
      <c r="G39" s="193"/>
      <c r="H39" s="193"/>
      <c r="I39" s="193"/>
      <c r="J39" s="136">
        <v>237</v>
      </c>
      <c r="K39" s="135"/>
      <c r="L39" s="135"/>
      <c r="M39" s="135"/>
      <c r="N39" s="135"/>
      <c r="O39" s="136">
        <v>7.71</v>
      </c>
      <c r="P39" s="135"/>
      <c r="Q39" s="135"/>
    </row>
    <row r="40" spans="1:17" x14ac:dyDescent="0.25">
      <c r="A40" s="192" t="s">
        <v>453</v>
      </c>
      <c r="B40" s="193"/>
      <c r="C40" s="193"/>
      <c r="D40" s="193"/>
      <c r="E40" s="193"/>
      <c r="F40" s="193"/>
      <c r="G40" s="193"/>
      <c r="H40" s="193"/>
      <c r="I40" s="193"/>
      <c r="J40" s="134">
        <v>237</v>
      </c>
      <c r="K40" s="135"/>
      <c r="L40" s="135"/>
      <c r="M40" s="135"/>
      <c r="N40" s="135"/>
      <c r="O40" s="134">
        <v>7.71</v>
      </c>
      <c r="P40" s="135"/>
      <c r="Q40" s="135"/>
    </row>
    <row r="41" spans="1:17" x14ac:dyDescent="0.25">
      <c r="A41" s="192" t="s">
        <v>73</v>
      </c>
      <c r="B41" s="193"/>
      <c r="C41" s="193"/>
      <c r="D41" s="193"/>
      <c r="E41" s="193"/>
      <c r="F41" s="193"/>
      <c r="G41" s="193"/>
      <c r="H41" s="193"/>
      <c r="I41" s="193"/>
      <c r="J41" s="134">
        <v>237</v>
      </c>
      <c r="K41" s="135"/>
      <c r="L41" s="135"/>
      <c r="M41" s="135"/>
      <c r="N41" s="135"/>
      <c r="O41" s="134">
        <v>7.71</v>
      </c>
      <c r="P41" s="135"/>
      <c r="Q41" s="135"/>
    </row>
    <row r="42" spans="1:17" x14ac:dyDescent="0.25">
      <c r="A42" s="192" t="s">
        <v>74</v>
      </c>
      <c r="B42" s="193"/>
      <c r="C42" s="193"/>
      <c r="D42" s="193"/>
      <c r="E42" s="193"/>
      <c r="F42" s="193"/>
      <c r="G42" s="193"/>
      <c r="H42" s="193"/>
      <c r="I42" s="193"/>
      <c r="J42" s="135"/>
      <c r="K42" s="135"/>
      <c r="L42" s="135"/>
      <c r="M42" s="135"/>
      <c r="N42" s="135"/>
      <c r="O42" s="135"/>
      <c r="P42" s="135"/>
      <c r="Q42" s="135"/>
    </row>
    <row r="43" spans="1:17" x14ac:dyDescent="0.25">
      <c r="A43" s="192" t="s">
        <v>75</v>
      </c>
      <c r="B43" s="193"/>
      <c r="C43" s="193"/>
      <c r="D43" s="193"/>
      <c r="E43" s="193"/>
      <c r="F43" s="193"/>
      <c r="G43" s="193"/>
      <c r="H43" s="193"/>
      <c r="I43" s="193"/>
      <c r="J43" s="134">
        <v>116</v>
      </c>
      <c r="K43" s="135"/>
      <c r="L43" s="135"/>
      <c r="M43" s="135"/>
      <c r="N43" s="135"/>
      <c r="O43" s="135"/>
      <c r="P43" s="135"/>
      <c r="Q43" s="135"/>
    </row>
    <row r="44" spans="1:17" x14ac:dyDescent="0.25">
      <c r="A44" s="192" t="s">
        <v>76</v>
      </c>
      <c r="B44" s="193"/>
      <c r="C44" s="193"/>
      <c r="D44" s="193"/>
      <c r="E44" s="193"/>
      <c r="F44" s="193"/>
      <c r="G44" s="193"/>
      <c r="H44" s="193"/>
      <c r="I44" s="193"/>
      <c r="J44" s="134">
        <v>75</v>
      </c>
      <c r="K44" s="135"/>
      <c r="L44" s="135"/>
      <c r="M44" s="135"/>
      <c r="N44" s="135"/>
      <c r="O44" s="135"/>
      <c r="P44" s="135"/>
      <c r="Q44" s="135"/>
    </row>
    <row r="45" spans="1:17" x14ac:dyDescent="0.25">
      <c r="A45" s="192" t="s">
        <v>77</v>
      </c>
      <c r="B45" s="193"/>
      <c r="C45" s="193"/>
      <c r="D45" s="193"/>
      <c r="E45" s="193"/>
      <c r="F45" s="193"/>
      <c r="G45" s="193"/>
      <c r="H45" s="193"/>
      <c r="I45" s="193"/>
      <c r="J45" s="134">
        <v>46</v>
      </c>
      <c r="K45" s="135"/>
      <c r="L45" s="135"/>
      <c r="M45" s="135"/>
      <c r="N45" s="135"/>
      <c r="O45" s="135"/>
      <c r="P45" s="135"/>
      <c r="Q45" s="135"/>
    </row>
    <row r="46" spans="1:17" x14ac:dyDescent="0.25">
      <c r="A46" s="194" t="s">
        <v>78</v>
      </c>
      <c r="B46" s="193"/>
      <c r="C46" s="193"/>
      <c r="D46" s="193"/>
      <c r="E46" s="193"/>
      <c r="F46" s="193"/>
      <c r="G46" s="193"/>
      <c r="H46" s="193"/>
      <c r="I46" s="193"/>
      <c r="J46" s="136">
        <v>237</v>
      </c>
      <c r="K46" s="135"/>
      <c r="L46" s="135"/>
      <c r="M46" s="135"/>
      <c r="N46" s="135"/>
      <c r="O46" s="136">
        <v>7.71</v>
      </c>
      <c r="P46" s="135"/>
      <c r="Q46" s="135"/>
    </row>
    <row r="47" spans="1:17" x14ac:dyDescent="0.25">
      <c r="A47" s="188"/>
      <c r="B47" s="189"/>
      <c r="C47" s="189"/>
      <c r="D47" s="189"/>
      <c r="E47" s="189"/>
      <c r="F47" s="189"/>
      <c r="G47" s="189"/>
      <c r="H47" s="189"/>
      <c r="I47" s="189"/>
      <c r="J47" s="190"/>
      <c r="K47" s="191"/>
      <c r="L47" s="191"/>
      <c r="M47" s="191"/>
      <c r="N47" s="191"/>
      <c r="O47" s="190"/>
      <c r="P47" s="191"/>
      <c r="Q47" s="191"/>
    </row>
    <row r="48" spans="1:17" x14ac:dyDescent="0.25">
      <c r="A48" s="89"/>
      <c r="B48" s="90" t="s">
        <v>79</v>
      </c>
      <c r="C48" s="91"/>
      <c r="D48" s="91"/>
      <c r="E48" s="91"/>
      <c r="F48" s="91"/>
      <c r="G48" s="91"/>
      <c r="H48" s="91"/>
      <c r="I48" s="90" t="s">
        <v>80</v>
      </c>
      <c r="J48" s="60"/>
      <c r="K48" s="60"/>
      <c r="L48" s="60"/>
      <c r="M48" s="60"/>
      <c r="N48" s="60"/>
      <c r="O48" s="60"/>
      <c r="P48" s="60"/>
      <c r="Q48" s="58"/>
    </row>
    <row r="49" spans="1:17" x14ac:dyDescent="0.25">
      <c r="A49" s="70"/>
      <c r="B49" s="60"/>
      <c r="C49" s="91"/>
      <c r="D49" s="57"/>
      <c r="E49" s="60"/>
      <c r="F49" s="60"/>
      <c r="G49" s="91"/>
      <c r="H49" s="58"/>
      <c r="I49" s="92" t="s">
        <v>393</v>
      </c>
      <c r="J49" s="58"/>
      <c r="K49" s="58"/>
      <c r="L49" s="58"/>
      <c r="M49" s="58"/>
      <c r="N49" s="58"/>
      <c r="O49" s="58"/>
      <c r="P49" s="58"/>
      <c r="Q49" s="58"/>
    </row>
    <row r="50" spans="1:17" x14ac:dyDescent="0.25">
      <c r="A50" s="124"/>
      <c r="B50" s="125"/>
      <c r="C50" s="126"/>
      <c r="D50" s="127"/>
      <c r="E50" s="12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</row>
  </sheetData>
  <mergeCells count="43">
    <mergeCell ref="A18:A20"/>
    <mergeCell ref="B18:B20"/>
    <mergeCell ref="C18:C20"/>
    <mergeCell ref="D18:D20"/>
    <mergeCell ref="E18:E20"/>
    <mergeCell ref="F19:F20"/>
    <mergeCell ref="G19:I19"/>
    <mergeCell ref="J19:J20"/>
    <mergeCell ref="K19:M19"/>
    <mergeCell ref="E1:J1"/>
    <mergeCell ref="J12:K12"/>
    <mergeCell ref="J13:K13"/>
    <mergeCell ref="J14:K14"/>
    <mergeCell ref="F18:I18"/>
    <mergeCell ref="J18:M18"/>
    <mergeCell ref="N18:N20"/>
    <mergeCell ref="O18:O20"/>
    <mergeCell ref="P18:P20"/>
    <mergeCell ref="Q18:Q20"/>
    <mergeCell ref="A34:I34"/>
    <mergeCell ref="A22:Q22"/>
    <mergeCell ref="A23:Q23"/>
    <mergeCell ref="A25:I25"/>
    <mergeCell ref="A26:Q26"/>
    <mergeCell ref="A27:I27"/>
    <mergeCell ref="A28:I28"/>
    <mergeCell ref="A29:I29"/>
    <mergeCell ref="A30:I30"/>
    <mergeCell ref="A31:I31"/>
    <mergeCell ref="A32:I32"/>
    <mergeCell ref="A33:I33"/>
    <mergeCell ref="A46:I46"/>
    <mergeCell ref="A35:I35"/>
    <mergeCell ref="A36:I36"/>
    <mergeCell ref="A37:I37"/>
    <mergeCell ref="A38:I38"/>
    <mergeCell ref="A39:I39"/>
    <mergeCell ref="A40:I40"/>
    <mergeCell ref="A41:I41"/>
    <mergeCell ref="A42:I42"/>
    <mergeCell ref="A43:I43"/>
    <mergeCell ref="A44:I44"/>
    <mergeCell ref="A45:I4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opLeftCell="A31" workbookViewId="0">
      <selection activeCell="A21" sqref="A21:Q21"/>
    </sheetView>
  </sheetViews>
  <sheetFormatPr defaultRowHeight="13.2" x14ac:dyDescent="0.25"/>
  <cols>
    <col min="2" max="2" width="17.77734375" customWidth="1"/>
    <col min="3" max="3" width="29.88671875" customWidth="1"/>
  </cols>
  <sheetData>
    <row r="1" spans="1:17" x14ac:dyDescent="0.25">
      <c r="A1" s="54" t="s">
        <v>35</v>
      </c>
      <c r="B1" s="55"/>
      <c r="C1" s="56"/>
      <c r="D1" s="57"/>
      <c r="E1" s="214" t="s">
        <v>1</v>
      </c>
      <c r="F1" s="215"/>
      <c r="G1" s="215"/>
      <c r="H1" s="215"/>
      <c r="I1" s="215"/>
      <c r="J1" s="215"/>
      <c r="K1" s="58"/>
      <c r="L1" s="58"/>
      <c r="M1" s="54" t="s">
        <v>36</v>
      </c>
      <c r="N1" s="59"/>
      <c r="O1" s="59"/>
      <c r="P1" s="59"/>
    </row>
    <row r="2" spans="1:17" x14ac:dyDescent="0.25">
      <c r="A2" s="60"/>
      <c r="B2" s="55"/>
      <c r="C2" s="56"/>
      <c r="D2" s="57"/>
      <c r="E2" s="61"/>
      <c r="F2" s="61"/>
      <c r="G2" s="62" t="s">
        <v>37</v>
      </c>
      <c r="H2" s="63"/>
      <c r="I2" s="64"/>
      <c r="J2" s="58"/>
      <c r="K2" s="58"/>
      <c r="L2" s="58"/>
      <c r="M2" s="65" t="s">
        <v>38</v>
      </c>
      <c r="N2" s="59"/>
      <c r="O2" s="59"/>
      <c r="P2" s="59"/>
    </row>
    <row r="3" spans="1:17" x14ac:dyDescent="0.25">
      <c r="A3" s="60" t="s">
        <v>39</v>
      </c>
      <c r="B3" s="55"/>
      <c r="C3" s="56"/>
      <c r="D3" s="57"/>
      <c r="E3" s="58"/>
      <c r="F3" s="58"/>
      <c r="G3" s="58"/>
      <c r="H3" s="58"/>
      <c r="I3" s="58"/>
      <c r="J3" s="58"/>
      <c r="K3" s="58"/>
      <c r="L3" s="58"/>
      <c r="M3" s="65" t="s">
        <v>40</v>
      </c>
      <c r="N3" s="59"/>
      <c r="O3" s="59"/>
      <c r="P3" s="59"/>
    </row>
    <row r="4" spans="1:17" x14ac:dyDescent="0.25">
      <c r="A4" s="65" t="s">
        <v>355</v>
      </c>
      <c r="B4" s="55"/>
      <c r="C4" s="56"/>
      <c r="D4" s="57"/>
      <c r="E4" s="58"/>
      <c r="F4" s="58"/>
      <c r="G4" s="66" t="s">
        <v>416</v>
      </c>
      <c r="H4" s="67"/>
      <c r="I4" s="58"/>
      <c r="J4" s="58"/>
      <c r="K4" s="58"/>
      <c r="L4" s="58"/>
      <c r="M4" s="68"/>
      <c r="N4" s="68"/>
      <c r="O4" s="69"/>
      <c r="P4" s="59"/>
    </row>
    <row r="5" spans="1:17" x14ac:dyDescent="0.25">
      <c r="A5" s="70"/>
      <c r="B5" s="55"/>
      <c r="C5" s="57"/>
      <c r="D5" s="71"/>
      <c r="E5" s="58"/>
      <c r="F5" s="58"/>
      <c r="G5" s="70" t="s">
        <v>417</v>
      </c>
      <c r="H5" s="70"/>
      <c r="I5" s="70"/>
      <c r="J5" s="58"/>
      <c r="K5" s="58"/>
      <c r="L5" s="58"/>
      <c r="M5" s="65" t="s">
        <v>358</v>
      </c>
      <c r="N5" s="59"/>
      <c r="O5" s="59"/>
      <c r="P5" s="59"/>
      <c r="Q5" s="72"/>
    </row>
    <row r="6" spans="1:17" x14ac:dyDescent="0.25">
      <c r="A6" s="70"/>
      <c r="B6" s="55"/>
      <c r="C6" s="57"/>
      <c r="D6" s="71"/>
      <c r="E6" s="58"/>
      <c r="F6" s="58"/>
      <c r="G6" s="58"/>
      <c r="H6" s="58"/>
      <c r="I6" s="58"/>
      <c r="J6" s="58"/>
      <c r="K6" s="58"/>
      <c r="L6" s="58"/>
      <c r="M6" s="59"/>
      <c r="N6" s="59"/>
      <c r="O6" s="59"/>
      <c r="P6" s="59"/>
      <c r="Q6" s="72"/>
    </row>
    <row r="7" spans="1:17" x14ac:dyDescent="0.25">
      <c r="A7" s="73"/>
      <c r="B7" s="74"/>
      <c r="C7" s="172" t="s">
        <v>44</v>
      </c>
      <c r="D7" s="173" t="s">
        <v>418</v>
      </c>
      <c r="E7" s="68"/>
      <c r="F7" s="68"/>
      <c r="G7" s="174"/>
      <c r="H7" s="68"/>
      <c r="I7" s="68"/>
      <c r="J7" s="68"/>
      <c r="K7" s="68"/>
      <c r="L7" s="68"/>
      <c r="M7" s="68"/>
      <c r="N7" s="59"/>
      <c r="O7" s="59"/>
      <c r="P7" s="59"/>
      <c r="Q7" s="72"/>
    </row>
    <row r="8" spans="1:17" x14ac:dyDescent="0.25">
      <c r="A8" s="107"/>
      <c r="B8" s="108"/>
      <c r="C8" s="109"/>
      <c r="D8" s="110"/>
      <c r="E8" s="106"/>
      <c r="F8" s="117"/>
      <c r="G8" s="117"/>
      <c r="H8" s="118" t="s">
        <v>45</v>
      </c>
      <c r="I8" s="118"/>
      <c r="J8" s="117"/>
      <c r="K8" s="117"/>
      <c r="L8" s="104"/>
      <c r="M8" s="104"/>
      <c r="N8" s="104"/>
      <c r="O8" s="104"/>
      <c r="P8" s="104"/>
      <c r="Q8" s="104"/>
    </row>
    <row r="9" spans="1:17" x14ac:dyDescent="0.25">
      <c r="A9" s="119"/>
      <c r="B9" s="120"/>
      <c r="C9" s="109"/>
      <c r="D9" s="110"/>
      <c r="E9" s="105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</row>
    <row r="10" spans="1:17" x14ac:dyDescent="0.25">
      <c r="A10" s="107"/>
      <c r="B10" s="108"/>
      <c r="C10" s="109"/>
      <c r="D10" s="121" t="s">
        <v>419</v>
      </c>
      <c r="E10" s="107"/>
      <c r="F10" s="104"/>
      <c r="G10" s="104"/>
      <c r="H10" s="104"/>
      <c r="I10" s="121"/>
      <c r="J10" s="121"/>
      <c r="K10" s="104"/>
      <c r="L10" s="104"/>
      <c r="M10" s="104"/>
      <c r="N10" s="178" t="s">
        <v>362</v>
      </c>
      <c r="O10" s="179"/>
      <c r="P10" s="179"/>
      <c r="Q10" s="104"/>
    </row>
    <row r="11" spans="1:17" x14ac:dyDescent="0.25">
      <c r="A11" s="107"/>
      <c r="B11" s="108"/>
      <c r="C11" s="109"/>
      <c r="D11" s="121" t="s">
        <v>88</v>
      </c>
      <c r="E11" s="107"/>
      <c r="F11" s="104"/>
      <c r="G11" s="104"/>
      <c r="H11" s="104"/>
      <c r="I11" s="121"/>
      <c r="J11" s="201" t="s">
        <v>420</v>
      </c>
      <c r="K11" s="202"/>
      <c r="L11" s="123" t="s">
        <v>46</v>
      </c>
      <c r="M11" s="104"/>
      <c r="N11" s="180" t="s">
        <v>364</v>
      </c>
      <c r="O11" s="181"/>
      <c r="P11" s="182">
        <f>ROUND(2.841*10,3)</f>
        <v>28.41</v>
      </c>
      <c r="Q11" s="104"/>
    </row>
    <row r="12" spans="1:17" x14ac:dyDescent="0.25">
      <c r="A12" s="107"/>
      <c r="B12" s="108"/>
      <c r="C12" s="109"/>
      <c r="D12" s="121" t="s">
        <v>89</v>
      </c>
      <c r="E12" s="107"/>
      <c r="F12" s="104"/>
      <c r="G12" s="104"/>
      <c r="H12" s="104"/>
      <c r="I12" s="121"/>
      <c r="J12" s="201" t="s">
        <v>421</v>
      </c>
      <c r="K12" s="202"/>
      <c r="L12" s="123" t="s">
        <v>46</v>
      </c>
      <c r="M12" s="104"/>
      <c r="N12" s="104"/>
      <c r="O12" s="104"/>
      <c r="P12" s="104"/>
      <c r="Q12" s="104"/>
    </row>
    <row r="13" spans="1:17" x14ac:dyDescent="0.25">
      <c r="A13" s="107"/>
      <c r="B13" s="108"/>
      <c r="C13" s="109"/>
      <c r="D13" s="121" t="s">
        <v>48</v>
      </c>
      <c r="E13" s="107"/>
      <c r="F13" s="104"/>
      <c r="G13" s="104"/>
      <c r="H13" s="104"/>
      <c r="I13" s="121"/>
      <c r="J13" s="201" t="s">
        <v>422</v>
      </c>
      <c r="K13" s="202"/>
      <c r="L13" s="123" t="s">
        <v>49</v>
      </c>
      <c r="M13" s="104"/>
      <c r="N13" s="104"/>
      <c r="O13" s="104"/>
      <c r="P13" s="104"/>
      <c r="Q13" s="104"/>
    </row>
    <row r="14" spans="1:17" x14ac:dyDescent="0.25">
      <c r="A14" s="70"/>
      <c r="B14" s="55"/>
      <c r="C14" s="78"/>
      <c r="D14" s="79" t="s">
        <v>50</v>
      </c>
      <c r="E14" s="77"/>
      <c r="F14" s="77"/>
      <c r="G14" s="77"/>
      <c r="H14" s="77"/>
      <c r="I14" s="77"/>
      <c r="J14" s="77"/>
      <c r="K14" s="77"/>
      <c r="L14" s="77"/>
      <c r="M14" s="58"/>
      <c r="N14" s="180"/>
      <c r="O14" s="181"/>
      <c r="P14" s="182"/>
    </row>
    <row r="15" spans="1:17" x14ac:dyDescent="0.25">
      <c r="A15" s="107"/>
      <c r="B15" s="108"/>
      <c r="C15" s="109"/>
      <c r="D15" s="110"/>
      <c r="E15" s="107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</row>
    <row r="16" spans="1:17" x14ac:dyDescent="0.25">
      <c r="A16" s="124"/>
      <c r="B16" s="125"/>
      <c r="C16" s="126"/>
      <c r="D16" s="127"/>
      <c r="E16" s="128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</row>
    <row r="17" spans="1:17" x14ac:dyDescent="0.25">
      <c r="A17" s="198" t="s">
        <v>51</v>
      </c>
      <c r="B17" s="203" t="s">
        <v>116</v>
      </c>
      <c r="C17" s="198" t="s">
        <v>52</v>
      </c>
      <c r="D17" s="198" t="s">
        <v>53</v>
      </c>
      <c r="E17" s="198" t="s">
        <v>54</v>
      </c>
      <c r="F17" s="198" t="s">
        <v>55</v>
      </c>
      <c r="G17" s="199"/>
      <c r="H17" s="199"/>
      <c r="I17" s="199"/>
      <c r="J17" s="198" t="s">
        <v>56</v>
      </c>
      <c r="K17" s="199"/>
      <c r="L17" s="199"/>
      <c r="M17" s="199"/>
      <c r="N17" s="198" t="s">
        <v>57</v>
      </c>
      <c r="O17" s="198" t="s">
        <v>58</v>
      </c>
      <c r="P17" s="198" t="s">
        <v>90</v>
      </c>
      <c r="Q17" s="198" t="s">
        <v>91</v>
      </c>
    </row>
    <row r="18" spans="1:17" x14ac:dyDescent="0.25">
      <c r="A18" s="199"/>
      <c r="B18" s="204"/>
      <c r="C18" s="205"/>
      <c r="D18" s="198"/>
      <c r="E18" s="199"/>
      <c r="F18" s="198" t="s">
        <v>0</v>
      </c>
      <c r="G18" s="198" t="s">
        <v>60</v>
      </c>
      <c r="H18" s="199"/>
      <c r="I18" s="199"/>
      <c r="J18" s="198" t="s">
        <v>0</v>
      </c>
      <c r="K18" s="198" t="s">
        <v>60</v>
      </c>
      <c r="L18" s="199"/>
      <c r="M18" s="199"/>
      <c r="N18" s="198"/>
      <c r="O18" s="198"/>
      <c r="P18" s="198"/>
      <c r="Q18" s="198"/>
    </row>
    <row r="19" spans="1:17" x14ac:dyDescent="0.25">
      <c r="A19" s="199"/>
      <c r="B19" s="204"/>
      <c r="C19" s="205"/>
      <c r="D19" s="198"/>
      <c r="E19" s="199"/>
      <c r="F19" s="199"/>
      <c r="G19" s="167" t="s">
        <v>61</v>
      </c>
      <c r="H19" s="167" t="s">
        <v>62</v>
      </c>
      <c r="I19" s="167" t="s">
        <v>63</v>
      </c>
      <c r="J19" s="199"/>
      <c r="K19" s="167" t="s">
        <v>61</v>
      </c>
      <c r="L19" s="167" t="s">
        <v>62</v>
      </c>
      <c r="M19" s="167" t="s">
        <v>63</v>
      </c>
      <c r="N19" s="198"/>
      <c r="O19" s="198"/>
      <c r="P19" s="198"/>
      <c r="Q19" s="198"/>
    </row>
    <row r="20" spans="1:17" x14ac:dyDescent="0.25">
      <c r="A20" s="130">
        <v>1</v>
      </c>
      <c r="B20" s="169">
        <v>2</v>
      </c>
      <c r="C20" s="167">
        <v>3</v>
      </c>
      <c r="D20" s="167">
        <v>4</v>
      </c>
      <c r="E20" s="130">
        <v>5</v>
      </c>
      <c r="F20" s="168">
        <v>6</v>
      </c>
      <c r="G20" s="168">
        <v>7</v>
      </c>
      <c r="H20" s="168">
        <v>8</v>
      </c>
      <c r="I20" s="168">
        <v>9</v>
      </c>
      <c r="J20" s="168">
        <v>10</v>
      </c>
      <c r="K20" s="168">
        <v>11</v>
      </c>
      <c r="L20" s="168">
        <v>12</v>
      </c>
      <c r="M20" s="168">
        <v>13</v>
      </c>
      <c r="N20" s="168">
        <v>14</v>
      </c>
      <c r="O20" s="168">
        <v>15</v>
      </c>
      <c r="P20" s="168">
        <v>16</v>
      </c>
      <c r="Q20" s="168">
        <v>17</v>
      </c>
    </row>
    <row r="21" spans="1:17" x14ac:dyDescent="0.25">
      <c r="A21" s="195" t="s">
        <v>403</v>
      </c>
      <c r="B21" s="193"/>
      <c r="C21" s="193"/>
      <c r="D21" s="193"/>
      <c r="E21" s="193"/>
      <c r="F21" s="193"/>
      <c r="G21" s="193"/>
      <c r="H21" s="193"/>
      <c r="I21" s="193"/>
      <c r="J21" s="193"/>
      <c r="K21" s="193"/>
      <c r="L21" s="193"/>
      <c r="M21" s="193"/>
      <c r="N21" s="193"/>
      <c r="O21" s="193"/>
      <c r="P21" s="193"/>
      <c r="Q21" s="193"/>
    </row>
    <row r="22" spans="1:17" x14ac:dyDescent="0.25">
      <c r="A22" s="192" t="s">
        <v>423</v>
      </c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93"/>
    </row>
    <row r="23" spans="1:17" ht="34.200000000000003" x14ac:dyDescent="0.25">
      <c r="A23" s="130">
        <v>1</v>
      </c>
      <c r="B23" s="131" t="s">
        <v>424</v>
      </c>
      <c r="C23" s="166" t="s">
        <v>425</v>
      </c>
      <c r="D23" s="132" t="s">
        <v>66</v>
      </c>
      <c r="E23" s="137">
        <v>1</v>
      </c>
      <c r="F23" s="134">
        <v>129.91</v>
      </c>
      <c r="G23" s="134">
        <v>129.91</v>
      </c>
      <c r="H23" s="135"/>
      <c r="I23" s="135"/>
      <c r="J23" s="135">
        <v>130</v>
      </c>
      <c r="K23" s="135">
        <v>130</v>
      </c>
      <c r="L23" s="135"/>
      <c r="M23" s="135"/>
      <c r="N23" s="135">
        <v>7</v>
      </c>
      <c r="O23" s="135">
        <v>7</v>
      </c>
      <c r="P23" s="135"/>
      <c r="Q23" s="135"/>
    </row>
    <row r="24" spans="1:17" ht="45.6" x14ac:dyDescent="0.25">
      <c r="A24" s="130">
        <v>2</v>
      </c>
      <c r="B24" s="131" t="s">
        <v>311</v>
      </c>
      <c r="C24" s="166" t="s">
        <v>312</v>
      </c>
      <c r="D24" s="132" t="s">
        <v>313</v>
      </c>
      <c r="E24" s="137">
        <v>1</v>
      </c>
      <c r="F24" s="134">
        <v>190.58</v>
      </c>
      <c r="G24" s="134">
        <v>190.58</v>
      </c>
      <c r="H24" s="135"/>
      <c r="I24" s="135"/>
      <c r="J24" s="135">
        <v>191</v>
      </c>
      <c r="K24" s="135">
        <v>191</v>
      </c>
      <c r="L24" s="135"/>
      <c r="M24" s="135"/>
      <c r="N24" s="135">
        <v>10</v>
      </c>
      <c r="O24" s="135">
        <v>10</v>
      </c>
      <c r="P24" s="135"/>
      <c r="Q24" s="135"/>
    </row>
    <row r="25" spans="1:17" x14ac:dyDescent="0.25">
      <c r="A25" s="192" t="s">
        <v>426</v>
      </c>
      <c r="B25" s="193"/>
      <c r="C25" s="193"/>
      <c r="D25" s="193"/>
      <c r="E25" s="193"/>
      <c r="F25" s="193"/>
      <c r="G25" s="193"/>
      <c r="H25" s="193"/>
      <c r="I25" s="193"/>
      <c r="J25" s="193"/>
      <c r="K25" s="193"/>
      <c r="L25" s="193"/>
      <c r="M25" s="193"/>
      <c r="N25" s="193"/>
      <c r="O25" s="193"/>
      <c r="P25" s="193"/>
      <c r="Q25" s="193"/>
    </row>
    <row r="26" spans="1:17" ht="34.200000000000003" x14ac:dyDescent="0.25">
      <c r="A26" s="130">
        <v>3</v>
      </c>
      <c r="B26" s="131" t="s">
        <v>427</v>
      </c>
      <c r="C26" s="166" t="s">
        <v>428</v>
      </c>
      <c r="D26" s="132" t="s">
        <v>336</v>
      </c>
      <c r="E26" s="137">
        <v>2</v>
      </c>
      <c r="F26" s="134">
        <v>514.57000000000005</v>
      </c>
      <c r="G26" s="134">
        <v>514.57000000000005</v>
      </c>
      <c r="H26" s="135"/>
      <c r="I26" s="135"/>
      <c r="J26" s="135">
        <v>1029</v>
      </c>
      <c r="K26" s="135">
        <v>1029</v>
      </c>
      <c r="L26" s="135"/>
      <c r="M26" s="135"/>
      <c r="N26" s="135">
        <v>27</v>
      </c>
      <c r="O26" s="135">
        <v>54</v>
      </c>
      <c r="P26" s="135"/>
      <c r="Q26" s="135"/>
    </row>
    <row r="27" spans="1:17" ht="45.6" x14ac:dyDescent="0.25">
      <c r="A27" s="130">
        <v>4</v>
      </c>
      <c r="B27" s="131" t="s">
        <v>311</v>
      </c>
      <c r="C27" s="166" t="s">
        <v>312</v>
      </c>
      <c r="D27" s="132" t="s">
        <v>313</v>
      </c>
      <c r="E27" s="137">
        <v>1</v>
      </c>
      <c r="F27" s="134">
        <v>190.58</v>
      </c>
      <c r="G27" s="134">
        <v>190.58</v>
      </c>
      <c r="H27" s="135"/>
      <c r="I27" s="135"/>
      <c r="J27" s="135">
        <v>191</v>
      </c>
      <c r="K27" s="135">
        <v>191</v>
      </c>
      <c r="L27" s="135"/>
      <c r="M27" s="135"/>
      <c r="N27" s="135">
        <v>10</v>
      </c>
      <c r="O27" s="135">
        <v>10</v>
      </c>
      <c r="P27" s="135"/>
      <c r="Q27" s="135"/>
    </row>
    <row r="28" spans="1:17" x14ac:dyDescent="0.25">
      <c r="A28" s="194" t="s">
        <v>408</v>
      </c>
      <c r="B28" s="193"/>
      <c r="C28" s="193"/>
      <c r="D28" s="193"/>
      <c r="E28" s="193"/>
      <c r="F28" s="193"/>
      <c r="G28" s="193"/>
      <c r="H28" s="193"/>
      <c r="I28" s="193"/>
      <c r="J28" s="136">
        <v>2841</v>
      </c>
      <c r="K28" s="135"/>
      <c r="L28" s="135"/>
      <c r="M28" s="135"/>
      <c r="N28" s="135"/>
      <c r="O28" s="136">
        <v>93.15</v>
      </c>
      <c r="P28" s="135"/>
      <c r="Q28" s="135"/>
    </row>
    <row r="29" spans="1:17" x14ac:dyDescent="0.25">
      <c r="A29" s="196" t="s">
        <v>67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</row>
    <row r="30" spans="1:17" x14ac:dyDescent="0.25">
      <c r="A30" s="192" t="s">
        <v>68</v>
      </c>
      <c r="B30" s="193"/>
      <c r="C30" s="193"/>
      <c r="D30" s="193"/>
      <c r="E30" s="193"/>
      <c r="F30" s="193"/>
      <c r="G30" s="193"/>
      <c r="H30" s="193"/>
      <c r="I30" s="193"/>
      <c r="J30" s="134">
        <v>1541</v>
      </c>
      <c r="K30" s="134">
        <v>1541</v>
      </c>
      <c r="L30" s="135"/>
      <c r="M30" s="135"/>
      <c r="N30" s="135"/>
      <c r="O30" s="134">
        <v>81</v>
      </c>
      <c r="P30" s="135"/>
      <c r="Q30" s="135"/>
    </row>
    <row r="31" spans="1:17" x14ac:dyDescent="0.25">
      <c r="A31" s="192" t="s">
        <v>69</v>
      </c>
      <c r="B31" s="193"/>
      <c r="C31" s="193"/>
      <c r="D31" s="193"/>
      <c r="E31" s="193"/>
      <c r="F31" s="193"/>
      <c r="G31" s="193"/>
      <c r="H31" s="193"/>
      <c r="I31" s="193"/>
      <c r="J31" s="134">
        <v>1386</v>
      </c>
      <c r="K31" s="134">
        <v>1386</v>
      </c>
      <c r="L31" s="135"/>
      <c r="M31" s="135"/>
      <c r="N31" s="135"/>
      <c r="O31" s="134">
        <v>93.15</v>
      </c>
      <c r="P31" s="135"/>
      <c r="Q31" s="135"/>
    </row>
    <row r="32" spans="1:17" x14ac:dyDescent="0.25">
      <c r="A32" s="192" t="s">
        <v>70</v>
      </c>
      <c r="B32" s="193"/>
      <c r="C32" s="193"/>
      <c r="D32" s="193"/>
      <c r="E32" s="193"/>
      <c r="F32" s="193"/>
      <c r="G32" s="193"/>
      <c r="H32" s="193"/>
      <c r="I32" s="193"/>
      <c r="J32" s="135"/>
      <c r="K32" s="135"/>
      <c r="L32" s="135"/>
      <c r="M32" s="135"/>
      <c r="N32" s="135"/>
      <c r="O32" s="135"/>
      <c r="P32" s="135"/>
      <c r="Q32" s="135"/>
    </row>
    <row r="33" spans="1:17" x14ac:dyDescent="0.25">
      <c r="A33" s="192" t="s">
        <v>429</v>
      </c>
      <c r="B33" s="193"/>
      <c r="C33" s="193"/>
      <c r="D33" s="193"/>
      <c r="E33" s="193"/>
      <c r="F33" s="193"/>
      <c r="G33" s="193"/>
      <c r="H33" s="193"/>
      <c r="I33" s="193"/>
      <c r="J33" s="134">
        <v>66</v>
      </c>
      <c r="K33" s="134">
        <v>66</v>
      </c>
      <c r="L33" s="135"/>
      <c r="M33" s="135"/>
      <c r="N33" s="135"/>
      <c r="O33" s="135"/>
      <c r="P33" s="135"/>
      <c r="Q33" s="135"/>
    </row>
    <row r="34" spans="1:17" x14ac:dyDescent="0.25">
      <c r="A34" s="192" t="s">
        <v>430</v>
      </c>
      <c r="B34" s="193"/>
      <c r="C34" s="193"/>
      <c r="D34" s="193"/>
      <c r="E34" s="193"/>
      <c r="F34" s="193"/>
      <c r="G34" s="193"/>
      <c r="H34" s="193"/>
      <c r="I34" s="193"/>
      <c r="J34" s="134">
        <v>241</v>
      </c>
      <c r="K34" s="134">
        <v>241</v>
      </c>
      <c r="L34" s="135"/>
      <c r="M34" s="135"/>
      <c r="N34" s="135"/>
      <c r="O34" s="134">
        <v>12.15</v>
      </c>
      <c r="P34" s="135"/>
      <c r="Q34" s="135"/>
    </row>
    <row r="35" spans="1:17" x14ac:dyDescent="0.25">
      <c r="A35" s="192" t="s">
        <v>431</v>
      </c>
      <c r="B35" s="193"/>
      <c r="C35" s="193"/>
      <c r="D35" s="193"/>
      <c r="E35" s="193"/>
      <c r="F35" s="193"/>
      <c r="G35" s="193"/>
      <c r="H35" s="193"/>
      <c r="I35" s="193"/>
      <c r="J35" s="134">
        <v>-462</v>
      </c>
      <c r="K35" s="134">
        <v>-462</v>
      </c>
      <c r="L35" s="135"/>
      <c r="M35" s="135"/>
      <c r="N35" s="135"/>
      <c r="O35" s="135"/>
      <c r="P35" s="135"/>
      <c r="Q35" s="135"/>
    </row>
    <row r="36" spans="1:17" x14ac:dyDescent="0.25">
      <c r="A36" s="192" t="s">
        <v>71</v>
      </c>
      <c r="B36" s="193"/>
      <c r="C36" s="193"/>
      <c r="D36" s="193"/>
      <c r="E36" s="193"/>
      <c r="F36" s="193"/>
      <c r="G36" s="193"/>
      <c r="H36" s="193"/>
      <c r="I36" s="193"/>
      <c r="J36" s="134">
        <v>901</v>
      </c>
      <c r="K36" s="135"/>
      <c r="L36" s="135"/>
      <c r="M36" s="135"/>
      <c r="N36" s="135"/>
      <c r="O36" s="135"/>
      <c r="P36" s="135"/>
      <c r="Q36" s="135"/>
    </row>
    <row r="37" spans="1:17" x14ac:dyDescent="0.25">
      <c r="A37" s="192" t="s">
        <v>70</v>
      </c>
      <c r="B37" s="193"/>
      <c r="C37" s="193"/>
      <c r="D37" s="193"/>
      <c r="E37" s="193"/>
      <c r="F37" s="193"/>
      <c r="G37" s="193"/>
      <c r="H37" s="193"/>
      <c r="I37" s="193"/>
      <c r="J37" s="135"/>
      <c r="K37" s="135"/>
      <c r="L37" s="135"/>
      <c r="M37" s="135"/>
      <c r="N37" s="135"/>
      <c r="O37" s="135"/>
      <c r="P37" s="135"/>
      <c r="Q37" s="135"/>
    </row>
    <row r="38" spans="1:17" x14ac:dyDescent="0.25">
      <c r="A38" s="192" t="s">
        <v>432</v>
      </c>
      <c r="B38" s="193"/>
      <c r="C38" s="193"/>
      <c r="D38" s="193"/>
      <c r="E38" s="193"/>
      <c r="F38" s="193"/>
      <c r="G38" s="193"/>
      <c r="H38" s="193"/>
      <c r="I38" s="193"/>
      <c r="J38" s="134">
        <v>901</v>
      </c>
      <c r="K38" s="135"/>
      <c r="L38" s="135"/>
      <c r="M38" s="135"/>
      <c r="N38" s="135"/>
      <c r="O38" s="135"/>
      <c r="P38" s="135"/>
      <c r="Q38" s="135"/>
    </row>
    <row r="39" spans="1:17" x14ac:dyDescent="0.25">
      <c r="A39" s="192" t="s">
        <v>72</v>
      </c>
      <c r="B39" s="193"/>
      <c r="C39" s="193"/>
      <c r="D39" s="193"/>
      <c r="E39" s="193"/>
      <c r="F39" s="193"/>
      <c r="G39" s="193"/>
      <c r="H39" s="193"/>
      <c r="I39" s="193"/>
      <c r="J39" s="134">
        <v>554</v>
      </c>
      <c r="K39" s="135"/>
      <c r="L39" s="135"/>
      <c r="M39" s="135"/>
      <c r="N39" s="135"/>
      <c r="O39" s="135"/>
      <c r="P39" s="135"/>
      <c r="Q39" s="135"/>
    </row>
    <row r="40" spans="1:17" x14ac:dyDescent="0.25">
      <c r="A40" s="192" t="s">
        <v>70</v>
      </c>
      <c r="B40" s="193"/>
      <c r="C40" s="193"/>
      <c r="D40" s="193"/>
      <c r="E40" s="193"/>
      <c r="F40" s="193"/>
      <c r="G40" s="193"/>
      <c r="H40" s="193"/>
      <c r="I40" s="193"/>
      <c r="J40" s="135"/>
      <c r="K40" s="135"/>
      <c r="L40" s="135"/>
      <c r="M40" s="135"/>
      <c r="N40" s="135"/>
      <c r="O40" s="135"/>
      <c r="P40" s="135"/>
      <c r="Q40" s="135"/>
    </row>
    <row r="41" spans="1:17" x14ac:dyDescent="0.25">
      <c r="A41" s="192" t="s">
        <v>433</v>
      </c>
      <c r="B41" s="193"/>
      <c r="C41" s="193"/>
      <c r="D41" s="193"/>
      <c r="E41" s="193"/>
      <c r="F41" s="193"/>
      <c r="G41" s="193"/>
      <c r="H41" s="193"/>
      <c r="I41" s="193"/>
      <c r="J41" s="134">
        <v>554</v>
      </c>
      <c r="K41" s="135"/>
      <c r="L41" s="135"/>
      <c r="M41" s="135"/>
      <c r="N41" s="135"/>
      <c r="O41" s="135"/>
      <c r="P41" s="135"/>
      <c r="Q41" s="135"/>
    </row>
    <row r="42" spans="1:17" x14ac:dyDescent="0.25">
      <c r="A42" s="194" t="s">
        <v>143</v>
      </c>
      <c r="B42" s="193"/>
      <c r="C42" s="193"/>
      <c r="D42" s="193"/>
      <c r="E42" s="193"/>
      <c r="F42" s="193"/>
      <c r="G42" s="193"/>
      <c r="H42" s="193"/>
      <c r="I42" s="193"/>
      <c r="J42" s="136">
        <v>2841</v>
      </c>
      <c r="K42" s="135"/>
      <c r="L42" s="135"/>
      <c r="M42" s="135"/>
      <c r="N42" s="135"/>
      <c r="O42" s="136">
        <v>93.15</v>
      </c>
      <c r="P42" s="135"/>
      <c r="Q42" s="135"/>
    </row>
    <row r="43" spans="1:17" x14ac:dyDescent="0.25">
      <c r="A43" s="192" t="s">
        <v>341</v>
      </c>
      <c r="B43" s="193"/>
      <c r="C43" s="193"/>
      <c r="D43" s="193"/>
      <c r="E43" s="193"/>
      <c r="F43" s="193"/>
      <c r="G43" s="193"/>
      <c r="H43" s="193"/>
      <c r="I43" s="193"/>
      <c r="J43" s="134">
        <v>2841</v>
      </c>
      <c r="K43" s="135"/>
      <c r="L43" s="135"/>
      <c r="M43" s="135"/>
      <c r="N43" s="135"/>
      <c r="O43" s="134">
        <v>93.15</v>
      </c>
      <c r="P43" s="135"/>
      <c r="Q43" s="135"/>
    </row>
    <row r="44" spans="1:17" x14ac:dyDescent="0.25">
      <c r="A44" s="192" t="s">
        <v>73</v>
      </c>
      <c r="B44" s="193"/>
      <c r="C44" s="193"/>
      <c r="D44" s="193"/>
      <c r="E44" s="193"/>
      <c r="F44" s="193"/>
      <c r="G44" s="193"/>
      <c r="H44" s="193"/>
      <c r="I44" s="193"/>
      <c r="J44" s="134">
        <v>2841</v>
      </c>
      <c r="K44" s="135"/>
      <c r="L44" s="135"/>
      <c r="M44" s="135"/>
      <c r="N44" s="135"/>
      <c r="O44" s="134">
        <v>93.15</v>
      </c>
      <c r="P44" s="135"/>
      <c r="Q44" s="135"/>
    </row>
    <row r="45" spans="1:17" x14ac:dyDescent="0.25">
      <c r="A45" s="192" t="s">
        <v>74</v>
      </c>
      <c r="B45" s="193"/>
      <c r="C45" s="193"/>
      <c r="D45" s="193"/>
      <c r="E45" s="193"/>
      <c r="F45" s="193"/>
      <c r="G45" s="193"/>
      <c r="H45" s="193"/>
      <c r="I45" s="193"/>
      <c r="J45" s="135"/>
      <c r="K45" s="135"/>
      <c r="L45" s="135"/>
      <c r="M45" s="135"/>
      <c r="N45" s="135"/>
      <c r="O45" s="135"/>
      <c r="P45" s="135"/>
      <c r="Q45" s="135"/>
    </row>
    <row r="46" spans="1:17" x14ac:dyDescent="0.25">
      <c r="A46" s="192" t="s">
        <v>75</v>
      </c>
      <c r="B46" s="193"/>
      <c r="C46" s="193"/>
      <c r="D46" s="193"/>
      <c r="E46" s="193"/>
      <c r="F46" s="193"/>
      <c r="G46" s="193"/>
      <c r="H46" s="193"/>
      <c r="I46" s="193"/>
      <c r="J46" s="134">
        <v>1386</v>
      </c>
      <c r="K46" s="135"/>
      <c r="L46" s="135"/>
      <c r="M46" s="135"/>
      <c r="N46" s="135"/>
      <c r="O46" s="135"/>
      <c r="P46" s="135"/>
      <c r="Q46" s="135"/>
    </row>
    <row r="47" spans="1:17" x14ac:dyDescent="0.25">
      <c r="A47" s="192" t="s">
        <v>76</v>
      </c>
      <c r="B47" s="193"/>
      <c r="C47" s="193"/>
      <c r="D47" s="193"/>
      <c r="E47" s="193"/>
      <c r="F47" s="193"/>
      <c r="G47" s="193"/>
      <c r="H47" s="193"/>
      <c r="I47" s="193"/>
      <c r="J47" s="134">
        <v>901</v>
      </c>
      <c r="K47" s="135"/>
      <c r="L47" s="135"/>
      <c r="M47" s="135"/>
      <c r="N47" s="135"/>
      <c r="O47" s="135"/>
      <c r="P47" s="135"/>
      <c r="Q47" s="135"/>
    </row>
    <row r="48" spans="1:17" x14ac:dyDescent="0.25">
      <c r="A48" s="192" t="s">
        <v>77</v>
      </c>
      <c r="B48" s="193"/>
      <c r="C48" s="193"/>
      <c r="D48" s="193"/>
      <c r="E48" s="193"/>
      <c r="F48" s="193"/>
      <c r="G48" s="193"/>
      <c r="H48" s="193"/>
      <c r="I48" s="193"/>
      <c r="J48" s="134">
        <v>554</v>
      </c>
      <c r="K48" s="135"/>
      <c r="L48" s="135"/>
      <c r="M48" s="135"/>
      <c r="N48" s="135"/>
      <c r="O48" s="135"/>
      <c r="P48" s="135"/>
      <c r="Q48" s="135"/>
    </row>
    <row r="49" spans="1:17" x14ac:dyDescent="0.25">
      <c r="A49" s="194" t="s">
        <v>78</v>
      </c>
      <c r="B49" s="193"/>
      <c r="C49" s="193"/>
      <c r="D49" s="193"/>
      <c r="E49" s="193"/>
      <c r="F49" s="193"/>
      <c r="G49" s="193"/>
      <c r="H49" s="193"/>
      <c r="I49" s="193"/>
      <c r="J49" s="136">
        <v>2841</v>
      </c>
      <c r="K49" s="135"/>
      <c r="L49" s="135"/>
      <c r="M49" s="135"/>
      <c r="N49" s="135"/>
      <c r="O49" s="136">
        <v>93.15</v>
      </c>
      <c r="P49" s="135"/>
      <c r="Q49" s="135"/>
    </row>
    <row r="50" spans="1:17" x14ac:dyDescent="0.25">
      <c r="A50" s="94"/>
      <c r="B50" s="95"/>
      <c r="C50" s="96"/>
      <c r="D50" s="97"/>
      <c r="E50" s="81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</row>
    <row r="51" spans="1:17" x14ac:dyDescent="0.25">
      <c r="A51" s="83"/>
      <c r="B51" s="84"/>
      <c r="C51" s="85"/>
      <c r="D51" s="86"/>
      <c r="E51" s="87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</row>
    <row r="52" spans="1:17" x14ac:dyDescent="0.25">
      <c r="A52" s="89"/>
      <c r="B52" s="90" t="s">
        <v>79</v>
      </c>
      <c r="C52" s="91"/>
      <c r="D52" s="91"/>
      <c r="E52" s="91"/>
      <c r="F52" s="91"/>
      <c r="G52" s="91"/>
      <c r="H52" s="91"/>
      <c r="I52" s="90" t="s">
        <v>80</v>
      </c>
      <c r="J52" s="60"/>
      <c r="K52" s="60"/>
      <c r="L52" s="60"/>
      <c r="M52" s="60"/>
      <c r="N52" s="60"/>
      <c r="O52" s="60"/>
      <c r="P52" s="60"/>
      <c r="Q52" s="58"/>
    </row>
    <row r="53" spans="1:17" x14ac:dyDescent="0.25">
      <c r="A53" s="70"/>
      <c r="B53" s="60"/>
      <c r="C53" s="91"/>
      <c r="D53" s="57"/>
      <c r="E53" s="60"/>
      <c r="F53" s="60"/>
      <c r="G53" s="91"/>
      <c r="H53" s="58"/>
      <c r="I53" s="92" t="s">
        <v>393</v>
      </c>
      <c r="J53" s="58"/>
      <c r="K53" s="58"/>
      <c r="L53" s="58"/>
      <c r="M53" s="58"/>
      <c r="N53" s="58"/>
      <c r="O53" s="58"/>
      <c r="P53" s="58"/>
      <c r="Q53" s="58"/>
    </row>
    <row r="54" spans="1:17" x14ac:dyDescent="0.25">
      <c r="A54" s="124"/>
      <c r="B54" s="125"/>
      <c r="C54" s="126"/>
      <c r="D54" s="127"/>
      <c r="E54" s="12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</row>
    <row r="55" spans="1:17" x14ac:dyDescent="0.25">
      <c r="A55" s="124"/>
      <c r="B55" s="125"/>
      <c r="C55" s="126"/>
      <c r="D55" s="127"/>
      <c r="E55" s="128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</row>
  </sheetData>
  <mergeCells count="44">
    <mergeCell ref="E1:J1"/>
    <mergeCell ref="J11:K11"/>
    <mergeCell ref="J12:K12"/>
    <mergeCell ref="J13:K13"/>
    <mergeCell ref="A17:A19"/>
    <mergeCell ref="B17:B19"/>
    <mergeCell ref="C17:C19"/>
    <mergeCell ref="D17:D19"/>
    <mergeCell ref="E17:E19"/>
    <mergeCell ref="F17:I17"/>
    <mergeCell ref="Q17:Q19"/>
    <mergeCell ref="F18:F19"/>
    <mergeCell ref="G18:I18"/>
    <mergeCell ref="J18:J19"/>
    <mergeCell ref="K18:M18"/>
    <mergeCell ref="A30:I30"/>
    <mergeCell ref="J17:M17"/>
    <mergeCell ref="N17:N19"/>
    <mergeCell ref="O17:O19"/>
    <mergeCell ref="P17:P19"/>
    <mergeCell ref="A21:Q21"/>
    <mergeCell ref="A22:Q22"/>
    <mergeCell ref="A25:Q25"/>
    <mergeCell ref="A28:I28"/>
    <mergeCell ref="A29:Q29"/>
    <mergeCell ref="A42:I42"/>
    <mergeCell ref="A31:I31"/>
    <mergeCell ref="A32:I32"/>
    <mergeCell ref="A33:I33"/>
    <mergeCell ref="A34:I34"/>
    <mergeCell ref="A35:I35"/>
    <mergeCell ref="A36:I36"/>
    <mergeCell ref="A37:I37"/>
    <mergeCell ref="A38:I38"/>
    <mergeCell ref="A39:I39"/>
    <mergeCell ref="A40:I40"/>
    <mergeCell ref="A41:I41"/>
    <mergeCell ref="A49:I49"/>
    <mergeCell ref="A43:I43"/>
    <mergeCell ref="A44:I44"/>
    <mergeCell ref="A45:I45"/>
    <mergeCell ref="A46:I46"/>
    <mergeCell ref="A47:I47"/>
    <mergeCell ref="A48:I4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opLeftCell="A34" workbookViewId="0">
      <selection activeCell="D8" sqref="D8"/>
    </sheetView>
  </sheetViews>
  <sheetFormatPr defaultRowHeight="13.2" x14ac:dyDescent="0.25"/>
  <cols>
    <col min="2" max="2" width="16.88671875" customWidth="1"/>
    <col min="3" max="3" width="26.44140625" customWidth="1"/>
  </cols>
  <sheetData>
    <row r="1" spans="1:17" x14ac:dyDescent="0.25">
      <c r="A1" s="54" t="s">
        <v>35</v>
      </c>
      <c r="B1" s="55"/>
      <c r="C1" s="56"/>
      <c r="D1" s="57"/>
      <c r="E1" s="214" t="s">
        <v>1</v>
      </c>
      <c r="F1" s="215"/>
      <c r="G1" s="215"/>
      <c r="H1" s="215"/>
      <c r="I1" s="215"/>
      <c r="J1" s="215"/>
      <c r="K1" s="58"/>
      <c r="L1" s="58"/>
      <c r="M1" s="54" t="s">
        <v>36</v>
      </c>
      <c r="N1" s="59"/>
      <c r="O1" s="59"/>
      <c r="P1" s="59"/>
    </row>
    <row r="2" spans="1:17" x14ac:dyDescent="0.25">
      <c r="A2" s="60"/>
      <c r="B2" s="55"/>
      <c r="C2" s="56"/>
      <c r="D2" s="57"/>
      <c r="E2" s="61"/>
      <c r="F2" s="61"/>
      <c r="G2" s="62" t="s">
        <v>37</v>
      </c>
      <c r="H2" s="63"/>
      <c r="I2" s="64"/>
      <c r="J2" s="58"/>
      <c r="K2" s="58"/>
      <c r="L2" s="58"/>
      <c r="M2" s="65" t="s">
        <v>38</v>
      </c>
      <c r="N2" s="59"/>
      <c r="O2" s="59"/>
      <c r="P2" s="59"/>
    </row>
    <row r="3" spans="1:17" x14ac:dyDescent="0.25">
      <c r="A3" s="60" t="s">
        <v>39</v>
      </c>
      <c r="B3" s="55"/>
      <c r="C3" s="56"/>
      <c r="D3" s="57"/>
      <c r="E3" s="58"/>
      <c r="F3" s="58"/>
      <c r="G3" s="58"/>
      <c r="H3" s="58"/>
      <c r="I3" s="58"/>
      <c r="J3" s="58"/>
      <c r="K3" s="58"/>
      <c r="L3" s="58"/>
      <c r="M3" s="65" t="s">
        <v>40</v>
      </c>
      <c r="N3" s="59"/>
      <c r="O3" s="59"/>
      <c r="P3" s="59"/>
    </row>
    <row r="4" spans="1:17" x14ac:dyDescent="0.25">
      <c r="A4" s="65" t="s">
        <v>355</v>
      </c>
      <c r="B4" s="55"/>
      <c r="C4" s="56"/>
      <c r="D4" s="57"/>
      <c r="E4" s="58"/>
      <c r="F4" s="58"/>
      <c r="G4" s="66" t="s">
        <v>395</v>
      </c>
      <c r="H4" s="67"/>
      <c r="I4" s="58"/>
      <c r="J4" s="58"/>
      <c r="K4" s="58"/>
      <c r="L4" s="58"/>
      <c r="M4" s="68"/>
      <c r="N4" s="68"/>
      <c r="O4" s="69"/>
      <c r="P4" s="59"/>
    </row>
    <row r="5" spans="1:17" x14ac:dyDescent="0.25">
      <c r="A5" s="70"/>
      <c r="B5" s="55"/>
      <c r="C5" s="57"/>
      <c r="D5" s="71"/>
      <c r="E5" s="58"/>
      <c r="F5" s="58"/>
      <c r="G5" s="70" t="s">
        <v>396</v>
      </c>
      <c r="H5" s="70"/>
      <c r="I5" s="70"/>
      <c r="J5" s="58"/>
      <c r="K5" s="58"/>
      <c r="L5" s="58"/>
      <c r="M5" s="65" t="s">
        <v>358</v>
      </c>
      <c r="N5" s="59"/>
      <c r="O5" s="59"/>
      <c r="P5" s="59"/>
      <c r="Q5" s="72"/>
    </row>
    <row r="6" spans="1:17" x14ac:dyDescent="0.25">
      <c r="A6" s="70"/>
      <c r="B6" s="55"/>
      <c r="C6" s="57"/>
      <c r="D6" s="71"/>
      <c r="E6" s="58"/>
      <c r="F6" s="58"/>
      <c r="G6" s="58"/>
      <c r="H6" s="58"/>
      <c r="I6" s="58"/>
      <c r="J6" s="58"/>
      <c r="K6" s="58"/>
      <c r="L6" s="58"/>
      <c r="M6" s="59"/>
      <c r="N6" s="59"/>
      <c r="O6" s="59"/>
      <c r="P6" s="59"/>
      <c r="Q6" s="72"/>
    </row>
    <row r="7" spans="1:17" x14ac:dyDescent="0.25">
      <c r="A7" s="73"/>
      <c r="B7" s="74"/>
      <c r="C7" s="172" t="s">
        <v>44</v>
      </c>
      <c r="D7" s="173" t="s">
        <v>397</v>
      </c>
      <c r="E7" s="68"/>
      <c r="F7" s="68"/>
      <c r="G7" s="174"/>
      <c r="H7" s="68"/>
      <c r="I7" s="68"/>
      <c r="J7" s="68"/>
      <c r="K7" s="68"/>
      <c r="L7" s="68"/>
      <c r="M7" s="59"/>
      <c r="N7" s="59"/>
      <c r="O7" s="59"/>
      <c r="P7" s="59"/>
      <c r="Q7" s="72"/>
    </row>
    <row r="8" spans="1:17" x14ac:dyDescent="0.25">
      <c r="A8" s="73"/>
      <c r="B8" s="74"/>
      <c r="C8" s="172"/>
      <c r="D8" s="183" t="s">
        <v>398</v>
      </c>
      <c r="E8" s="176"/>
      <c r="F8" s="176"/>
      <c r="G8" s="177"/>
      <c r="H8" s="176"/>
      <c r="I8" s="176"/>
      <c r="J8" s="176"/>
      <c r="K8" s="176"/>
      <c r="L8" s="176"/>
      <c r="M8" s="59"/>
      <c r="N8" s="59"/>
      <c r="O8" s="59"/>
      <c r="P8" s="59"/>
      <c r="Q8" s="72"/>
    </row>
    <row r="9" spans="1:17" x14ac:dyDescent="0.25">
      <c r="A9" s="73"/>
      <c r="B9" s="74"/>
      <c r="C9" s="75"/>
      <c r="D9" s="184"/>
      <c r="E9" s="185"/>
      <c r="F9" s="185"/>
      <c r="G9" s="76" t="s">
        <v>45</v>
      </c>
      <c r="H9" s="76"/>
      <c r="I9" s="76"/>
      <c r="J9" s="185"/>
      <c r="K9" s="185"/>
      <c r="L9" s="59"/>
      <c r="M9" s="59"/>
      <c r="N9" s="59"/>
      <c r="O9" s="59"/>
      <c r="P9" s="59"/>
      <c r="Q9" s="72"/>
    </row>
    <row r="10" spans="1:17" x14ac:dyDescent="0.25">
      <c r="A10" s="73"/>
      <c r="B10" s="74"/>
      <c r="C10" s="75"/>
      <c r="D10" s="184"/>
      <c r="E10" s="185"/>
      <c r="F10" s="185"/>
      <c r="G10" s="76"/>
      <c r="H10" s="76"/>
      <c r="I10" s="76"/>
      <c r="J10" s="185"/>
      <c r="K10" s="185"/>
      <c r="L10" s="59"/>
      <c r="M10" s="59"/>
      <c r="N10" s="59"/>
      <c r="O10" s="59"/>
      <c r="P10" s="59"/>
      <c r="Q10" s="72"/>
    </row>
    <row r="11" spans="1:17" x14ac:dyDescent="0.25">
      <c r="A11" s="107"/>
      <c r="B11" s="108"/>
      <c r="C11" s="109"/>
      <c r="D11" s="121" t="s">
        <v>399</v>
      </c>
      <c r="E11" s="107"/>
      <c r="F11" s="104"/>
      <c r="G11" s="104"/>
      <c r="H11" s="104"/>
      <c r="I11" s="121"/>
      <c r="J11" s="121"/>
      <c r="K11" s="104"/>
      <c r="L11" s="104"/>
      <c r="M11" s="104"/>
      <c r="N11" s="178" t="s">
        <v>362</v>
      </c>
      <c r="O11" s="179"/>
      <c r="P11" s="179"/>
      <c r="Q11" s="104"/>
    </row>
    <row r="12" spans="1:17" x14ac:dyDescent="0.25">
      <c r="A12" s="107"/>
      <c r="B12" s="108"/>
      <c r="C12" s="109"/>
      <c r="D12" s="121" t="s">
        <v>88</v>
      </c>
      <c r="E12" s="107"/>
      <c r="F12" s="104"/>
      <c r="G12" s="104"/>
      <c r="H12" s="104"/>
      <c r="I12" s="121"/>
      <c r="J12" s="201" t="s">
        <v>400</v>
      </c>
      <c r="K12" s="202"/>
      <c r="L12" s="123" t="s">
        <v>46</v>
      </c>
      <c r="M12" s="104"/>
      <c r="N12" s="186" t="s">
        <v>364</v>
      </c>
      <c r="O12" s="179"/>
      <c r="P12" s="187">
        <f>ROUND(2.188*10,3)</f>
        <v>21.88</v>
      </c>
      <c r="Q12" s="104"/>
    </row>
    <row r="13" spans="1:17" x14ac:dyDescent="0.25">
      <c r="A13" s="107"/>
      <c r="B13" s="108"/>
      <c r="C13" s="109"/>
      <c r="D13" s="121" t="s">
        <v>89</v>
      </c>
      <c r="E13" s="107"/>
      <c r="F13" s="104"/>
      <c r="G13" s="104"/>
      <c r="H13" s="104"/>
      <c r="I13" s="121"/>
      <c r="J13" s="201" t="s">
        <v>401</v>
      </c>
      <c r="K13" s="202"/>
      <c r="L13" s="123" t="s">
        <v>46</v>
      </c>
      <c r="M13" s="104"/>
      <c r="N13" s="104"/>
      <c r="O13" s="104"/>
      <c r="P13" s="104"/>
      <c r="Q13" s="104"/>
    </row>
    <row r="14" spans="1:17" x14ac:dyDescent="0.25">
      <c r="A14" s="107"/>
      <c r="B14" s="108"/>
      <c r="C14" s="109"/>
      <c r="D14" s="121" t="s">
        <v>48</v>
      </c>
      <c r="E14" s="107"/>
      <c r="F14" s="104"/>
      <c r="G14" s="104"/>
      <c r="H14" s="104"/>
      <c r="I14" s="121"/>
      <c r="J14" s="201" t="s">
        <v>402</v>
      </c>
      <c r="K14" s="202"/>
      <c r="L14" s="123" t="s">
        <v>49</v>
      </c>
      <c r="M14" s="104"/>
      <c r="N14" s="104"/>
      <c r="O14" s="104"/>
      <c r="P14" s="104"/>
      <c r="Q14" s="104"/>
    </row>
    <row r="15" spans="1:17" x14ac:dyDescent="0.25">
      <c r="A15" s="70"/>
      <c r="B15" s="55"/>
      <c r="C15" s="78"/>
      <c r="D15" s="79" t="s">
        <v>50</v>
      </c>
      <c r="E15" s="77"/>
      <c r="F15" s="77"/>
      <c r="G15" s="77"/>
      <c r="H15" s="77"/>
      <c r="I15" s="77"/>
      <c r="J15" s="77"/>
      <c r="K15" s="77"/>
      <c r="L15" s="77"/>
      <c r="M15" s="58"/>
      <c r="N15" s="180"/>
      <c r="O15" s="181"/>
      <c r="P15" s="182"/>
    </row>
    <row r="16" spans="1:17" x14ac:dyDescent="0.25">
      <c r="A16" s="107"/>
      <c r="B16" s="108"/>
      <c r="C16" s="109"/>
      <c r="D16" s="110"/>
      <c r="E16" s="107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</row>
    <row r="17" spans="1:17" x14ac:dyDescent="0.25">
      <c r="A17" s="124"/>
      <c r="B17" s="125"/>
      <c r="C17" s="126"/>
      <c r="D17" s="127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</row>
    <row r="18" spans="1:17" x14ac:dyDescent="0.25">
      <c r="A18" s="198" t="s">
        <v>51</v>
      </c>
      <c r="B18" s="203" t="s">
        <v>116</v>
      </c>
      <c r="C18" s="198" t="s">
        <v>52</v>
      </c>
      <c r="D18" s="198" t="s">
        <v>53</v>
      </c>
      <c r="E18" s="198" t="s">
        <v>54</v>
      </c>
      <c r="F18" s="198" t="s">
        <v>55</v>
      </c>
      <c r="G18" s="199"/>
      <c r="H18" s="199"/>
      <c r="I18" s="199"/>
      <c r="J18" s="198" t="s">
        <v>56</v>
      </c>
      <c r="K18" s="199"/>
      <c r="L18" s="199"/>
      <c r="M18" s="199"/>
      <c r="N18" s="198" t="s">
        <v>57</v>
      </c>
      <c r="O18" s="198" t="s">
        <v>58</v>
      </c>
      <c r="P18" s="198" t="s">
        <v>90</v>
      </c>
      <c r="Q18" s="198" t="s">
        <v>91</v>
      </c>
    </row>
    <row r="19" spans="1:17" x14ac:dyDescent="0.25">
      <c r="A19" s="199"/>
      <c r="B19" s="204"/>
      <c r="C19" s="205"/>
      <c r="D19" s="198"/>
      <c r="E19" s="199"/>
      <c r="F19" s="198" t="s">
        <v>0</v>
      </c>
      <c r="G19" s="198" t="s">
        <v>60</v>
      </c>
      <c r="H19" s="199"/>
      <c r="I19" s="199"/>
      <c r="J19" s="198" t="s">
        <v>0</v>
      </c>
      <c r="K19" s="198" t="s">
        <v>60</v>
      </c>
      <c r="L19" s="199"/>
      <c r="M19" s="199"/>
      <c r="N19" s="198"/>
      <c r="O19" s="198"/>
      <c r="P19" s="198"/>
      <c r="Q19" s="198"/>
    </row>
    <row r="20" spans="1:17" x14ac:dyDescent="0.25">
      <c r="A20" s="199"/>
      <c r="B20" s="204"/>
      <c r="C20" s="205"/>
      <c r="D20" s="198"/>
      <c r="E20" s="199"/>
      <c r="F20" s="199"/>
      <c r="G20" s="167" t="s">
        <v>61</v>
      </c>
      <c r="H20" s="167" t="s">
        <v>62</v>
      </c>
      <c r="I20" s="167" t="s">
        <v>63</v>
      </c>
      <c r="J20" s="199"/>
      <c r="K20" s="167" t="s">
        <v>61</v>
      </c>
      <c r="L20" s="167" t="s">
        <v>62</v>
      </c>
      <c r="M20" s="167" t="s">
        <v>63</v>
      </c>
      <c r="N20" s="198"/>
      <c r="O20" s="198"/>
      <c r="P20" s="198"/>
      <c r="Q20" s="198"/>
    </row>
    <row r="21" spans="1:17" x14ac:dyDescent="0.25">
      <c r="A21" s="130">
        <v>1</v>
      </c>
      <c r="B21" s="169">
        <v>2</v>
      </c>
      <c r="C21" s="167">
        <v>3</v>
      </c>
      <c r="D21" s="167">
        <v>4</v>
      </c>
      <c r="E21" s="130">
        <v>5</v>
      </c>
      <c r="F21" s="168">
        <v>6</v>
      </c>
      <c r="G21" s="168">
        <v>7</v>
      </c>
      <c r="H21" s="168">
        <v>8</v>
      </c>
      <c r="I21" s="168">
        <v>9</v>
      </c>
      <c r="J21" s="168">
        <v>10</v>
      </c>
      <c r="K21" s="168">
        <v>11</v>
      </c>
      <c r="L21" s="168">
        <v>12</v>
      </c>
      <c r="M21" s="168">
        <v>13</v>
      </c>
      <c r="N21" s="168">
        <v>14</v>
      </c>
      <c r="O21" s="168">
        <v>15</v>
      </c>
      <c r="P21" s="168">
        <v>16</v>
      </c>
      <c r="Q21" s="168">
        <v>17</v>
      </c>
    </row>
    <row r="22" spans="1:17" x14ac:dyDescent="0.25">
      <c r="A22" s="195" t="s">
        <v>403</v>
      </c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93"/>
    </row>
    <row r="23" spans="1:17" ht="14.4" x14ac:dyDescent="0.25">
      <c r="A23" s="206" t="s">
        <v>404</v>
      </c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</row>
    <row r="24" spans="1:17" ht="34.200000000000003" x14ac:dyDescent="0.25">
      <c r="A24" s="130">
        <v>1</v>
      </c>
      <c r="B24" s="131" t="s">
        <v>317</v>
      </c>
      <c r="C24" s="166" t="s">
        <v>318</v>
      </c>
      <c r="D24" s="132" t="s">
        <v>66</v>
      </c>
      <c r="E24" s="137">
        <v>1</v>
      </c>
      <c r="F24" s="134">
        <v>53.36</v>
      </c>
      <c r="G24" s="134">
        <v>53.36</v>
      </c>
      <c r="H24" s="135"/>
      <c r="I24" s="135"/>
      <c r="J24" s="135">
        <v>53</v>
      </c>
      <c r="K24" s="135">
        <v>53</v>
      </c>
      <c r="L24" s="135"/>
      <c r="M24" s="135"/>
      <c r="N24" s="135">
        <v>2.8</v>
      </c>
      <c r="O24" s="135">
        <v>2.8</v>
      </c>
      <c r="P24" s="135"/>
      <c r="Q24" s="135"/>
    </row>
    <row r="25" spans="1:17" ht="45.6" x14ac:dyDescent="0.25">
      <c r="A25" s="130">
        <v>2</v>
      </c>
      <c r="B25" s="131" t="s">
        <v>307</v>
      </c>
      <c r="C25" s="166" t="s">
        <v>370</v>
      </c>
      <c r="D25" s="132" t="s">
        <v>66</v>
      </c>
      <c r="E25" s="137">
        <v>1</v>
      </c>
      <c r="F25" s="134">
        <v>28.59</v>
      </c>
      <c r="G25" s="134">
        <v>28.59</v>
      </c>
      <c r="H25" s="135"/>
      <c r="I25" s="135"/>
      <c r="J25" s="135">
        <v>29</v>
      </c>
      <c r="K25" s="135">
        <v>29</v>
      </c>
      <c r="L25" s="135"/>
      <c r="M25" s="135"/>
      <c r="N25" s="135">
        <v>1.5</v>
      </c>
      <c r="O25" s="135">
        <v>1.5</v>
      </c>
      <c r="P25" s="135"/>
      <c r="Q25" s="135"/>
    </row>
    <row r="26" spans="1:17" ht="45.6" x14ac:dyDescent="0.25">
      <c r="A26" s="130">
        <v>3</v>
      </c>
      <c r="B26" s="131" t="s">
        <v>311</v>
      </c>
      <c r="C26" s="166" t="s">
        <v>312</v>
      </c>
      <c r="D26" s="132" t="s">
        <v>313</v>
      </c>
      <c r="E26" s="137">
        <v>1</v>
      </c>
      <c r="F26" s="134">
        <v>190.58</v>
      </c>
      <c r="G26" s="134">
        <v>190.58</v>
      </c>
      <c r="H26" s="135"/>
      <c r="I26" s="135"/>
      <c r="J26" s="135">
        <v>191</v>
      </c>
      <c r="K26" s="135">
        <v>191</v>
      </c>
      <c r="L26" s="135"/>
      <c r="M26" s="135"/>
      <c r="N26" s="135">
        <v>10</v>
      </c>
      <c r="O26" s="135">
        <v>10</v>
      </c>
      <c r="P26" s="135"/>
      <c r="Q26" s="135"/>
    </row>
    <row r="27" spans="1:17" ht="14.4" x14ac:dyDescent="0.25">
      <c r="A27" s="206" t="s">
        <v>405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</row>
    <row r="28" spans="1:17" ht="34.200000000000003" x14ac:dyDescent="0.25">
      <c r="A28" s="130">
        <v>4</v>
      </c>
      <c r="B28" s="131" t="s">
        <v>315</v>
      </c>
      <c r="C28" s="166" t="s">
        <v>316</v>
      </c>
      <c r="D28" s="132" t="s">
        <v>66</v>
      </c>
      <c r="E28" s="137">
        <v>1</v>
      </c>
      <c r="F28" s="134">
        <v>47.96</v>
      </c>
      <c r="G28" s="134">
        <v>47.96</v>
      </c>
      <c r="H28" s="135"/>
      <c r="I28" s="135"/>
      <c r="J28" s="135">
        <v>48</v>
      </c>
      <c r="K28" s="135">
        <v>48</v>
      </c>
      <c r="L28" s="135"/>
      <c r="M28" s="135"/>
      <c r="N28" s="135">
        <v>2.6</v>
      </c>
      <c r="O28" s="135">
        <v>2.6</v>
      </c>
      <c r="P28" s="135"/>
      <c r="Q28" s="135"/>
    </row>
    <row r="29" spans="1:17" ht="45.6" x14ac:dyDescent="0.25">
      <c r="A29" s="130">
        <v>5</v>
      </c>
      <c r="B29" s="131" t="s">
        <v>311</v>
      </c>
      <c r="C29" s="166" t="s">
        <v>312</v>
      </c>
      <c r="D29" s="132" t="s">
        <v>313</v>
      </c>
      <c r="E29" s="137">
        <v>1</v>
      </c>
      <c r="F29" s="134">
        <v>190.58</v>
      </c>
      <c r="G29" s="134">
        <v>190.58</v>
      </c>
      <c r="H29" s="135"/>
      <c r="I29" s="135"/>
      <c r="J29" s="135">
        <v>191</v>
      </c>
      <c r="K29" s="135">
        <v>191</v>
      </c>
      <c r="L29" s="135"/>
      <c r="M29" s="135"/>
      <c r="N29" s="135">
        <v>10</v>
      </c>
      <c r="O29" s="135">
        <v>10</v>
      </c>
      <c r="P29" s="135"/>
      <c r="Q29" s="135"/>
    </row>
    <row r="30" spans="1:17" ht="14.4" x14ac:dyDescent="0.25">
      <c r="A30" s="206" t="s">
        <v>406</v>
      </c>
      <c r="B30" s="207"/>
      <c r="C30" s="207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</row>
    <row r="31" spans="1:17" ht="45.6" x14ac:dyDescent="0.25">
      <c r="A31" s="130">
        <v>6</v>
      </c>
      <c r="B31" s="131" t="s">
        <v>376</v>
      </c>
      <c r="C31" s="166" t="s">
        <v>407</v>
      </c>
      <c r="D31" s="132" t="s">
        <v>66</v>
      </c>
      <c r="E31" s="137">
        <v>2</v>
      </c>
      <c r="F31" s="134">
        <v>92.79</v>
      </c>
      <c r="G31" s="134">
        <v>92.79</v>
      </c>
      <c r="H31" s="135"/>
      <c r="I31" s="135"/>
      <c r="J31" s="135">
        <v>186</v>
      </c>
      <c r="K31" s="135">
        <v>186</v>
      </c>
      <c r="L31" s="135"/>
      <c r="M31" s="135"/>
      <c r="N31" s="135">
        <v>5</v>
      </c>
      <c r="O31" s="135">
        <v>10</v>
      </c>
      <c r="P31" s="135"/>
      <c r="Q31" s="135"/>
    </row>
    <row r="32" spans="1:17" ht="34.200000000000003" x14ac:dyDescent="0.25">
      <c r="A32" s="130">
        <v>7</v>
      </c>
      <c r="B32" s="131" t="s">
        <v>317</v>
      </c>
      <c r="C32" s="166" t="s">
        <v>318</v>
      </c>
      <c r="D32" s="132" t="s">
        <v>66</v>
      </c>
      <c r="E32" s="137">
        <v>2</v>
      </c>
      <c r="F32" s="134">
        <v>53.36</v>
      </c>
      <c r="G32" s="134">
        <v>53.36</v>
      </c>
      <c r="H32" s="135"/>
      <c r="I32" s="135"/>
      <c r="J32" s="135">
        <v>107</v>
      </c>
      <c r="K32" s="135">
        <v>107</v>
      </c>
      <c r="L32" s="135"/>
      <c r="M32" s="135"/>
      <c r="N32" s="135">
        <v>2.8</v>
      </c>
      <c r="O32" s="135">
        <v>5.6</v>
      </c>
      <c r="P32" s="135"/>
      <c r="Q32" s="135"/>
    </row>
    <row r="33" spans="1:17" ht="45.6" x14ac:dyDescent="0.25">
      <c r="A33" s="130">
        <v>8</v>
      </c>
      <c r="B33" s="131" t="s">
        <v>311</v>
      </c>
      <c r="C33" s="166" t="s">
        <v>312</v>
      </c>
      <c r="D33" s="132" t="s">
        <v>313</v>
      </c>
      <c r="E33" s="137">
        <v>2</v>
      </c>
      <c r="F33" s="134">
        <v>190.58</v>
      </c>
      <c r="G33" s="134">
        <v>190.58</v>
      </c>
      <c r="H33" s="135"/>
      <c r="I33" s="135"/>
      <c r="J33" s="135">
        <v>381</v>
      </c>
      <c r="K33" s="135">
        <v>381</v>
      </c>
      <c r="L33" s="135"/>
      <c r="M33" s="135"/>
      <c r="N33" s="135">
        <v>10</v>
      </c>
      <c r="O33" s="135">
        <v>20</v>
      </c>
      <c r="P33" s="135"/>
      <c r="Q33" s="135"/>
    </row>
    <row r="34" spans="1:17" x14ac:dyDescent="0.25">
      <c r="A34" s="194" t="s">
        <v>408</v>
      </c>
      <c r="B34" s="193"/>
      <c r="C34" s="193"/>
      <c r="D34" s="193"/>
      <c r="E34" s="193"/>
      <c r="F34" s="193"/>
      <c r="G34" s="193"/>
      <c r="H34" s="193"/>
      <c r="I34" s="193"/>
      <c r="J34" s="136">
        <v>2188</v>
      </c>
      <c r="K34" s="135"/>
      <c r="L34" s="135"/>
      <c r="M34" s="135"/>
      <c r="N34" s="135"/>
      <c r="O34" s="136">
        <v>71.88</v>
      </c>
      <c r="P34" s="135"/>
      <c r="Q34" s="135"/>
    </row>
    <row r="35" spans="1:17" x14ac:dyDescent="0.25">
      <c r="A35" s="196" t="s">
        <v>67</v>
      </c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</row>
    <row r="36" spans="1:17" x14ac:dyDescent="0.25">
      <c r="A36" s="192" t="s">
        <v>68</v>
      </c>
      <c r="B36" s="193"/>
      <c r="C36" s="193"/>
      <c r="D36" s="193"/>
      <c r="E36" s="193"/>
      <c r="F36" s="193"/>
      <c r="G36" s="193"/>
      <c r="H36" s="193"/>
      <c r="I36" s="193"/>
      <c r="J36" s="134">
        <v>1186</v>
      </c>
      <c r="K36" s="134">
        <v>1186</v>
      </c>
      <c r="L36" s="135"/>
      <c r="M36" s="135"/>
      <c r="N36" s="135"/>
      <c r="O36" s="134">
        <v>62.5</v>
      </c>
      <c r="P36" s="135"/>
      <c r="Q36" s="135"/>
    </row>
    <row r="37" spans="1:17" x14ac:dyDescent="0.25">
      <c r="A37" s="192" t="s">
        <v>69</v>
      </c>
      <c r="B37" s="193"/>
      <c r="C37" s="193"/>
      <c r="D37" s="193"/>
      <c r="E37" s="193"/>
      <c r="F37" s="193"/>
      <c r="G37" s="193"/>
      <c r="H37" s="193"/>
      <c r="I37" s="193"/>
      <c r="J37" s="134">
        <v>1067</v>
      </c>
      <c r="K37" s="134">
        <v>1067</v>
      </c>
      <c r="L37" s="135"/>
      <c r="M37" s="135"/>
      <c r="N37" s="135"/>
      <c r="O37" s="134">
        <v>71.88</v>
      </c>
      <c r="P37" s="135"/>
      <c r="Q37" s="135"/>
    </row>
    <row r="38" spans="1:17" x14ac:dyDescent="0.25">
      <c r="A38" s="192" t="s">
        <v>70</v>
      </c>
      <c r="B38" s="193"/>
      <c r="C38" s="193"/>
      <c r="D38" s="193"/>
      <c r="E38" s="193"/>
      <c r="F38" s="193"/>
      <c r="G38" s="193"/>
      <c r="H38" s="193"/>
      <c r="I38" s="193"/>
      <c r="J38" s="135"/>
      <c r="K38" s="135"/>
      <c r="L38" s="135"/>
      <c r="M38" s="135"/>
      <c r="N38" s="135"/>
      <c r="O38" s="135"/>
      <c r="P38" s="135"/>
      <c r="Q38" s="135"/>
    </row>
    <row r="39" spans="1:17" x14ac:dyDescent="0.25">
      <c r="A39" s="192" t="s">
        <v>409</v>
      </c>
      <c r="B39" s="193"/>
      <c r="C39" s="193"/>
      <c r="D39" s="193"/>
      <c r="E39" s="193"/>
      <c r="F39" s="193"/>
      <c r="G39" s="193"/>
      <c r="H39" s="193"/>
      <c r="I39" s="193"/>
      <c r="J39" s="134">
        <v>51</v>
      </c>
      <c r="K39" s="134">
        <v>51</v>
      </c>
      <c r="L39" s="135"/>
      <c r="M39" s="135"/>
      <c r="N39" s="135"/>
      <c r="O39" s="135"/>
      <c r="P39" s="135"/>
      <c r="Q39" s="135"/>
    </row>
    <row r="40" spans="1:17" x14ac:dyDescent="0.25">
      <c r="A40" s="192" t="s">
        <v>410</v>
      </c>
      <c r="B40" s="193"/>
      <c r="C40" s="193"/>
      <c r="D40" s="193"/>
      <c r="E40" s="193"/>
      <c r="F40" s="193"/>
      <c r="G40" s="193"/>
      <c r="H40" s="193"/>
      <c r="I40" s="193"/>
      <c r="J40" s="134">
        <v>186</v>
      </c>
      <c r="K40" s="134">
        <v>186</v>
      </c>
      <c r="L40" s="135"/>
      <c r="M40" s="135"/>
      <c r="N40" s="135"/>
      <c r="O40" s="134">
        <v>9.375</v>
      </c>
      <c r="P40" s="135"/>
      <c r="Q40" s="135"/>
    </row>
    <row r="41" spans="1:17" x14ac:dyDescent="0.25">
      <c r="A41" s="192" t="s">
        <v>411</v>
      </c>
      <c r="B41" s="193"/>
      <c r="C41" s="193"/>
      <c r="D41" s="193"/>
      <c r="E41" s="193"/>
      <c r="F41" s="193"/>
      <c r="G41" s="193"/>
      <c r="H41" s="193"/>
      <c r="I41" s="193"/>
      <c r="J41" s="134">
        <v>-356</v>
      </c>
      <c r="K41" s="134">
        <v>-356</v>
      </c>
      <c r="L41" s="135"/>
      <c r="M41" s="135"/>
      <c r="N41" s="135"/>
      <c r="O41" s="135"/>
      <c r="P41" s="135"/>
      <c r="Q41" s="135"/>
    </row>
    <row r="42" spans="1:17" x14ac:dyDescent="0.25">
      <c r="A42" s="192" t="s">
        <v>71</v>
      </c>
      <c r="B42" s="193"/>
      <c r="C42" s="193"/>
      <c r="D42" s="193"/>
      <c r="E42" s="193"/>
      <c r="F42" s="193"/>
      <c r="G42" s="193"/>
      <c r="H42" s="193"/>
      <c r="I42" s="193"/>
      <c r="J42" s="134">
        <v>694</v>
      </c>
      <c r="K42" s="135"/>
      <c r="L42" s="135"/>
      <c r="M42" s="135"/>
      <c r="N42" s="135"/>
      <c r="O42" s="135"/>
      <c r="P42" s="135"/>
      <c r="Q42" s="135"/>
    </row>
    <row r="43" spans="1:17" x14ac:dyDescent="0.25">
      <c r="A43" s="192" t="s">
        <v>70</v>
      </c>
      <c r="B43" s="193"/>
      <c r="C43" s="193"/>
      <c r="D43" s="193"/>
      <c r="E43" s="193"/>
      <c r="F43" s="193"/>
      <c r="G43" s="193"/>
      <c r="H43" s="193"/>
      <c r="I43" s="193"/>
      <c r="J43" s="135"/>
      <c r="K43" s="135"/>
      <c r="L43" s="135"/>
      <c r="M43" s="135"/>
      <c r="N43" s="135"/>
      <c r="O43" s="135"/>
      <c r="P43" s="135"/>
      <c r="Q43" s="135"/>
    </row>
    <row r="44" spans="1:17" x14ac:dyDescent="0.25">
      <c r="A44" s="192" t="s">
        <v>412</v>
      </c>
      <c r="B44" s="193"/>
      <c r="C44" s="193"/>
      <c r="D44" s="193"/>
      <c r="E44" s="193"/>
      <c r="F44" s="193"/>
      <c r="G44" s="193"/>
      <c r="H44" s="193"/>
      <c r="I44" s="193"/>
      <c r="J44" s="134">
        <v>694</v>
      </c>
      <c r="K44" s="135"/>
      <c r="L44" s="135"/>
      <c r="M44" s="135"/>
      <c r="N44" s="135"/>
      <c r="O44" s="135"/>
      <c r="P44" s="135"/>
      <c r="Q44" s="135"/>
    </row>
    <row r="45" spans="1:17" x14ac:dyDescent="0.25">
      <c r="A45" s="192" t="s">
        <v>72</v>
      </c>
      <c r="B45" s="193"/>
      <c r="C45" s="193"/>
      <c r="D45" s="193"/>
      <c r="E45" s="193"/>
      <c r="F45" s="193"/>
      <c r="G45" s="193"/>
      <c r="H45" s="193"/>
      <c r="I45" s="193"/>
      <c r="J45" s="134">
        <v>427</v>
      </c>
      <c r="K45" s="135"/>
      <c r="L45" s="135"/>
      <c r="M45" s="135"/>
      <c r="N45" s="135"/>
      <c r="O45" s="135"/>
      <c r="P45" s="135"/>
      <c r="Q45" s="135"/>
    </row>
    <row r="46" spans="1:17" x14ac:dyDescent="0.25">
      <c r="A46" s="192" t="s">
        <v>70</v>
      </c>
      <c r="B46" s="193"/>
      <c r="C46" s="193"/>
      <c r="D46" s="193"/>
      <c r="E46" s="193"/>
      <c r="F46" s="193"/>
      <c r="G46" s="193"/>
      <c r="H46" s="193"/>
      <c r="I46" s="193"/>
      <c r="J46" s="135"/>
      <c r="K46" s="135"/>
      <c r="L46" s="135"/>
      <c r="M46" s="135"/>
      <c r="N46" s="135"/>
      <c r="O46" s="135"/>
      <c r="P46" s="135"/>
      <c r="Q46" s="135"/>
    </row>
    <row r="47" spans="1:17" x14ac:dyDescent="0.25">
      <c r="A47" s="192" t="s">
        <v>413</v>
      </c>
      <c r="B47" s="193"/>
      <c r="C47" s="193"/>
      <c r="D47" s="193"/>
      <c r="E47" s="193"/>
      <c r="F47" s="193"/>
      <c r="G47" s="193"/>
      <c r="H47" s="193"/>
      <c r="I47" s="193"/>
      <c r="J47" s="134">
        <v>427</v>
      </c>
      <c r="K47" s="135"/>
      <c r="L47" s="135"/>
      <c r="M47" s="135"/>
      <c r="N47" s="135"/>
      <c r="O47" s="135"/>
      <c r="P47" s="135"/>
      <c r="Q47" s="135"/>
    </row>
    <row r="48" spans="1:17" x14ac:dyDescent="0.25">
      <c r="A48" s="194" t="s">
        <v>143</v>
      </c>
      <c r="B48" s="193"/>
      <c r="C48" s="193"/>
      <c r="D48" s="193"/>
      <c r="E48" s="193"/>
      <c r="F48" s="193"/>
      <c r="G48" s="193"/>
      <c r="H48" s="193"/>
      <c r="I48" s="193"/>
      <c r="J48" s="136">
        <v>2188</v>
      </c>
      <c r="K48" s="135"/>
      <c r="L48" s="135"/>
      <c r="M48" s="135"/>
      <c r="N48" s="135"/>
      <c r="O48" s="136">
        <v>71.88</v>
      </c>
      <c r="P48" s="135"/>
      <c r="Q48" s="135"/>
    </row>
    <row r="49" spans="1:17" x14ac:dyDescent="0.25">
      <c r="A49" s="192" t="s">
        <v>341</v>
      </c>
      <c r="B49" s="193"/>
      <c r="C49" s="193"/>
      <c r="D49" s="193"/>
      <c r="E49" s="193"/>
      <c r="F49" s="193"/>
      <c r="G49" s="193"/>
      <c r="H49" s="193"/>
      <c r="I49" s="193"/>
      <c r="J49" s="134">
        <v>2188</v>
      </c>
      <c r="K49" s="135"/>
      <c r="L49" s="135"/>
      <c r="M49" s="135"/>
      <c r="N49" s="135"/>
      <c r="O49" s="134">
        <v>71.88</v>
      </c>
      <c r="P49" s="135"/>
      <c r="Q49" s="135"/>
    </row>
    <row r="50" spans="1:17" x14ac:dyDescent="0.25">
      <c r="A50" s="192" t="s">
        <v>73</v>
      </c>
      <c r="B50" s="193"/>
      <c r="C50" s="193"/>
      <c r="D50" s="193"/>
      <c r="E50" s="193"/>
      <c r="F50" s="193"/>
      <c r="G50" s="193"/>
      <c r="H50" s="193"/>
      <c r="I50" s="193"/>
      <c r="J50" s="134">
        <v>2188</v>
      </c>
      <c r="K50" s="135"/>
      <c r="L50" s="135"/>
      <c r="M50" s="135"/>
      <c r="N50" s="135"/>
      <c r="O50" s="134">
        <v>71.88</v>
      </c>
      <c r="P50" s="135"/>
      <c r="Q50" s="135"/>
    </row>
    <row r="51" spans="1:17" x14ac:dyDescent="0.25">
      <c r="A51" s="192" t="s">
        <v>74</v>
      </c>
      <c r="B51" s="193"/>
      <c r="C51" s="193"/>
      <c r="D51" s="193"/>
      <c r="E51" s="193"/>
      <c r="F51" s="193"/>
      <c r="G51" s="193"/>
      <c r="H51" s="193"/>
      <c r="I51" s="193"/>
      <c r="J51" s="135"/>
      <c r="K51" s="135"/>
      <c r="L51" s="135"/>
      <c r="M51" s="135"/>
      <c r="N51" s="135"/>
      <c r="O51" s="135"/>
      <c r="P51" s="135"/>
      <c r="Q51" s="135"/>
    </row>
    <row r="52" spans="1:17" x14ac:dyDescent="0.25">
      <c r="A52" s="192" t="s">
        <v>75</v>
      </c>
      <c r="B52" s="193"/>
      <c r="C52" s="193"/>
      <c r="D52" s="193"/>
      <c r="E52" s="193"/>
      <c r="F52" s="193"/>
      <c r="G52" s="193"/>
      <c r="H52" s="193"/>
      <c r="I52" s="193"/>
      <c r="J52" s="134">
        <v>1067</v>
      </c>
      <c r="K52" s="135"/>
      <c r="L52" s="135"/>
      <c r="M52" s="135"/>
      <c r="N52" s="135"/>
      <c r="O52" s="135"/>
      <c r="P52" s="135"/>
      <c r="Q52" s="135"/>
    </row>
    <row r="53" spans="1:17" x14ac:dyDescent="0.25">
      <c r="A53" s="192" t="s">
        <v>76</v>
      </c>
      <c r="B53" s="193"/>
      <c r="C53" s="193"/>
      <c r="D53" s="193"/>
      <c r="E53" s="193"/>
      <c r="F53" s="193"/>
      <c r="G53" s="193"/>
      <c r="H53" s="193"/>
      <c r="I53" s="193"/>
      <c r="J53" s="134">
        <v>694</v>
      </c>
      <c r="K53" s="135"/>
      <c r="L53" s="135"/>
      <c r="M53" s="135"/>
      <c r="N53" s="135"/>
      <c r="O53" s="135"/>
      <c r="P53" s="135"/>
      <c r="Q53" s="135"/>
    </row>
    <row r="54" spans="1:17" x14ac:dyDescent="0.25">
      <c r="A54" s="192" t="s">
        <v>77</v>
      </c>
      <c r="B54" s="193"/>
      <c r="C54" s="193"/>
      <c r="D54" s="193"/>
      <c r="E54" s="193"/>
      <c r="F54" s="193"/>
      <c r="G54" s="193"/>
      <c r="H54" s="193"/>
      <c r="I54" s="193"/>
      <c r="J54" s="134">
        <v>427</v>
      </c>
      <c r="K54" s="135"/>
      <c r="L54" s="135"/>
      <c r="M54" s="135"/>
      <c r="N54" s="135"/>
      <c r="O54" s="135"/>
      <c r="P54" s="135"/>
      <c r="Q54" s="135"/>
    </row>
    <row r="55" spans="1:17" x14ac:dyDescent="0.25">
      <c r="A55" s="194" t="s">
        <v>78</v>
      </c>
      <c r="B55" s="193"/>
      <c r="C55" s="193"/>
      <c r="D55" s="193"/>
      <c r="E55" s="193"/>
      <c r="F55" s="193"/>
      <c r="G55" s="193"/>
      <c r="H55" s="193"/>
      <c r="I55" s="193"/>
      <c r="J55" s="136">
        <v>2188</v>
      </c>
      <c r="K55" s="135"/>
      <c r="L55" s="135"/>
      <c r="M55" s="135"/>
      <c r="N55" s="135"/>
      <c r="O55" s="136">
        <v>71.88</v>
      </c>
      <c r="P55" s="135"/>
      <c r="Q55" s="135"/>
    </row>
    <row r="56" spans="1:17" x14ac:dyDescent="0.25">
      <c r="A56" s="188"/>
      <c r="B56" s="189"/>
      <c r="C56" s="189"/>
      <c r="D56" s="189"/>
      <c r="E56" s="189"/>
      <c r="F56" s="189"/>
      <c r="G56" s="189"/>
      <c r="H56" s="189"/>
      <c r="I56" s="189"/>
      <c r="J56" s="190"/>
      <c r="K56" s="191"/>
      <c r="L56" s="191"/>
      <c r="M56" s="191"/>
      <c r="N56" s="191"/>
      <c r="O56" s="190"/>
      <c r="P56" s="191"/>
      <c r="Q56" s="191"/>
    </row>
    <row r="57" spans="1:17" x14ac:dyDescent="0.25">
      <c r="A57" s="89"/>
      <c r="B57" s="90" t="s">
        <v>79</v>
      </c>
      <c r="C57" s="91"/>
      <c r="D57" s="91"/>
      <c r="E57" s="91"/>
      <c r="F57" s="91"/>
      <c r="G57" s="91"/>
      <c r="H57" s="91"/>
      <c r="I57" s="90" t="s">
        <v>80</v>
      </c>
      <c r="J57" s="60"/>
      <c r="K57" s="60"/>
      <c r="L57" s="60"/>
      <c r="M57" s="60"/>
      <c r="N57" s="60"/>
      <c r="O57" s="60"/>
      <c r="P57" s="60"/>
      <c r="Q57" s="58"/>
    </row>
    <row r="58" spans="1:17" x14ac:dyDescent="0.25">
      <c r="A58" s="70"/>
      <c r="B58" s="60"/>
      <c r="C58" s="91"/>
      <c r="D58" s="57"/>
      <c r="E58" s="60"/>
      <c r="F58" s="60"/>
      <c r="G58" s="91"/>
      <c r="H58" s="58"/>
      <c r="I58" s="92" t="s">
        <v>393</v>
      </c>
      <c r="J58" s="58"/>
      <c r="K58" s="58"/>
      <c r="L58" s="58"/>
      <c r="M58" s="58"/>
      <c r="N58" s="58"/>
      <c r="O58" s="58"/>
      <c r="P58" s="58"/>
      <c r="Q58" s="58"/>
    </row>
    <row r="59" spans="1:17" x14ac:dyDescent="0.25">
      <c r="A59" s="124"/>
      <c r="B59" s="125"/>
      <c r="C59" s="126"/>
      <c r="D59" s="127"/>
      <c r="E59" s="128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</row>
  </sheetData>
  <mergeCells count="45">
    <mergeCell ref="E1:J1"/>
    <mergeCell ref="J12:K12"/>
    <mergeCell ref="J13:K13"/>
    <mergeCell ref="J14:K14"/>
    <mergeCell ref="A18:A20"/>
    <mergeCell ref="B18:B20"/>
    <mergeCell ref="C18:C20"/>
    <mergeCell ref="D18:D20"/>
    <mergeCell ref="E18:E20"/>
    <mergeCell ref="F18:I18"/>
    <mergeCell ref="A35:Q35"/>
    <mergeCell ref="J18:M18"/>
    <mergeCell ref="N18:N20"/>
    <mergeCell ref="O18:O20"/>
    <mergeCell ref="P18:P20"/>
    <mergeCell ref="Q18:Q20"/>
    <mergeCell ref="F19:F20"/>
    <mergeCell ref="G19:I19"/>
    <mergeCell ref="J19:J20"/>
    <mergeCell ref="K19:M19"/>
    <mergeCell ref="A22:Q22"/>
    <mergeCell ref="A23:Q23"/>
    <mergeCell ref="A27:Q27"/>
    <mergeCell ref="A30:Q30"/>
    <mergeCell ref="A34:I34"/>
    <mergeCell ref="A47:I47"/>
    <mergeCell ref="A36:I36"/>
    <mergeCell ref="A37:I37"/>
    <mergeCell ref="A38:I38"/>
    <mergeCell ref="A39:I39"/>
    <mergeCell ref="A40:I40"/>
    <mergeCell ref="A41:I41"/>
    <mergeCell ref="A42:I42"/>
    <mergeCell ref="A43:I43"/>
    <mergeCell ref="A44:I44"/>
    <mergeCell ref="A45:I45"/>
    <mergeCell ref="A46:I46"/>
    <mergeCell ref="A54:I54"/>
    <mergeCell ref="A55:I55"/>
    <mergeCell ref="A48:I48"/>
    <mergeCell ref="A49:I49"/>
    <mergeCell ref="A50:I50"/>
    <mergeCell ref="A51:I51"/>
    <mergeCell ref="A52:I52"/>
    <mergeCell ref="A53:I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topLeftCell="A61" workbookViewId="0">
      <selection activeCell="D7" sqref="D7"/>
    </sheetView>
  </sheetViews>
  <sheetFormatPr defaultRowHeight="13.2" x14ac:dyDescent="0.25"/>
  <cols>
    <col min="2" max="2" width="17.5546875" customWidth="1"/>
    <col min="3" max="3" width="27.21875" customWidth="1"/>
  </cols>
  <sheetData>
    <row r="1" spans="1:17" x14ac:dyDescent="0.25">
      <c r="A1" s="54" t="s">
        <v>35</v>
      </c>
      <c r="B1" s="55"/>
      <c r="C1" s="56"/>
      <c r="D1" s="57"/>
      <c r="E1" s="214" t="s">
        <v>1</v>
      </c>
      <c r="F1" s="215"/>
      <c r="G1" s="215"/>
      <c r="H1" s="215"/>
      <c r="I1" s="215"/>
      <c r="J1" s="215"/>
      <c r="K1" s="58"/>
      <c r="L1" s="58"/>
      <c r="M1" s="54" t="s">
        <v>36</v>
      </c>
      <c r="N1" s="59"/>
      <c r="O1" s="59"/>
      <c r="P1" s="59"/>
    </row>
    <row r="2" spans="1:17" x14ac:dyDescent="0.25">
      <c r="A2" s="60"/>
      <c r="B2" s="55"/>
      <c r="C2" s="56"/>
      <c r="D2" s="57"/>
      <c r="E2" s="61"/>
      <c r="F2" s="61"/>
      <c r="G2" s="62" t="s">
        <v>37</v>
      </c>
      <c r="H2" s="63"/>
      <c r="I2" s="64"/>
      <c r="J2" s="58"/>
      <c r="K2" s="58"/>
      <c r="L2" s="58"/>
      <c r="M2" s="65" t="s">
        <v>38</v>
      </c>
      <c r="N2" s="59"/>
      <c r="O2" s="59"/>
      <c r="P2" s="59"/>
    </row>
    <row r="3" spans="1:17" x14ac:dyDescent="0.25">
      <c r="A3" s="60" t="s">
        <v>39</v>
      </c>
      <c r="B3" s="55"/>
      <c r="C3" s="56"/>
      <c r="D3" s="57"/>
      <c r="E3" s="58"/>
      <c r="F3" s="58"/>
      <c r="G3" s="58"/>
      <c r="H3" s="58"/>
      <c r="I3" s="58"/>
      <c r="J3" s="58"/>
      <c r="K3" s="58"/>
      <c r="L3" s="58"/>
      <c r="M3" s="65" t="s">
        <v>40</v>
      </c>
      <c r="N3" s="59"/>
      <c r="O3" s="59"/>
      <c r="P3" s="59"/>
    </row>
    <row r="4" spans="1:17" x14ac:dyDescent="0.25">
      <c r="A4" s="65" t="s">
        <v>355</v>
      </c>
      <c r="B4" s="55"/>
      <c r="C4" s="56"/>
      <c r="D4" s="57"/>
      <c r="E4" s="58"/>
      <c r="F4" s="58"/>
      <c r="G4" s="66" t="s">
        <v>356</v>
      </c>
      <c r="H4" s="67"/>
      <c r="I4" s="58"/>
      <c r="J4" s="58"/>
      <c r="K4" s="58"/>
      <c r="L4" s="58"/>
      <c r="M4" s="68"/>
      <c r="N4" s="68"/>
      <c r="O4" s="69"/>
      <c r="P4" s="59"/>
    </row>
    <row r="5" spans="1:17" x14ac:dyDescent="0.25">
      <c r="A5" s="70"/>
      <c r="B5" s="55"/>
      <c r="C5" s="57"/>
      <c r="D5" s="71"/>
      <c r="E5" s="58"/>
      <c r="F5" s="58"/>
      <c r="G5" s="70" t="s">
        <v>357</v>
      </c>
      <c r="H5" s="70"/>
      <c r="I5" s="70"/>
      <c r="J5" s="58"/>
      <c r="K5" s="58"/>
      <c r="L5" s="58"/>
      <c r="M5" s="65" t="s">
        <v>358</v>
      </c>
      <c r="N5" s="59"/>
      <c r="O5" s="59"/>
      <c r="P5" s="59"/>
      <c r="Q5" s="72"/>
    </row>
    <row r="6" spans="1:17" x14ac:dyDescent="0.25">
      <c r="A6" s="107"/>
      <c r="B6" s="108"/>
      <c r="C6" s="109"/>
      <c r="D6" s="110"/>
      <c r="E6" s="105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</row>
    <row r="7" spans="1:17" x14ac:dyDescent="0.25">
      <c r="A7" s="73"/>
      <c r="B7" s="74"/>
      <c r="C7" s="172" t="s">
        <v>44</v>
      </c>
      <c r="D7" s="173" t="s">
        <v>359</v>
      </c>
      <c r="E7" s="68"/>
      <c r="F7" s="68"/>
      <c r="G7" s="174"/>
      <c r="H7" s="68"/>
      <c r="I7" s="68"/>
      <c r="J7" s="68"/>
      <c r="K7" s="68"/>
      <c r="L7" s="68"/>
      <c r="M7" s="68"/>
      <c r="N7" s="68"/>
      <c r="O7" s="68"/>
      <c r="P7" s="59"/>
      <c r="Q7" s="72"/>
    </row>
    <row r="8" spans="1:17" x14ac:dyDescent="0.25">
      <c r="A8" s="73"/>
      <c r="B8" s="74"/>
      <c r="C8" s="172"/>
      <c r="D8" s="175" t="s">
        <v>360</v>
      </c>
      <c r="E8" s="176"/>
      <c r="F8" s="176"/>
      <c r="G8" s="177"/>
      <c r="H8" s="176"/>
      <c r="I8" s="176"/>
      <c r="J8" s="176"/>
      <c r="K8" s="176"/>
      <c r="L8" s="176"/>
      <c r="M8" s="176"/>
      <c r="N8" s="59"/>
      <c r="O8" s="59"/>
      <c r="P8" s="59"/>
      <c r="Q8" s="72"/>
    </row>
    <row r="9" spans="1:17" x14ac:dyDescent="0.25">
      <c r="A9" s="107"/>
      <c r="B9" s="108"/>
      <c r="C9" s="109"/>
      <c r="D9" s="110"/>
      <c r="E9" s="106"/>
      <c r="F9" s="117"/>
      <c r="G9" s="117"/>
      <c r="H9" s="118" t="s">
        <v>45</v>
      </c>
      <c r="I9" s="118"/>
      <c r="J9" s="117"/>
      <c r="K9" s="117"/>
      <c r="L9" s="104"/>
      <c r="M9" s="104"/>
      <c r="N9" s="104"/>
      <c r="O9" s="104"/>
      <c r="P9" s="104"/>
      <c r="Q9" s="104"/>
    </row>
    <row r="10" spans="1:17" x14ac:dyDescent="0.25">
      <c r="A10" s="119"/>
      <c r="B10" s="120"/>
      <c r="C10" s="109"/>
      <c r="D10" s="110"/>
      <c r="E10" s="105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</row>
    <row r="11" spans="1:17" x14ac:dyDescent="0.25">
      <c r="A11" s="107"/>
      <c r="B11" s="108"/>
      <c r="C11" s="109"/>
      <c r="D11" s="121" t="s">
        <v>361</v>
      </c>
      <c r="E11" s="107"/>
      <c r="F11" s="104"/>
      <c r="G11" s="104"/>
      <c r="H11" s="104"/>
      <c r="I11" s="121"/>
      <c r="J11" s="121"/>
      <c r="K11" s="104"/>
      <c r="L11" s="104"/>
      <c r="M11" s="104"/>
      <c r="N11" s="178" t="s">
        <v>362</v>
      </c>
      <c r="O11" s="179"/>
      <c r="P11" s="179"/>
      <c r="Q11" s="104"/>
    </row>
    <row r="12" spans="1:17" x14ac:dyDescent="0.25">
      <c r="A12" s="107"/>
      <c r="B12" s="108"/>
      <c r="C12" s="109"/>
      <c r="D12" s="121" t="s">
        <v>88</v>
      </c>
      <c r="E12" s="107"/>
      <c r="F12" s="104"/>
      <c r="G12" s="104"/>
      <c r="H12" s="104"/>
      <c r="I12" s="121"/>
      <c r="J12" s="201" t="s">
        <v>363</v>
      </c>
      <c r="K12" s="202"/>
      <c r="L12" s="123" t="s">
        <v>46</v>
      </c>
      <c r="M12" s="104"/>
      <c r="N12" s="180" t="s">
        <v>364</v>
      </c>
      <c r="O12" s="181"/>
      <c r="P12" s="182">
        <f>ROUND(9.757*10,3)</f>
        <v>97.57</v>
      </c>
      <c r="Q12" s="104"/>
    </row>
    <row r="13" spans="1:17" x14ac:dyDescent="0.25">
      <c r="A13" s="107"/>
      <c r="B13" s="108"/>
      <c r="C13" s="109"/>
      <c r="D13" s="121" t="s">
        <v>89</v>
      </c>
      <c r="E13" s="107"/>
      <c r="F13" s="104"/>
      <c r="G13" s="104"/>
      <c r="H13" s="104"/>
      <c r="I13" s="121"/>
      <c r="J13" s="201" t="s">
        <v>365</v>
      </c>
      <c r="K13" s="202"/>
      <c r="L13" s="123" t="s">
        <v>46</v>
      </c>
      <c r="M13" s="104"/>
      <c r="N13" s="104"/>
      <c r="O13" s="104"/>
      <c r="P13" s="104"/>
      <c r="Q13" s="104"/>
    </row>
    <row r="14" spans="1:17" x14ac:dyDescent="0.25">
      <c r="A14" s="107"/>
      <c r="B14" s="108"/>
      <c r="C14" s="109"/>
      <c r="D14" s="121" t="s">
        <v>48</v>
      </c>
      <c r="E14" s="107"/>
      <c r="F14" s="104"/>
      <c r="G14" s="104"/>
      <c r="H14" s="104"/>
      <c r="I14" s="121"/>
      <c r="J14" s="201" t="s">
        <v>366</v>
      </c>
      <c r="K14" s="202"/>
      <c r="L14" s="123" t="s">
        <v>49</v>
      </c>
      <c r="M14" s="104"/>
      <c r="N14" s="104"/>
      <c r="O14" s="104"/>
      <c r="P14" s="104"/>
      <c r="Q14" s="104"/>
    </row>
    <row r="15" spans="1:17" x14ac:dyDescent="0.25">
      <c r="A15" s="70"/>
      <c r="B15" s="55"/>
      <c r="C15" s="78"/>
      <c r="D15" s="79" t="s">
        <v>50</v>
      </c>
      <c r="E15" s="77"/>
      <c r="F15" s="77"/>
      <c r="G15" s="77"/>
      <c r="H15" s="77"/>
      <c r="I15" s="77"/>
      <c r="J15" s="77"/>
      <c r="K15" s="77"/>
      <c r="L15" s="77"/>
      <c r="M15" s="58"/>
      <c r="N15" s="180"/>
      <c r="O15" s="181"/>
      <c r="P15" s="182"/>
    </row>
    <row r="16" spans="1:17" x14ac:dyDescent="0.25">
      <c r="A16" s="107"/>
      <c r="B16" s="108"/>
      <c r="C16" s="109"/>
      <c r="D16" s="110"/>
      <c r="E16" s="107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</row>
    <row r="17" spans="1:17" x14ac:dyDescent="0.25">
      <c r="A17" s="124"/>
      <c r="B17" s="125"/>
      <c r="C17" s="126"/>
      <c r="D17" s="127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</row>
    <row r="18" spans="1:17" x14ac:dyDescent="0.25">
      <c r="A18" s="198" t="s">
        <v>51</v>
      </c>
      <c r="B18" s="203" t="s">
        <v>116</v>
      </c>
      <c r="C18" s="198" t="s">
        <v>52</v>
      </c>
      <c r="D18" s="198" t="s">
        <v>53</v>
      </c>
      <c r="E18" s="198" t="s">
        <v>54</v>
      </c>
      <c r="F18" s="198" t="s">
        <v>55</v>
      </c>
      <c r="G18" s="199"/>
      <c r="H18" s="199"/>
      <c r="I18" s="199"/>
      <c r="J18" s="198" t="s">
        <v>56</v>
      </c>
      <c r="K18" s="199"/>
      <c r="L18" s="199"/>
      <c r="M18" s="199"/>
      <c r="N18" s="198" t="s">
        <v>57</v>
      </c>
      <c r="O18" s="198" t="s">
        <v>58</v>
      </c>
      <c r="P18" s="198" t="s">
        <v>90</v>
      </c>
      <c r="Q18" s="198" t="s">
        <v>91</v>
      </c>
    </row>
    <row r="19" spans="1:17" x14ac:dyDescent="0.25">
      <c r="A19" s="199"/>
      <c r="B19" s="204"/>
      <c r="C19" s="205"/>
      <c r="D19" s="198"/>
      <c r="E19" s="199"/>
      <c r="F19" s="198" t="s">
        <v>0</v>
      </c>
      <c r="G19" s="198" t="s">
        <v>60</v>
      </c>
      <c r="H19" s="199"/>
      <c r="I19" s="199"/>
      <c r="J19" s="198" t="s">
        <v>0</v>
      </c>
      <c r="K19" s="198" t="s">
        <v>60</v>
      </c>
      <c r="L19" s="199"/>
      <c r="M19" s="199"/>
      <c r="N19" s="198"/>
      <c r="O19" s="198"/>
      <c r="P19" s="198"/>
      <c r="Q19" s="198"/>
    </row>
    <row r="20" spans="1:17" x14ac:dyDescent="0.25">
      <c r="A20" s="199"/>
      <c r="B20" s="204"/>
      <c r="C20" s="205"/>
      <c r="D20" s="198"/>
      <c r="E20" s="199"/>
      <c r="F20" s="199"/>
      <c r="G20" s="167" t="s">
        <v>61</v>
      </c>
      <c r="H20" s="167" t="s">
        <v>62</v>
      </c>
      <c r="I20" s="167" t="s">
        <v>63</v>
      </c>
      <c r="J20" s="199"/>
      <c r="K20" s="167" t="s">
        <v>61</v>
      </c>
      <c r="L20" s="167" t="s">
        <v>62</v>
      </c>
      <c r="M20" s="167" t="s">
        <v>63</v>
      </c>
      <c r="N20" s="198"/>
      <c r="O20" s="198"/>
      <c r="P20" s="198"/>
      <c r="Q20" s="198"/>
    </row>
    <row r="21" spans="1:17" x14ac:dyDescent="0.25">
      <c r="A21" s="130">
        <v>1</v>
      </c>
      <c r="B21" s="169">
        <v>2</v>
      </c>
      <c r="C21" s="167">
        <v>3</v>
      </c>
      <c r="D21" s="167">
        <v>4</v>
      </c>
      <c r="E21" s="130">
        <v>5</v>
      </c>
      <c r="F21" s="168">
        <v>6</v>
      </c>
      <c r="G21" s="168">
        <v>7</v>
      </c>
      <c r="H21" s="168">
        <v>8</v>
      </c>
      <c r="I21" s="168">
        <v>9</v>
      </c>
      <c r="J21" s="168">
        <v>10</v>
      </c>
      <c r="K21" s="168">
        <v>11</v>
      </c>
      <c r="L21" s="168">
        <v>12</v>
      </c>
      <c r="M21" s="168">
        <v>13</v>
      </c>
      <c r="N21" s="168">
        <v>14</v>
      </c>
      <c r="O21" s="168">
        <v>15</v>
      </c>
      <c r="P21" s="168">
        <v>16</v>
      </c>
      <c r="Q21" s="168">
        <v>17</v>
      </c>
    </row>
    <row r="22" spans="1:17" x14ac:dyDescent="0.25">
      <c r="A22" s="195" t="s">
        <v>367</v>
      </c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93"/>
    </row>
    <row r="23" spans="1:17" x14ac:dyDescent="0.25">
      <c r="A23" s="192" t="s">
        <v>368</v>
      </c>
      <c r="B23" s="193"/>
      <c r="C23" s="193"/>
      <c r="D23" s="193"/>
      <c r="E23" s="193"/>
      <c r="F23" s="193"/>
      <c r="G23" s="193"/>
      <c r="H23" s="193"/>
      <c r="I23" s="193"/>
      <c r="J23" s="193"/>
      <c r="K23" s="193"/>
      <c r="L23" s="193"/>
      <c r="M23" s="193"/>
      <c r="N23" s="193"/>
      <c r="O23" s="193"/>
      <c r="P23" s="193"/>
      <c r="Q23" s="193"/>
    </row>
    <row r="24" spans="1:17" ht="34.200000000000003" x14ac:dyDescent="0.25">
      <c r="A24" s="130">
        <v>1</v>
      </c>
      <c r="B24" s="131" t="s">
        <v>302</v>
      </c>
      <c r="C24" s="166" t="s">
        <v>369</v>
      </c>
      <c r="D24" s="132" t="s">
        <v>66</v>
      </c>
      <c r="E24" s="137">
        <v>1</v>
      </c>
      <c r="F24" s="134">
        <v>185.58</v>
      </c>
      <c r="G24" s="134">
        <v>185.58</v>
      </c>
      <c r="H24" s="135"/>
      <c r="I24" s="135"/>
      <c r="J24" s="135">
        <v>186</v>
      </c>
      <c r="K24" s="135">
        <v>186</v>
      </c>
      <c r="L24" s="135"/>
      <c r="M24" s="135"/>
      <c r="N24" s="135">
        <v>10</v>
      </c>
      <c r="O24" s="135">
        <v>10</v>
      </c>
      <c r="P24" s="135"/>
      <c r="Q24" s="135"/>
    </row>
    <row r="25" spans="1:17" ht="45.6" x14ac:dyDescent="0.25">
      <c r="A25" s="130">
        <v>2</v>
      </c>
      <c r="B25" s="131" t="s">
        <v>307</v>
      </c>
      <c r="C25" s="166" t="s">
        <v>370</v>
      </c>
      <c r="D25" s="132" t="s">
        <v>66</v>
      </c>
      <c r="E25" s="137">
        <v>1</v>
      </c>
      <c r="F25" s="134">
        <v>28.59</v>
      </c>
      <c r="G25" s="134">
        <v>28.59</v>
      </c>
      <c r="H25" s="135"/>
      <c r="I25" s="135"/>
      <c r="J25" s="135">
        <v>29</v>
      </c>
      <c r="K25" s="135">
        <v>29</v>
      </c>
      <c r="L25" s="135"/>
      <c r="M25" s="135"/>
      <c r="N25" s="135">
        <v>1.5</v>
      </c>
      <c r="O25" s="135">
        <v>1.5</v>
      </c>
      <c r="P25" s="135"/>
      <c r="Q25" s="135"/>
    </row>
    <row r="26" spans="1:17" ht="45.6" x14ac:dyDescent="0.25">
      <c r="A26" s="130">
        <v>3</v>
      </c>
      <c r="B26" s="131" t="s">
        <v>371</v>
      </c>
      <c r="C26" s="166" t="s">
        <v>372</v>
      </c>
      <c r="D26" s="132" t="s">
        <v>66</v>
      </c>
      <c r="E26" s="137">
        <v>1</v>
      </c>
      <c r="F26" s="134">
        <v>27.84</v>
      </c>
      <c r="G26" s="134">
        <v>27.84</v>
      </c>
      <c r="H26" s="135"/>
      <c r="I26" s="135"/>
      <c r="J26" s="135">
        <v>28</v>
      </c>
      <c r="K26" s="135">
        <v>28</v>
      </c>
      <c r="L26" s="135"/>
      <c r="M26" s="135"/>
      <c r="N26" s="135">
        <v>1.5</v>
      </c>
      <c r="O26" s="135">
        <v>1.5</v>
      </c>
      <c r="P26" s="135"/>
      <c r="Q26" s="135"/>
    </row>
    <row r="27" spans="1:17" ht="24" x14ac:dyDescent="0.25">
      <c r="A27" s="130">
        <v>4</v>
      </c>
      <c r="B27" s="131" t="s">
        <v>373</v>
      </c>
      <c r="C27" s="166" t="s">
        <v>374</v>
      </c>
      <c r="D27" s="132" t="s">
        <v>375</v>
      </c>
      <c r="E27" s="137">
        <v>1</v>
      </c>
      <c r="F27" s="134">
        <v>73.790000000000006</v>
      </c>
      <c r="G27" s="134">
        <v>73.790000000000006</v>
      </c>
      <c r="H27" s="135"/>
      <c r="I27" s="135"/>
      <c r="J27" s="135">
        <v>74</v>
      </c>
      <c r="K27" s="135">
        <v>74</v>
      </c>
      <c r="L27" s="135"/>
      <c r="M27" s="135"/>
      <c r="N27" s="135">
        <v>4</v>
      </c>
      <c r="O27" s="135">
        <v>4</v>
      </c>
      <c r="P27" s="135"/>
      <c r="Q27" s="135"/>
    </row>
    <row r="28" spans="1:17" ht="34.200000000000003" x14ac:dyDescent="0.25">
      <c r="A28" s="130">
        <v>5</v>
      </c>
      <c r="B28" s="131" t="s">
        <v>376</v>
      </c>
      <c r="C28" s="166" t="s">
        <v>377</v>
      </c>
      <c r="D28" s="132" t="s">
        <v>66</v>
      </c>
      <c r="E28" s="137">
        <v>1</v>
      </c>
      <c r="F28" s="134">
        <v>92.79</v>
      </c>
      <c r="G28" s="134">
        <v>92.79</v>
      </c>
      <c r="H28" s="135"/>
      <c r="I28" s="135"/>
      <c r="J28" s="135">
        <v>93</v>
      </c>
      <c r="K28" s="135">
        <v>93</v>
      </c>
      <c r="L28" s="135"/>
      <c r="M28" s="135"/>
      <c r="N28" s="135">
        <v>5</v>
      </c>
      <c r="O28" s="135">
        <v>5</v>
      </c>
      <c r="P28" s="135"/>
      <c r="Q28" s="135"/>
    </row>
    <row r="29" spans="1:17" ht="34.200000000000003" x14ac:dyDescent="0.25">
      <c r="A29" s="130">
        <v>6</v>
      </c>
      <c r="B29" s="131" t="s">
        <v>317</v>
      </c>
      <c r="C29" s="166" t="s">
        <v>318</v>
      </c>
      <c r="D29" s="132" t="s">
        <v>66</v>
      </c>
      <c r="E29" s="137">
        <v>1</v>
      </c>
      <c r="F29" s="134">
        <v>53.36</v>
      </c>
      <c r="G29" s="134">
        <v>53.36</v>
      </c>
      <c r="H29" s="135"/>
      <c r="I29" s="135"/>
      <c r="J29" s="135">
        <v>53</v>
      </c>
      <c r="K29" s="135">
        <v>53</v>
      </c>
      <c r="L29" s="135"/>
      <c r="M29" s="135"/>
      <c r="N29" s="135">
        <v>2.8</v>
      </c>
      <c r="O29" s="135">
        <v>2.8</v>
      </c>
      <c r="P29" s="135"/>
      <c r="Q29" s="135"/>
    </row>
    <row r="30" spans="1:17" ht="45.6" x14ac:dyDescent="0.25">
      <c r="A30" s="130">
        <v>7</v>
      </c>
      <c r="B30" s="131" t="s">
        <v>311</v>
      </c>
      <c r="C30" s="166" t="s">
        <v>312</v>
      </c>
      <c r="D30" s="132" t="s">
        <v>313</v>
      </c>
      <c r="E30" s="137">
        <v>1</v>
      </c>
      <c r="F30" s="134">
        <v>190.58</v>
      </c>
      <c r="G30" s="134">
        <v>190.58</v>
      </c>
      <c r="H30" s="135"/>
      <c r="I30" s="135"/>
      <c r="J30" s="135">
        <v>191</v>
      </c>
      <c r="K30" s="135">
        <v>191</v>
      </c>
      <c r="L30" s="135"/>
      <c r="M30" s="135"/>
      <c r="N30" s="135">
        <v>10</v>
      </c>
      <c r="O30" s="135">
        <v>10</v>
      </c>
      <c r="P30" s="135"/>
      <c r="Q30" s="135"/>
    </row>
    <row r="31" spans="1:17" x14ac:dyDescent="0.25">
      <c r="A31" s="192" t="s">
        <v>378</v>
      </c>
      <c r="B31" s="193"/>
      <c r="C31" s="193"/>
      <c r="D31" s="19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3"/>
      <c r="P31" s="193"/>
      <c r="Q31" s="193"/>
    </row>
    <row r="32" spans="1:17" ht="34.200000000000003" x14ac:dyDescent="0.25">
      <c r="A32" s="130">
        <v>8</v>
      </c>
      <c r="B32" s="131" t="s">
        <v>302</v>
      </c>
      <c r="C32" s="166" t="s">
        <v>369</v>
      </c>
      <c r="D32" s="132" t="s">
        <v>66</v>
      </c>
      <c r="E32" s="137">
        <v>1</v>
      </c>
      <c r="F32" s="134">
        <v>185.58</v>
      </c>
      <c r="G32" s="134">
        <v>185.58</v>
      </c>
      <c r="H32" s="135"/>
      <c r="I32" s="135"/>
      <c r="J32" s="135">
        <v>186</v>
      </c>
      <c r="K32" s="135">
        <v>186</v>
      </c>
      <c r="L32" s="135"/>
      <c r="M32" s="135"/>
      <c r="N32" s="135">
        <v>10</v>
      </c>
      <c r="O32" s="135">
        <v>10</v>
      </c>
      <c r="P32" s="135"/>
      <c r="Q32" s="135"/>
    </row>
    <row r="33" spans="1:17" ht="45.6" x14ac:dyDescent="0.25">
      <c r="A33" s="130">
        <v>9</v>
      </c>
      <c r="B33" s="131" t="s">
        <v>307</v>
      </c>
      <c r="C33" s="166" t="s">
        <v>370</v>
      </c>
      <c r="D33" s="132" t="s">
        <v>66</v>
      </c>
      <c r="E33" s="137">
        <v>1</v>
      </c>
      <c r="F33" s="134">
        <v>28.59</v>
      </c>
      <c r="G33" s="134">
        <v>28.59</v>
      </c>
      <c r="H33" s="135"/>
      <c r="I33" s="135"/>
      <c r="J33" s="135">
        <v>29</v>
      </c>
      <c r="K33" s="135">
        <v>29</v>
      </c>
      <c r="L33" s="135"/>
      <c r="M33" s="135"/>
      <c r="N33" s="135">
        <v>1.5</v>
      </c>
      <c r="O33" s="135">
        <v>1.5</v>
      </c>
      <c r="P33" s="135"/>
      <c r="Q33" s="135"/>
    </row>
    <row r="34" spans="1:17" ht="45.6" x14ac:dyDescent="0.25">
      <c r="A34" s="130">
        <v>10</v>
      </c>
      <c r="B34" s="131" t="s">
        <v>371</v>
      </c>
      <c r="C34" s="166" t="s">
        <v>372</v>
      </c>
      <c r="D34" s="132" t="s">
        <v>66</v>
      </c>
      <c r="E34" s="137">
        <v>1</v>
      </c>
      <c r="F34" s="134">
        <v>27.84</v>
      </c>
      <c r="G34" s="134">
        <v>27.84</v>
      </c>
      <c r="H34" s="135"/>
      <c r="I34" s="135"/>
      <c r="J34" s="135">
        <v>28</v>
      </c>
      <c r="K34" s="135">
        <v>28</v>
      </c>
      <c r="L34" s="135"/>
      <c r="M34" s="135"/>
      <c r="N34" s="135">
        <v>1.5</v>
      </c>
      <c r="O34" s="135">
        <v>1.5</v>
      </c>
      <c r="P34" s="135"/>
      <c r="Q34" s="135"/>
    </row>
    <row r="35" spans="1:17" ht="24" x14ac:dyDescent="0.25">
      <c r="A35" s="130">
        <v>11</v>
      </c>
      <c r="B35" s="131" t="s">
        <v>373</v>
      </c>
      <c r="C35" s="166" t="s">
        <v>374</v>
      </c>
      <c r="D35" s="132" t="s">
        <v>375</v>
      </c>
      <c r="E35" s="137">
        <v>1</v>
      </c>
      <c r="F35" s="134">
        <v>73.790000000000006</v>
      </c>
      <c r="G35" s="134">
        <v>73.790000000000006</v>
      </c>
      <c r="H35" s="135"/>
      <c r="I35" s="135"/>
      <c r="J35" s="135">
        <v>74</v>
      </c>
      <c r="K35" s="135">
        <v>74</v>
      </c>
      <c r="L35" s="135"/>
      <c r="M35" s="135"/>
      <c r="N35" s="135">
        <v>4</v>
      </c>
      <c r="O35" s="135">
        <v>4</v>
      </c>
      <c r="P35" s="135"/>
      <c r="Q35" s="135"/>
    </row>
    <row r="36" spans="1:17" ht="34.200000000000003" x14ac:dyDescent="0.25">
      <c r="A36" s="130">
        <v>12</v>
      </c>
      <c r="B36" s="131" t="s">
        <v>376</v>
      </c>
      <c r="C36" s="166" t="s">
        <v>377</v>
      </c>
      <c r="D36" s="132" t="s">
        <v>66</v>
      </c>
      <c r="E36" s="137">
        <v>1</v>
      </c>
      <c r="F36" s="134">
        <v>92.79</v>
      </c>
      <c r="G36" s="134">
        <v>92.79</v>
      </c>
      <c r="H36" s="135"/>
      <c r="I36" s="135"/>
      <c r="J36" s="135">
        <v>93</v>
      </c>
      <c r="K36" s="135">
        <v>93</v>
      </c>
      <c r="L36" s="135"/>
      <c r="M36" s="135"/>
      <c r="N36" s="135">
        <v>5</v>
      </c>
      <c r="O36" s="135">
        <v>5</v>
      </c>
      <c r="P36" s="135"/>
      <c r="Q36" s="135"/>
    </row>
    <row r="37" spans="1:17" ht="34.200000000000003" x14ac:dyDescent="0.25">
      <c r="A37" s="130">
        <v>13</v>
      </c>
      <c r="B37" s="131" t="s">
        <v>317</v>
      </c>
      <c r="C37" s="166" t="s">
        <v>318</v>
      </c>
      <c r="D37" s="132" t="s">
        <v>66</v>
      </c>
      <c r="E37" s="137">
        <v>1</v>
      </c>
      <c r="F37" s="134">
        <v>53.36</v>
      </c>
      <c r="G37" s="134">
        <v>53.36</v>
      </c>
      <c r="H37" s="135"/>
      <c r="I37" s="135"/>
      <c r="J37" s="135">
        <v>53</v>
      </c>
      <c r="K37" s="135">
        <v>53</v>
      </c>
      <c r="L37" s="135"/>
      <c r="M37" s="135"/>
      <c r="N37" s="135">
        <v>2.8</v>
      </c>
      <c r="O37" s="135">
        <v>2.8</v>
      </c>
      <c r="P37" s="135"/>
      <c r="Q37" s="135"/>
    </row>
    <row r="38" spans="1:17" x14ac:dyDescent="0.25">
      <c r="A38" s="192" t="s">
        <v>379</v>
      </c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</row>
    <row r="39" spans="1:17" ht="34.200000000000003" x14ac:dyDescent="0.25">
      <c r="A39" s="130">
        <v>14</v>
      </c>
      <c r="B39" s="131" t="s">
        <v>302</v>
      </c>
      <c r="C39" s="166" t="s">
        <v>369</v>
      </c>
      <c r="D39" s="132" t="s">
        <v>66</v>
      </c>
      <c r="E39" s="137">
        <v>1</v>
      </c>
      <c r="F39" s="134">
        <v>185.58</v>
      </c>
      <c r="G39" s="134">
        <v>185.58</v>
      </c>
      <c r="H39" s="135"/>
      <c r="I39" s="135"/>
      <c r="J39" s="135">
        <v>186</v>
      </c>
      <c r="K39" s="135">
        <v>186</v>
      </c>
      <c r="L39" s="135"/>
      <c r="M39" s="135"/>
      <c r="N39" s="135">
        <v>10</v>
      </c>
      <c r="O39" s="135">
        <v>10</v>
      </c>
      <c r="P39" s="135"/>
      <c r="Q39" s="135"/>
    </row>
    <row r="40" spans="1:17" ht="45.6" x14ac:dyDescent="0.25">
      <c r="A40" s="130">
        <v>15</v>
      </c>
      <c r="B40" s="131" t="s">
        <v>307</v>
      </c>
      <c r="C40" s="166" t="s">
        <v>370</v>
      </c>
      <c r="D40" s="132" t="s">
        <v>66</v>
      </c>
      <c r="E40" s="137">
        <v>1</v>
      </c>
      <c r="F40" s="134">
        <v>28.59</v>
      </c>
      <c r="G40" s="134">
        <v>28.59</v>
      </c>
      <c r="H40" s="135"/>
      <c r="I40" s="135"/>
      <c r="J40" s="135">
        <v>29</v>
      </c>
      <c r="K40" s="135">
        <v>29</v>
      </c>
      <c r="L40" s="135"/>
      <c r="M40" s="135"/>
      <c r="N40" s="135">
        <v>1.5</v>
      </c>
      <c r="O40" s="135">
        <v>1.5</v>
      </c>
      <c r="P40" s="135"/>
      <c r="Q40" s="135"/>
    </row>
    <row r="41" spans="1:17" ht="45.6" x14ac:dyDescent="0.25">
      <c r="A41" s="130">
        <v>16</v>
      </c>
      <c r="B41" s="131" t="s">
        <v>371</v>
      </c>
      <c r="C41" s="166" t="s">
        <v>372</v>
      </c>
      <c r="D41" s="132" t="s">
        <v>66</v>
      </c>
      <c r="E41" s="137">
        <v>1</v>
      </c>
      <c r="F41" s="134">
        <v>27.84</v>
      </c>
      <c r="G41" s="134">
        <v>27.84</v>
      </c>
      <c r="H41" s="135"/>
      <c r="I41" s="135"/>
      <c r="J41" s="135">
        <v>28</v>
      </c>
      <c r="K41" s="135">
        <v>28</v>
      </c>
      <c r="L41" s="135"/>
      <c r="M41" s="135"/>
      <c r="N41" s="135">
        <v>1.5</v>
      </c>
      <c r="O41" s="135">
        <v>1.5</v>
      </c>
      <c r="P41" s="135"/>
      <c r="Q41" s="135"/>
    </row>
    <row r="42" spans="1:17" ht="24" x14ac:dyDescent="0.25">
      <c r="A42" s="130">
        <v>17</v>
      </c>
      <c r="B42" s="131" t="s">
        <v>373</v>
      </c>
      <c r="C42" s="166" t="s">
        <v>374</v>
      </c>
      <c r="D42" s="132" t="s">
        <v>375</v>
      </c>
      <c r="E42" s="137">
        <v>1</v>
      </c>
      <c r="F42" s="134">
        <v>73.790000000000006</v>
      </c>
      <c r="G42" s="134">
        <v>73.790000000000006</v>
      </c>
      <c r="H42" s="135"/>
      <c r="I42" s="135"/>
      <c r="J42" s="135">
        <v>74</v>
      </c>
      <c r="K42" s="135">
        <v>74</v>
      </c>
      <c r="L42" s="135"/>
      <c r="M42" s="135"/>
      <c r="N42" s="135">
        <v>4</v>
      </c>
      <c r="O42" s="135">
        <v>4</v>
      </c>
      <c r="P42" s="135"/>
      <c r="Q42" s="135"/>
    </row>
    <row r="43" spans="1:17" ht="34.200000000000003" x14ac:dyDescent="0.25">
      <c r="A43" s="130">
        <v>18</v>
      </c>
      <c r="B43" s="131" t="s">
        <v>376</v>
      </c>
      <c r="C43" s="166" t="s">
        <v>377</v>
      </c>
      <c r="D43" s="132" t="s">
        <v>66</v>
      </c>
      <c r="E43" s="137">
        <v>1</v>
      </c>
      <c r="F43" s="134">
        <v>92.79</v>
      </c>
      <c r="G43" s="134">
        <v>92.79</v>
      </c>
      <c r="H43" s="135"/>
      <c r="I43" s="135"/>
      <c r="J43" s="135">
        <v>93</v>
      </c>
      <c r="K43" s="135">
        <v>93</v>
      </c>
      <c r="L43" s="135"/>
      <c r="M43" s="135"/>
      <c r="N43" s="135">
        <v>5</v>
      </c>
      <c r="O43" s="135">
        <v>5</v>
      </c>
      <c r="P43" s="135"/>
      <c r="Q43" s="135"/>
    </row>
    <row r="44" spans="1:17" ht="34.200000000000003" x14ac:dyDescent="0.25">
      <c r="A44" s="130">
        <v>19</v>
      </c>
      <c r="B44" s="131" t="s">
        <v>317</v>
      </c>
      <c r="C44" s="166" t="s">
        <v>318</v>
      </c>
      <c r="D44" s="132" t="s">
        <v>66</v>
      </c>
      <c r="E44" s="137">
        <v>1</v>
      </c>
      <c r="F44" s="134">
        <v>53.36</v>
      </c>
      <c r="G44" s="134">
        <v>53.36</v>
      </c>
      <c r="H44" s="135"/>
      <c r="I44" s="135"/>
      <c r="J44" s="135">
        <v>53</v>
      </c>
      <c r="K44" s="135">
        <v>53</v>
      </c>
      <c r="L44" s="135"/>
      <c r="M44" s="135"/>
      <c r="N44" s="135">
        <v>2.8</v>
      </c>
      <c r="O44" s="135">
        <v>2.8</v>
      </c>
      <c r="P44" s="135"/>
      <c r="Q44" s="135"/>
    </row>
    <row r="45" spans="1:17" ht="45.6" x14ac:dyDescent="0.25">
      <c r="A45" s="130">
        <v>20</v>
      </c>
      <c r="B45" s="131" t="s">
        <v>311</v>
      </c>
      <c r="C45" s="166" t="s">
        <v>312</v>
      </c>
      <c r="D45" s="132" t="s">
        <v>313</v>
      </c>
      <c r="E45" s="137">
        <v>1</v>
      </c>
      <c r="F45" s="134">
        <v>190.58</v>
      </c>
      <c r="G45" s="134">
        <v>190.58</v>
      </c>
      <c r="H45" s="135"/>
      <c r="I45" s="135"/>
      <c r="J45" s="135">
        <v>191</v>
      </c>
      <c r="K45" s="135">
        <v>191</v>
      </c>
      <c r="L45" s="135"/>
      <c r="M45" s="135"/>
      <c r="N45" s="135">
        <v>10</v>
      </c>
      <c r="O45" s="135">
        <v>10</v>
      </c>
      <c r="P45" s="135"/>
      <c r="Q45" s="135"/>
    </row>
    <row r="46" spans="1:17" x14ac:dyDescent="0.25">
      <c r="A46" s="192" t="s">
        <v>380</v>
      </c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93"/>
      <c r="N46" s="193"/>
      <c r="O46" s="193"/>
      <c r="P46" s="193"/>
      <c r="Q46" s="193"/>
    </row>
    <row r="47" spans="1:17" ht="34.200000000000003" x14ac:dyDescent="0.25">
      <c r="A47" s="130">
        <v>21</v>
      </c>
      <c r="B47" s="131" t="s">
        <v>302</v>
      </c>
      <c r="C47" s="166" t="s">
        <v>369</v>
      </c>
      <c r="D47" s="132" t="s">
        <v>66</v>
      </c>
      <c r="E47" s="137">
        <v>1</v>
      </c>
      <c r="F47" s="134">
        <v>185.58</v>
      </c>
      <c r="G47" s="134">
        <v>185.58</v>
      </c>
      <c r="H47" s="135"/>
      <c r="I47" s="135"/>
      <c r="J47" s="135">
        <v>186</v>
      </c>
      <c r="K47" s="135">
        <v>186</v>
      </c>
      <c r="L47" s="135"/>
      <c r="M47" s="135"/>
      <c r="N47" s="135">
        <v>10</v>
      </c>
      <c r="O47" s="135">
        <v>10</v>
      </c>
      <c r="P47" s="135"/>
      <c r="Q47" s="135"/>
    </row>
    <row r="48" spans="1:17" ht="45.6" x14ac:dyDescent="0.25">
      <c r="A48" s="130">
        <v>22</v>
      </c>
      <c r="B48" s="131" t="s">
        <v>307</v>
      </c>
      <c r="C48" s="166" t="s">
        <v>370</v>
      </c>
      <c r="D48" s="132" t="s">
        <v>66</v>
      </c>
      <c r="E48" s="137">
        <v>1</v>
      </c>
      <c r="F48" s="134">
        <v>28.59</v>
      </c>
      <c r="G48" s="134">
        <v>28.59</v>
      </c>
      <c r="H48" s="135"/>
      <c r="I48" s="135"/>
      <c r="J48" s="135">
        <v>29</v>
      </c>
      <c r="K48" s="135">
        <v>29</v>
      </c>
      <c r="L48" s="135"/>
      <c r="M48" s="135"/>
      <c r="N48" s="135">
        <v>1.5</v>
      </c>
      <c r="O48" s="135">
        <v>1.5</v>
      </c>
      <c r="P48" s="135"/>
      <c r="Q48" s="135"/>
    </row>
    <row r="49" spans="1:17" ht="45.6" x14ac:dyDescent="0.25">
      <c r="A49" s="130">
        <v>23</v>
      </c>
      <c r="B49" s="131" t="s">
        <v>371</v>
      </c>
      <c r="C49" s="166" t="s">
        <v>372</v>
      </c>
      <c r="D49" s="132" t="s">
        <v>66</v>
      </c>
      <c r="E49" s="137">
        <v>1</v>
      </c>
      <c r="F49" s="134">
        <v>27.84</v>
      </c>
      <c r="G49" s="134">
        <v>27.84</v>
      </c>
      <c r="H49" s="135"/>
      <c r="I49" s="135"/>
      <c r="J49" s="135">
        <v>28</v>
      </c>
      <c r="K49" s="135">
        <v>28</v>
      </c>
      <c r="L49" s="135"/>
      <c r="M49" s="135"/>
      <c r="N49" s="135">
        <v>1.5</v>
      </c>
      <c r="O49" s="135">
        <v>1.5</v>
      </c>
      <c r="P49" s="135"/>
      <c r="Q49" s="135"/>
    </row>
    <row r="50" spans="1:17" ht="24" x14ac:dyDescent="0.25">
      <c r="A50" s="130">
        <v>24</v>
      </c>
      <c r="B50" s="131" t="s">
        <v>373</v>
      </c>
      <c r="C50" s="166" t="s">
        <v>374</v>
      </c>
      <c r="D50" s="132" t="s">
        <v>375</v>
      </c>
      <c r="E50" s="137">
        <v>1</v>
      </c>
      <c r="F50" s="134">
        <v>73.790000000000006</v>
      </c>
      <c r="G50" s="134">
        <v>73.790000000000006</v>
      </c>
      <c r="H50" s="135"/>
      <c r="I50" s="135"/>
      <c r="J50" s="135">
        <v>74</v>
      </c>
      <c r="K50" s="135">
        <v>74</v>
      </c>
      <c r="L50" s="135"/>
      <c r="M50" s="135"/>
      <c r="N50" s="135">
        <v>4</v>
      </c>
      <c r="O50" s="135">
        <v>4</v>
      </c>
      <c r="P50" s="135"/>
      <c r="Q50" s="135"/>
    </row>
    <row r="51" spans="1:17" ht="34.200000000000003" x14ac:dyDescent="0.25">
      <c r="A51" s="130">
        <v>25</v>
      </c>
      <c r="B51" s="131" t="s">
        <v>376</v>
      </c>
      <c r="C51" s="166" t="s">
        <v>377</v>
      </c>
      <c r="D51" s="132" t="s">
        <v>66</v>
      </c>
      <c r="E51" s="137">
        <v>1</v>
      </c>
      <c r="F51" s="134">
        <v>92.79</v>
      </c>
      <c r="G51" s="134">
        <v>92.79</v>
      </c>
      <c r="H51" s="135"/>
      <c r="I51" s="135"/>
      <c r="J51" s="135">
        <v>93</v>
      </c>
      <c r="K51" s="135">
        <v>93</v>
      </c>
      <c r="L51" s="135"/>
      <c r="M51" s="135"/>
      <c r="N51" s="135">
        <v>5</v>
      </c>
      <c r="O51" s="135">
        <v>5</v>
      </c>
      <c r="P51" s="135"/>
      <c r="Q51" s="135"/>
    </row>
    <row r="52" spans="1:17" ht="34.200000000000003" x14ac:dyDescent="0.25">
      <c r="A52" s="130">
        <v>26</v>
      </c>
      <c r="B52" s="131" t="s">
        <v>317</v>
      </c>
      <c r="C52" s="166" t="s">
        <v>318</v>
      </c>
      <c r="D52" s="132" t="s">
        <v>66</v>
      </c>
      <c r="E52" s="137">
        <v>1</v>
      </c>
      <c r="F52" s="134">
        <v>53.36</v>
      </c>
      <c r="G52" s="134">
        <v>53.36</v>
      </c>
      <c r="H52" s="135"/>
      <c r="I52" s="135"/>
      <c r="J52" s="135">
        <v>53</v>
      </c>
      <c r="K52" s="135">
        <v>53</v>
      </c>
      <c r="L52" s="135"/>
      <c r="M52" s="135"/>
      <c r="N52" s="135">
        <v>2.8</v>
      </c>
      <c r="O52" s="135">
        <v>2.8</v>
      </c>
      <c r="P52" s="135"/>
      <c r="Q52" s="135"/>
    </row>
    <row r="53" spans="1:17" x14ac:dyDescent="0.25">
      <c r="A53" s="194" t="s">
        <v>381</v>
      </c>
      <c r="B53" s="193"/>
      <c r="C53" s="193"/>
      <c r="D53" s="193"/>
      <c r="E53" s="193"/>
      <c r="F53" s="193"/>
      <c r="G53" s="193"/>
      <c r="H53" s="193"/>
      <c r="I53" s="193"/>
      <c r="J53" s="136">
        <v>4121</v>
      </c>
      <c r="K53" s="135"/>
      <c r="L53" s="135"/>
      <c r="M53" s="135"/>
      <c r="N53" s="135"/>
      <c r="O53" s="136">
        <v>137.08000000000001</v>
      </c>
      <c r="P53" s="135"/>
      <c r="Q53" s="135"/>
    </row>
    <row r="54" spans="1:17" x14ac:dyDescent="0.25">
      <c r="A54" s="195" t="s">
        <v>382</v>
      </c>
      <c r="B54" s="193"/>
      <c r="C54" s="193"/>
      <c r="D54" s="193"/>
      <c r="E54" s="193"/>
      <c r="F54" s="193"/>
      <c r="G54" s="193"/>
      <c r="H54" s="193"/>
      <c r="I54" s="193"/>
      <c r="J54" s="193"/>
      <c r="K54" s="193"/>
      <c r="L54" s="193"/>
      <c r="M54" s="193"/>
      <c r="N54" s="193"/>
      <c r="O54" s="193"/>
      <c r="P54" s="193"/>
      <c r="Q54" s="193"/>
    </row>
    <row r="55" spans="1:17" ht="24" x14ac:dyDescent="0.25">
      <c r="A55" s="130">
        <v>27</v>
      </c>
      <c r="B55" s="131" t="s">
        <v>383</v>
      </c>
      <c r="C55" s="166" t="s">
        <v>384</v>
      </c>
      <c r="D55" s="132" t="s">
        <v>385</v>
      </c>
      <c r="E55" s="133">
        <v>4</v>
      </c>
      <c r="F55" s="134">
        <v>716.3</v>
      </c>
      <c r="G55" s="134">
        <v>716.3</v>
      </c>
      <c r="H55" s="135"/>
      <c r="I55" s="135"/>
      <c r="J55" s="135">
        <v>2865</v>
      </c>
      <c r="K55" s="135">
        <v>2865</v>
      </c>
      <c r="L55" s="135"/>
      <c r="M55" s="135"/>
      <c r="N55" s="135">
        <v>38</v>
      </c>
      <c r="O55" s="135">
        <v>152</v>
      </c>
      <c r="P55" s="135"/>
      <c r="Q55" s="135"/>
    </row>
    <row r="56" spans="1:17" x14ac:dyDescent="0.25">
      <c r="A56" s="194" t="s">
        <v>386</v>
      </c>
      <c r="B56" s="193"/>
      <c r="C56" s="193"/>
      <c r="D56" s="193"/>
      <c r="E56" s="193"/>
      <c r="F56" s="193"/>
      <c r="G56" s="193"/>
      <c r="H56" s="193"/>
      <c r="I56" s="193"/>
      <c r="J56" s="136">
        <v>5636</v>
      </c>
      <c r="K56" s="135"/>
      <c r="L56" s="135"/>
      <c r="M56" s="135"/>
      <c r="N56" s="135"/>
      <c r="O56" s="136">
        <v>174.8</v>
      </c>
      <c r="P56" s="135"/>
      <c r="Q56" s="135"/>
    </row>
    <row r="57" spans="1:17" x14ac:dyDescent="0.25">
      <c r="A57" s="196" t="s">
        <v>67</v>
      </c>
      <c r="B57" s="197"/>
      <c r="C57" s="197"/>
      <c r="D57" s="197"/>
      <c r="E57" s="197"/>
      <c r="F57" s="197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</row>
    <row r="58" spans="1:17" x14ac:dyDescent="0.25">
      <c r="A58" s="192" t="s">
        <v>68</v>
      </c>
      <c r="B58" s="193"/>
      <c r="C58" s="193"/>
      <c r="D58" s="193"/>
      <c r="E58" s="193"/>
      <c r="F58" s="193"/>
      <c r="G58" s="193"/>
      <c r="H58" s="193"/>
      <c r="I58" s="193"/>
      <c r="J58" s="134">
        <v>5099</v>
      </c>
      <c r="K58" s="134">
        <v>5099</v>
      </c>
      <c r="L58" s="135"/>
      <c r="M58" s="135"/>
      <c r="N58" s="135"/>
      <c r="O58" s="134">
        <v>271.2</v>
      </c>
      <c r="P58" s="135"/>
      <c r="Q58" s="135"/>
    </row>
    <row r="59" spans="1:17" x14ac:dyDescent="0.25">
      <c r="A59" s="192" t="s">
        <v>69</v>
      </c>
      <c r="B59" s="193"/>
      <c r="C59" s="193"/>
      <c r="D59" s="193"/>
      <c r="E59" s="193"/>
      <c r="F59" s="193"/>
      <c r="G59" s="193"/>
      <c r="H59" s="193"/>
      <c r="I59" s="193"/>
      <c r="J59" s="134">
        <v>4759</v>
      </c>
      <c r="K59" s="134">
        <v>4759</v>
      </c>
      <c r="L59" s="135"/>
      <c r="M59" s="135"/>
      <c r="N59" s="135"/>
      <c r="O59" s="134">
        <v>311.88</v>
      </c>
      <c r="P59" s="135"/>
      <c r="Q59" s="135"/>
    </row>
    <row r="60" spans="1:17" x14ac:dyDescent="0.25">
      <c r="A60" s="192" t="s">
        <v>70</v>
      </c>
      <c r="B60" s="193"/>
      <c r="C60" s="193"/>
      <c r="D60" s="193"/>
      <c r="E60" s="193"/>
      <c r="F60" s="193"/>
      <c r="G60" s="193"/>
      <c r="H60" s="193"/>
      <c r="I60" s="193"/>
      <c r="J60" s="135"/>
      <c r="K60" s="135"/>
      <c r="L60" s="135"/>
      <c r="M60" s="135"/>
      <c r="N60" s="135"/>
      <c r="O60" s="135"/>
      <c r="P60" s="135"/>
      <c r="Q60" s="135"/>
    </row>
    <row r="61" spans="1:17" x14ac:dyDescent="0.25">
      <c r="A61" s="192" t="s">
        <v>387</v>
      </c>
      <c r="B61" s="193"/>
      <c r="C61" s="193"/>
      <c r="D61" s="193"/>
      <c r="E61" s="193"/>
      <c r="F61" s="193"/>
      <c r="G61" s="193"/>
      <c r="H61" s="193"/>
      <c r="I61" s="193"/>
      <c r="J61" s="134">
        <v>219</v>
      </c>
      <c r="K61" s="134">
        <v>219</v>
      </c>
      <c r="L61" s="135"/>
      <c r="M61" s="135"/>
      <c r="N61" s="135"/>
      <c r="O61" s="135"/>
      <c r="P61" s="135"/>
      <c r="Q61" s="135"/>
    </row>
    <row r="62" spans="1:17" x14ac:dyDescent="0.25">
      <c r="A62" s="192" t="s">
        <v>388</v>
      </c>
      <c r="B62" s="193"/>
      <c r="C62" s="193"/>
      <c r="D62" s="193"/>
      <c r="E62" s="193"/>
      <c r="F62" s="193"/>
      <c r="G62" s="193"/>
      <c r="H62" s="193"/>
      <c r="I62" s="193"/>
      <c r="J62" s="134">
        <v>798</v>
      </c>
      <c r="K62" s="134">
        <v>798</v>
      </c>
      <c r="L62" s="135"/>
      <c r="M62" s="135"/>
      <c r="N62" s="135"/>
      <c r="O62" s="134">
        <v>40.68</v>
      </c>
      <c r="P62" s="135"/>
      <c r="Q62" s="135"/>
    </row>
    <row r="63" spans="1:17" x14ac:dyDescent="0.25">
      <c r="A63" s="192" t="s">
        <v>389</v>
      </c>
      <c r="B63" s="193"/>
      <c r="C63" s="193"/>
      <c r="D63" s="193"/>
      <c r="E63" s="193"/>
      <c r="F63" s="193"/>
      <c r="G63" s="193"/>
      <c r="H63" s="193"/>
      <c r="I63" s="193"/>
      <c r="J63" s="134">
        <v>-670</v>
      </c>
      <c r="K63" s="134">
        <v>-670</v>
      </c>
      <c r="L63" s="135"/>
      <c r="M63" s="135"/>
      <c r="N63" s="135"/>
      <c r="O63" s="135"/>
      <c r="P63" s="135"/>
      <c r="Q63" s="135"/>
    </row>
    <row r="64" spans="1:17" x14ac:dyDescent="0.25">
      <c r="A64" s="192" t="s">
        <v>390</v>
      </c>
      <c r="B64" s="193"/>
      <c r="C64" s="193"/>
      <c r="D64" s="193"/>
      <c r="E64" s="193"/>
      <c r="F64" s="193"/>
      <c r="G64" s="193"/>
      <c r="H64" s="193"/>
      <c r="I64" s="193"/>
      <c r="J64" s="134">
        <v>-687</v>
      </c>
      <c r="K64" s="134">
        <v>-687</v>
      </c>
      <c r="L64" s="135"/>
      <c r="M64" s="135"/>
      <c r="N64" s="135"/>
      <c r="O64" s="135"/>
      <c r="P64" s="135"/>
      <c r="Q64" s="135"/>
    </row>
    <row r="65" spans="1:17" x14ac:dyDescent="0.25">
      <c r="A65" s="192" t="s">
        <v>71</v>
      </c>
      <c r="B65" s="193"/>
      <c r="C65" s="193"/>
      <c r="D65" s="193"/>
      <c r="E65" s="193"/>
      <c r="F65" s="193"/>
      <c r="G65" s="193"/>
      <c r="H65" s="193"/>
      <c r="I65" s="193"/>
      <c r="J65" s="134">
        <v>3094</v>
      </c>
      <c r="K65" s="135"/>
      <c r="L65" s="135"/>
      <c r="M65" s="135"/>
      <c r="N65" s="135"/>
      <c r="O65" s="135"/>
      <c r="P65" s="135"/>
      <c r="Q65" s="135"/>
    </row>
    <row r="66" spans="1:17" x14ac:dyDescent="0.25">
      <c r="A66" s="192" t="s">
        <v>70</v>
      </c>
      <c r="B66" s="193"/>
      <c r="C66" s="193"/>
      <c r="D66" s="193"/>
      <c r="E66" s="193"/>
      <c r="F66" s="193"/>
      <c r="G66" s="193"/>
      <c r="H66" s="193"/>
      <c r="I66" s="193"/>
      <c r="J66" s="135"/>
      <c r="K66" s="135"/>
      <c r="L66" s="135"/>
      <c r="M66" s="135"/>
      <c r="N66" s="135"/>
      <c r="O66" s="135"/>
      <c r="P66" s="135"/>
      <c r="Q66" s="135"/>
    </row>
    <row r="67" spans="1:17" x14ac:dyDescent="0.25">
      <c r="A67" s="192" t="s">
        <v>391</v>
      </c>
      <c r="B67" s="193"/>
      <c r="C67" s="193"/>
      <c r="D67" s="193"/>
      <c r="E67" s="193"/>
      <c r="F67" s="193"/>
      <c r="G67" s="193"/>
      <c r="H67" s="193"/>
      <c r="I67" s="193"/>
      <c r="J67" s="134">
        <v>3094</v>
      </c>
      <c r="K67" s="135"/>
      <c r="L67" s="135"/>
      <c r="M67" s="135"/>
      <c r="N67" s="135"/>
      <c r="O67" s="135"/>
      <c r="P67" s="135"/>
      <c r="Q67" s="135"/>
    </row>
    <row r="68" spans="1:17" x14ac:dyDescent="0.25">
      <c r="A68" s="192" t="s">
        <v>72</v>
      </c>
      <c r="B68" s="193"/>
      <c r="C68" s="193"/>
      <c r="D68" s="193"/>
      <c r="E68" s="193"/>
      <c r="F68" s="193"/>
      <c r="G68" s="193"/>
      <c r="H68" s="193"/>
      <c r="I68" s="193"/>
      <c r="J68" s="134">
        <v>1904</v>
      </c>
      <c r="K68" s="135"/>
      <c r="L68" s="135"/>
      <c r="M68" s="135"/>
      <c r="N68" s="135"/>
      <c r="O68" s="135"/>
      <c r="P68" s="135"/>
      <c r="Q68" s="135"/>
    </row>
    <row r="69" spans="1:17" x14ac:dyDescent="0.25">
      <c r="A69" s="192" t="s">
        <v>70</v>
      </c>
      <c r="B69" s="193"/>
      <c r="C69" s="193"/>
      <c r="D69" s="193"/>
      <c r="E69" s="193"/>
      <c r="F69" s="193"/>
      <c r="G69" s="193"/>
      <c r="H69" s="193"/>
      <c r="I69" s="193"/>
      <c r="J69" s="135"/>
      <c r="K69" s="135"/>
      <c r="L69" s="135"/>
      <c r="M69" s="135"/>
      <c r="N69" s="135"/>
      <c r="O69" s="135"/>
      <c r="P69" s="135"/>
      <c r="Q69" s="135"/>
    </row>
    <row r="70" spans="1:17" x14ac:dyDescent="0.25">
      <c r="A70" s="192" t="s">
        <v>392</v>
      </c>
      <c r="B70" s="193"/>
      <c r="C70" s="193"/>
      <c r="D70" s="193"/>
      <c r="E70" s="193"/>
      <c r="F70" s="193"/>
      <c r="G70" s="193"/>
      <c r="H70" s="193"/>
      <c r="I70" s="193"/>
      <c r="J70" s="134">
        <v>1904</v>
      </c>
      <c r="K70" s="135"/>
      <c r="L70" s="135"/>
      <c r="M70" s="135"/>
      <c r="N70" s="135"/>
      <c r="O70" s="135"/>
      <c r="P70" s="135"/>
      <c r="Q70" s="135"/>
    </row>
    <row r="71" spans="1:17" x14ac:dyDescent="0.25">
      <c r="A71" s="194" t="s">
        <v>143</v>
      </c>
      <c r="B71" s="193"/>
      <c r="C71" s="193"/>
      <c r="D71" s="193"/>
      <c r="E71" s="193"/>
      <c r="F71" s="193"/>
      <c r="G71" s="193"/>
      <c r="H71" s="193"/>
      <c r="I71" s="193"/>
      <c r="J71" s="136">
        <v>9757</v>
      </c>
      <c r="K71" s="135"/>
      <c r="L71" s="135"/>
      <c r="M71" s="135"/>
      <c r="N71" s="135"/>
      <c r="O71" s="136">
        <v>311.88</v>
      </c>
      <c r="P71" s="135"/>
      <c r="Q71" s="135"/>
    </row>
    <row r="72" spans="1:17" x14ac:dyDescent="0.25">
      <c r="A72" s="192" t="s">
        <v>341</v>
      </c>
      <c r="B72" s="193"/>
      <c r="C72" s="193"/>
      <c r="D72" s="193"/>
      <c r="E72" s="193"/>
      <c r="F72" s="193"/>
      <c r="G72" s="193"/>
      <c r="H72" s="193"/>
      <c r="I72" s="193"/>
      <c r="J72" s="134">
        <v>4121</v>
      </c>
      <c r="K72" s="135"/>
      <c r="L72" s="135"/>
      <c r="M72" s="135"/>
      <c r="N72" s="135"/>
      <c r="O72" s="134">
        <v>137.08000000000001</v>
      </c>
      <c r="P72" s="135"/>
      <c r="Q72" s="135"/>
    </row>
    <row r="73" spans="1:17" x14ac:dyDescent="0.25">
      <c r="A73" s="192" t="s">
        <v>220</v>
      </c>
      <c r="B73" s="193"/>
      <c r="C73" s="193"/>
      <c r="D73" s="193"/>
      <c r="E73" s="193"/>
      <c r="F73" s="193"/>
      <c r="G73" s="193"/>
      <c r="H73" s="193"/>
      <c r="I73" s="193"/>
      <c r="J73" s="134">
        <v>5636</v>
      </c>
      <c r="K73" s="135"/>
      <c r="L73" s="135"/>
      <c r="M73" s="135"/>
      <c r="N73" s="135"/>
      <c r="O73" s="134">
        <v>174.8</v>
      </c>
      <c r="P73" s="135"/>
      <c r="Q73" s="135"/>
    </row>
    <row r="74" spans="1:17" x14ac:dyDescent="0.25">
      <c r="A74" s="192" t="s">
        <v>73</v>
      </c>
      <c r="B74" s="193"/>
      <c r="C74" s="193"/>
      <c r="D74" s="193"/>
      <c r="E74" s="193"/>
      <c r="F74" s="193"/>
      <c r="G74" s="193"/>
      <c r="H74" s="193"/>
      <c r="I74" s="193"/>
      <c r="J74" s="134">
        <v>9757</v>
      </c>
      <c r="K74" s="135"/>
      <c r="L74" s="135"/>
      <c r="M74" s="135"/>
      <c r="N74" s="135"/>
      <c r="O74" s="134">
        <v>311.88</v>
      </c>
      <c r="P74" s="135"/>
      <c r="Q74" s="135"/>
    </row>
    <row r="75" spans="1:17" x14ac:dyDescent="0.25">
      <c r="A75" s="192" t="s">
        <v>74</v>
      </c>
      <c r="B75" s="193"/>
      <c r="C75" s="193"/>
      <c r="D75" s="193"/>
      <c r="E75" s="193"/>
      <c r="F75" s="193"/>
      <c r="G75" s="193"/>
      <c r="H75" s="193"/>
      <c r="I75" s="193"/>
      <c r="J75" s="135"/>
      <c r="K75" s="135"/>
      <c r="L75" s="135"/>
      <c r="M75" s="135"/>
      <c r="N75" s="135"/>
      <c r="O75" s="135"/>
      <c r="P75" s="135"/>
      <c r="Q75" s="135"/>
    </row>
    <row r="76" spans="1:17" x14ac:dyDescent="0.25">
      <c r="A76" s="192" t="s">
        <v>75</v>
      </c>
      <c r="B76" s="193"/>
      <c r="C76" s="193"/>
      <c r="D76" s="193"/>
      <c r="E76" s="193"/>
      <c r="F76" s="193"/>
      <c r="G76" s="193"/>
      <c r="H76" s="193"/>
      <c r="I76" s="193"/>
      <c r="J76" s="134">
        <v>4759</v>
      </c>
      <c r="K76" s="135"/>
      <c r="L76" s="135"/>
      <c r="M76" s="135"/>
      <c r="N76" s="135"/>
      <c r="O76" s="135"/>
      <c r="P76" s="135"/>
      <c r="Q76" s="135"/>
    </row>
    <row r="77" spans="1:17" x14ac:dyDescent="0.25">
      <c r="A77" s="192" t="s">
        <v>76</v>
      </c>
      <c r="B77" s="193"/>
      <c r="C77" s="193"/>
      <c r="D77" s="193"/>
      <c r="E77" s="193"/>
      <c r="F77" s="193"/>
      <c r="G77" s="193"/>
      <c r="H77" s="193"/>
      <c r="I77" s="193"/>
      <c r="J77" s="134">
        <v>3094</v>
      </c>
      <c r="K77" s="135"/>
      <c r="L77" s="135"/>
      <c r="M77" s="135"/>
      <c r="N77" s="135"/>
      <c r="O77" s="135"/>
      <c r="P77" s="135"/>
      <c r="Q77" s="135"/>
    </row>
    <row r="78" spans="1:17" x14ac:dyDescent="0.25">
      <c r="A78" s="192" t="s">
        <v>77</v>
      </c>
      <c r="B78" s="193"/>
      <c r="C78" s="193"/>
      <c r="D78" s="193"/>
      <c r="E78" s="193"/>
      <c r="F78" s="193"/>
      <c r="G78" s="193"/>
      <c r="H78" s="193"/>
      <c r="I78" s="193"/>
      <c r="J78" s="134">
        <v>1904</v>
      </c>
      <c r="K78" s="135"/>
      <c r="L78" s="135"/>
      <c r="M78" s="135"/>
      <c r="N78" s="135"/>
      <c r="O78" s="135"/>
      <c r="P78" s="135"/>
      <c r="Q78" s="135"/>
    </row>
    <row r="79" spans="1:17" x14ac:dyDescent="0.25">
      <c r="A79" s="194" t="s">
        <v>78</v>
      </c>
      <c r="B79" s="193"/>
      <c r="C79" s="193"/>
      <c r="D79" s="193"/>
      <c r="E79" s="193"/>
      <c r="F79" s="193"/>
      <c r="G79" s="193"/>
      <c r="H79" s="193"/>
      <c r="I79" s="193"/>
      <c r="J79" s="136">
        <v>9757</v>
      </c>
      <c r="K79" s="135"/>
      <c r="L79" s="135"/>
      <c r="M79" s="135"/>
      <c r="N79" s="135"/>
      <c r="O79" s="136">
        <v>311.88</v>
      </c>
      <c r="P79" s="135"/>
      <c r="Q79" s="135"/>
    </row>
    <row r="80" spans="1:17" x14ac:dyDescent="0.25">
      <c r="A80" s="124"/>
      <c r="B80" s="125"/>
      <c r="C80" s="126"/>
      <c r="D80" s="127"/>
      <c r="E80" s="128"/>
      <c r="F80" s="138"/>
      <c r="G80" s="138"/>
      <c r="H80" s="138"/>
      <c r="I80" s="138"/>
      <c r="J80" s="138"/>
      <c r="K80" s="138"/>
      <c r="L80" s="138"/>
      <c r="M80" s="138"/>
      <c r="N80" s="138"/>
      <c r="O80" s="138"/>
      <c r="P80" s="138"/>
      <c r="Q80" s="138"/>
    </row>
    <row r="81" spans="1:17" x14ac:dyDescent="0.25">
      <c r="A81" s="89"/>
      <c r="B81" s="90" t="s">
        <v>79</v>
      </c>
      <c r="C81" s="91"/>
      <c r="D81" s="91"/>
      <c r="E81" s="91"/>
      <c r="F81" s="91"/>
      <c r="G81" s="91"/>
      <c r="H81" s="91"/>
      <c r="I81" s="90" t="s">
        <v>80</v>
      </c>
      <c r="J81" s="60"/>
      <c r="K81" s="60"/>
      <c r="L81" s="60"/>
      <c r="M81" s="60"/>
      <c r="N81" s="60"/>
      <c r="O81" s="60"/>
      <c r="P81" s="60"/>
      <c r="Q81" s="58"/>
    </row>
    <row r="82" spans="1:17" x14ac:dyDescent="0.25">
      <c r="A82" s="70"/>
      <c r="B82" s="60"/>
      <c r="C82" s="91"/>
      <c r="D82" s="57"/>
      <c r="E82" s="60"/>
      <c r="F82" s="60"/>
      <c r="G82" s="91"/>
      <c r="H82" s="58"/>
      <c r="I82" s="92" t="s">
        <v>393</v>
      </c>
      <c r="J82" s="58"/>
      <c r="K82" s="58"/>
      <c r="L82" s="58"/>
      <c r="M82" s="58"/>
      <c r="N82" s="58"/>
      <c r="O82" s="58"/>
      <c r="P82" s="58"/>
      <c r="Q82" s="58"/>
    </row>
    <row r="83" spans="1:17" x14ac:dyDescent="0.25">
      <c r="A83" s="124"/>
      <c r="B83" s="125"/>
      <c r="C83" s="126"/>
      <c r="D83" s="127"/>
      <c r="E83" s="12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</row>
  </sheetData>
  <mergeCells count="50">
    <mergeCell ref="A18:A20"/>
    <mergeCell ref="B18:B20"/>
    <mergeCell ref="C18:C20"/>
    <mergeCell ref="D18:D20"/>
    <mergeCell ref="E18:E20"/>
    <mergeCell ref="F19:F20"/>
    <mergeCell ref="G19:I19"/>
    <mergeCell ref="J19:J20"/>
    <mergeCell ref="K19:M19"/>
    <mergeCell ref="E1:J1"/>
    <mergeCell ref="J12:K12"/>
    <mergeCell ref="J13:K13"/>
    <mergeCell ref="J14:K14"/>
    <mergeCell ref="F18:I18"/>
    <mergeCell ref="J18:M18"/>
    <mergeCell ref="N18:N20"/>
    <mergeCell ref="O18:O20"/>
    <mergeCell ref="P18:P20"/>
    <mergeCell ref="Q18:Q20"/>
    <mergeCell ref="A60:I60"/>
    <mergeCell ref="A22:Q22"/>
    <mergeCell ref="A23:Q23"/>
    <mergeCell ref="A31:Q31"/>
    <mergeCell ref="A38:Q38"/>
    <mergeCell ref="A46:Q46"/>
    <mergeCell ref="A53:I53"/>
    <mergeCell ref="A54:Q54"/>
    <mergeCell ref="A56:I56"/>
    <mergeCell ref="A57:Q57"/>
    <mergeCell ref="A58:I58"/>
    <mergeCell ref="A59:I59"/>
    <mergeCell ref="A72:I72"/>
    <mergeCell ref="A61:I61"/>
    <mergeCell ref="A62:I62"/>
    <mergeCell ref="A63:I63"/>
    <mergeCell ref="A64:I64"/>
    <mergeCell ref="A65:I65"/>
    <mergeCell ref="A66:I66"/>
    <mergeCell ref="A67:I67"/>
    <mergeCell ref="A68:I68"/>
    <mergeCell ref="A69:I69"/>
    <mergeCell ref="A70:I70"/>
    <mergeCell ref="A71:I71"/>
    <mergeCell ref="A79:I79"/>
    <mergeCell ref="A73:I73"/>
    <mergeCell ref="A74:I74"/>
    <mergeCell ref="A75:I75"/>
    <mergeCell ref="A76:I76"/>
    <mergeCell ref="A77:I77"/>
    <mergeCell ref="A78:I7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R40"/>
  <sheetViews>
    <sheetView showZeros="0" tabSelected="1" zoomScale="80" zoomScaleNormal="80" workbookViewId="0">
      <selection activeCell="I6" sqref="I6"/>
    </sheetView>
  </sheetViews>
  <sheetFormatPr defaultColWidth="9.109375" defaultRowHeight="15.6" x14ac:dyDescent="0.3"/>
  <cols>
    <col min="1" max="1" width="43.5546875" style="3" customWidth="1"/>
    <col min="2" max="13" width="14.77734375" style="30" customWidth="1"/>
    <col min="14" max="14" width="15.77734375" style="30" customWidth="1"/>
    <col min="15" max="15" width="14.77734375" style="35" customWidth="1"/>
    <col min="16" max="18" width="14.77734375" style="1" customWidth="1"/>
    <col min="19" max="16384" width="9.109375" style="1"/>
  </cols>
  <sheetData>
    <row r="1" spans="1:18" ht="18.75" customHeight="1" x14ac:dyDescent="0.3">
      <c r="A1" s="223" t="s">
        <v>27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</row>
    <row r="2" spans="1:18" ht="33" customHeight="1" x14ac:dyDescent="0.3">
      <c r="A2" s="266" t="s">
        <v>461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</row>
    <row r="3" spans="1:18" ht="18" customHeight="1" x14ac:dyDescent="0.35">
      <c r="A3" s="226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</row>
    <row r="4" spans="1:18" s="13" customFormat="1" ht="35.25" customHeight="1" x14ac:dyDescent="0.25">
      <c r="A4" s="224" t="s">
        <v>15</v>
      </c>
      <c r="B4" s="220" t="s">
        <v>14</v>
      </c>
      <c r="C4" s="221"/>
      <c r="D4" s="221"/>
      <c r="E4" s="222"/>
      <c r="F4" s="220" t="s">
        <v>33</v>
      </c>
      <c r="G4" s="221"/>
      <c r="H4" s="221"/>
      <c r="I4" s="222"/>
      <c r="J4" s="220" t="s">
        <v>13</v>
      </c>
      <c r="K4" s="221"/>
      <c r="L4" s="221"/>
      <c r="M4" s="222"/>
      <c r="N4" s="225" t="s">
        <v>2</v>
      </c>
      <c r="O4" s="225" t="s">
        <v>3</v>
      </c>
      <c r="P4" s="224" t="s">
        <v>31</v>
      </c>
      <c r="Q4" s="224"/>
      <c r="R4" s="224"/>
    </row>
    <row r="5" spans="1:18" s="13" customFormat="1" ht="73.5" customHeight="1" x14ac:dyDescent="0.25">
      <c r="A5" s="224"/>
      <c r="B5" s="14" t="s">
        <v>0</v>
      </c>
      <c r="C5" s="14" t="s">
        <v>12</v>
      </c>
      <c r="D5" s="14" t="s">
        <v>11</v>
      </c>
      <c r="E5" s="14" t="s">
        <v>10</v>
      </c>
      <c r="F5" s="14" t="s">
        <v>0</v>
      </c>
      <c r="G5" s="14" t="s">
        <v>12</v>
      </c>
      <c r="H5" s="14" t="s">
        <v>11</v>
      </c>
      <c r="I5" s="14" t="s">
        <v>10</v>
      </c>
      <c r="J5" s="14" t="s">
        <v>0</v>
      </c>
      <c r="K5" s="14" t="s">
        <v>12</v>
      </c>
      <c r="L5" s="14" t="s">
        <v>11</v>
      </c>
      <c r="M5" s="14" t="s">
        <v>10</v>
      </c>
      <c r="N5" s="225"/>
      <c r="O5" s="225"/>
      <c r="P5" s="46" t="s">
        <v>12</v>
      </c>
      <c r="Q5" s="46" t="s">
        <v>11</v>
      </c>
      <c r="R5" s="46" t="s">
        <v>10</v>
      </c>
    </row>
    <row r="6" spans="1:18" s="11" customFormat="1" x14ac:dyDescent="0.25">
      <c r="A6" s="12">
        <v>1</v>
      </c>
      <c r="B6" s="12">
        <v>2</v>
      </c>
      <c r="C6" s="12">
        <v>3</v>
      </c>
      <c r="D6" s="12">
        <v>4</v>
      </c>
      <c r="E6" s="12">
        <v>5</v>
      </c>
      <c r="F6" s="12">
        <v>6</v>
      </c>
      <c r="G6" s="12">
        <v>7</v>
      </c>
      <c r="H6" s="12">
        <v>8</v>
      </c>
      <c r="I6" s="12">
        <v>9</v>
      </c>
      <c r="J6" s="12">
        <v>10</v>
      </c>
      <c r="K6" s="12">
        <v>11</v>
      </c>
      <c r="L6" s="12">
        <v>12</v>
      </c>
      <c r="M6" s="12">
        <v>13</v>
      </c>
      <c r="N6" s="12">
        <v>14</v>
      </c>
      <c r="O6" s="12">
        <v>15</v>
      </c>
      <c r="P6" s="12">
        <v>19</v>
      </c>
      <c r="Q6" s="12">
        <v>20</v>
      </c>
      <c r="R6" s="12">
        <v>21</v>
      </c>
    </row>
    <row r="7" spans="1:18" s="11" customFormat="1" ht="63.6" customHeight="1" x14ac:dyDescent="0.25">
      <c r="A7" s="50" t="s">
        <v>343</v>
      </c>
      <c r="B7" s="165">
        <f>SUM(C7:E7)</f>
        <v>1939</v>
      </c>
      <c r="C7" s="51"/>
      <c r="D7" s="147"/>
      <c r="E7" s="147">
        <f>'25658'!J34</f>
        <v>1939</v>
      </c>
      <c r="F7" s="140">
        <f>SUM(G7:I7)</f>
        <v>1939</v>
      </c>
      <c r="G7" s="140">
        <f>C7</f>
        <v>0</v>
      </c>
      <c r="H7" s="147"/>
      <c r="I7" s="147">
        <f>E7</f>
        <v>1939</v>
      </c>
      <c r="J7" s="140">
        <f>SUM(K7:M7)</f>
        <v>1939</v>
      </c>
      <c r="K7" s="140">
        <f>G7</f>
        <v>0</v>
      </c>
      <c r="L7" s="147"/>
      <c r="M7" s="147">
        <f>I7</f>
        <v>1939</v>
      </c>
      <c r="N7" s="147">
        <f>R7</f>
        <v>19487</v>
      </c>
      <c r="O7" s="12" t="s">
        <v>344</v>
      </c>
      <c r="P7" s="140">
        <f>ROUND(K7*5.71,0)</f>
        <v>0</v>
      </c>
      <c r="Q7" s="52"/>
      <c r="R7" s="52">
        <f>ROUND(M7*10.05,0)</f>
        <v>19487</v>
      </c>
    </row>
    <row r="8" spans="1:18" s="39" customFormat="1" ht="63.6" customHeight="1" x14ac:dyDescent="0.25">
      <c r="A8" s="38" t="s">
        <v>345</v>
      </c>
      <c r="B8" s="51">
        <f>SUM(C8:E8)</f>
        <v>14881</v>
      </c>
      <c r="C8" s="147"/>
      <c r="D8" s="147"/>
      <c r="E8" s="147">
        <f>'25659'!J41</f>
        <v>14881</v>
      </c>
      <c r="F8" s="147">
        <f>SUM(G8:I8)</f>
        <v>14881</v>
      </c>
      <c r="G8" s="147">
        <f t="shared" ref="G8" si="0">C8</f>
        <v>0</v>
      </c>
      <c r="H8" s="147">
        <f t="shared" ref="H8:I9" si="1">D8</f>
        <v>0</v>
      </c>
      <c r="I8" s="147">
        <f t="shared" si="1"/>
        <v>14881</v>
      </c>
      <c r="J8" s="147">
        <f>SUM(K8:M8)</f>
        <v>14881</v>
      </c>
      <c r="K8" s="147">
        <f t="shared" ref="K8:L10" si="2">G8</f>
        <v>0</v>
      </c>
      <c r="L8" s="147">
        <f t="shared" si="2"/>
        <v>0</v>
      </c>
      <c r="M8" s="147">
        <f t="shared" ref="M8:M9" si="3">I8</f>
        <v>14881</v>
      </c>
      <c r="N8" s="147">
        <f t="shared" ref="N8:N18" si="4">R8</f>
        <v>149554</v>
      </c>
      <c r="O8" s="44" t="s">
        <v>346</v>
      </c>
      <c r="P8" s="140">
        <f>ROUND(K8*5.71,0)</f>
        <v>0</v>
      </c>
      <c r="Q8" s="140">
        <f>ROUND(L8*3.74,0)</f>
        <v>0</v>
      </c>
      <c r="R8" s="164">
        <f t="shared" ref="R8:R18" si="5">ROUND(M8*10.05,0)</f>
        <v>149554</v>
      </c>
    </row>
    <row r="9" spans="1:18" s="49" customFormat="1" ht="48.6" customHeight="1" x14ac:dyDescent="0.3">
      <c r="A9" s="38" t="s">
        <v>171</v>
      </c>
      <c r="B9" s="51">
        <f>SUM(C9:E9)</f>
        <v>29192</v>
      </c>
      <c r="C9" s="147"/>
      <c r="D9" s="147"/>
      <c r="E9" s="147">
        <f>'25683'!K50</f>
        <v>29192</v>
      </c>
      <c r="F9" s="147">
        <f>SUM(G9:I9)</f>
        <v>29192</v>
      </c>
      <c r="G9" s="147">
        <f t="shared" ref="G9" si="6">C9</f>
        <v>0</v>
      </c>
      <c r="H9" s="147">
        <f t="shared" ref="H9" si="7">D9</f>
        <v>0</v>
      </c>
      <c r="I9" s="147">
        <f t="shared" si="1"/>
        <v>29192</v>
      </c>
      <c r="J9" s="147">
        <f t="shared" ref="J9:J18" si="8">SUM(K9:M9)</f>
        <v>29192</v>
      </c>
      <c r="K9" s="147">
        <f t="shared" si="2"/>
        <v>0</v>
      </c>
      <c r="L9" s="147">
        <f t="shared" si="2"/>
        <v>0</v>
      </c>
      <c r="M9" s="147">
        <f t="shared" si="3"/>
        <v>29192</v>
      </c>
      <c r="N9" s="147">
        <f t="shared" si="4"/>
        <v>293380</v>
      </c>
      <c r="O9" s="44" t="s">
        <v>347</v>
      </c>
      <c r="P9" s="140"/>
      <c r="Q9" s="140">
        <f t="shared" ref="Q9:Q10" si="9">ROUND(L9*3.74,0)</f>
        <v>0</v>
      </c>
      <c r="R9" s="164">
        <f t="shared" si="5"/>
        <v>293380</v>
      </c>
    </row>
    <row r="10" spans="1:18" ht="55.8" customHeight="1" x14ac:dyDescent="0.3">
      <c r="A10" s="38" t="s">
        <v>225</v>
      </c>
      <c r="B10" s="28">
        <f>SUM(C10:E10)</f>
        <v>3403</v>
      </c>
      <c r="C10" s="28">
        <v>0</v>
      </c>
      <c r="D10" s="28">
        <v>0</v>
      </c>
      <c r="E10" s="28">
        <f>'25682'!J26</f>
        <v>3403</v>
      </c>
      <c r="F10" s="28">
        <f t="shared" ref="F10:F18" si="10">SUM(G10:I10)</f>
        <v>3403</v>
      </c>
      <c r="G10" s="28">
        <f t="shared" ref="G10" si="11">C10</f>
        <v>0</v>
      </c>
      <c r="H10" s="28">
        <f t="shared" ref="H10" si="12">D10</f>
        <v>0</v>
      </c>
      <c r="I10" s="28">
        <f t="shared" ref="I10:I18" si="13">E10</f>
        <v>3403</v>
      </c>
      <c r="J10" s="48">
        <f t="shared" si="8"/>
        <v>3403</v>
      </c>
      <c r="K10" s="48">
        <f t="shared" si="2"/>
        <v>0</v>
      </c>
      <c r="L10" s="48">
        <f t="shared" si="2"/>
        <v>0</v>
      </c>
      <c r="M10" s="28">
        <f>I10</f>
        <v>3403</v>
      </c>
      <c r="N10" s="147">
        <f t="shared" si="4"/>
        <v>34200</v>
      </c>
      <c r="O10" s="44" t="s">
        <v>348</v>
      </c>
      <c r="P10" s="140">
        <f>ROUND(K10*5.71,0)</f>
        <v>0</v>
      </c>
      <c r="Q10" s="140">
        <f t="shared" si="9"/>
        <v>0</v>
      </c>
      <c r="R10" s="164">
        <f t="shared" si="5"/>
        <v>34200</v>
      </c>
    </row>
    <row r="11" spans="1:18" ht="55.8" customHeight="1" x14ac:dyDescent="0.3">
      <c r="A11" s="38" t="s">
        <v>236</v>
      </c>
      <c r="B11" s="147">
        <f t="shared" ref="B11:B18" si="14">SUM(C11:E11)</f>
        <v>3333</v>
      </c>
      <c r="C11" s="147"/>
      <c r="D11" s="147"/>
      <c r="E11" s="147">
        <f>'25681'!J32</f>
        <v>3333</v>
      </c>
      <c r="F11" s="147">
        <f t="shared" si="10"/>
        <v>3333</v>
      </c>
      <c r="G11" s="147"/>
      <c r="H11" s="147"/>
      <c r="I11" s="147">
        <f t="shared" si="13"/>
        <v>3333</v>
      </c>
      <c r="J11" s="147">
        <f t="shared" si="8"/>
        <v>3333</v>
      </c>
      <c r="K11" s="147"/>
      <c r="L11" s="147"/>
      <c r="M11" s="147">
        <f t="shared" ref="M11:M18" si="15">I11</f>
        <v>3333</v>
      </c>
      <c r="N11" s="147">
        <f t="shared" si="4"/>
        <v>33497</v>
      </c>
      <c r="O11" s="44" t="s">
        <v>349</v>
      </c>
      <c r="P11" s="140"/>
      <c r="Q11" s="140"/>
      <c r="R11" s="164">
        <f t="shared" si="5"/>
        <v>33497</v>
      </c>
    </row>
    <row r="12" spans="1:18" ht="55.8" customHeight="1" x14ac:dyDescent="0.3">
      <c r="A12" s="38" t="s">
        <v>250</v>
      </c>
      <c r="B12" s="147">
        <f t="shared" si="14"/>
        <v>2598</v>
      </c>
      <c r="C12" s="147"/>
      <c r="D12" s="147"/>
      <c r="E12" s="147">
        <f>'25680'!K30</f>
        <v>2598</v>
      </c>
      <c r="F12" s="147">
        <f t="shared" si="10"/>
        <v>2598</v>
      </c>
      <c r="G12" s="147"/>
      <c r="H12" s="147"/>
      <c r="I12" s="147">
        <f t="shared" si="13"/>
        <v>2598</v>
      </c>
      <c r="J12" s="147">
        <f t="shared" si="8"/>
        <v>2598</v>
      </c>
      <c r="K12" s="147"/>
      <c r="L12" s="147"/>
      <c r="M12" s="147">
        <f t="shared" si="15"/>
        <v>2598</v>
      </c>
      <c r="N12" s="147">
        <f t="shared" si="4"/>
        <v>26110</v>
      </c>
      <c r="O12" s="44" t="s">
        <v>350</v>
      </c>
      <c r="P12" s="140"/>
      <c r="Q12" s="140"/>
      <c r="R12" s="164">
        <f t="shared" si="5"/>
        <v>26110</v>
      </c>
    </row>
    <row r="13" spans="1:18" ht="55.8" customHeight="1" x14ac:dyDescent="0.3">
      <c r="A13" s="38" t="s">
        <v>269</v>
      </c>
      <c r="B13" s="147">
        <f t="shared" si="14"/>
        <v>15334</v>
      </c>
      <c r="C13" s="147"/>
      <c r="D13" s="147"/>
      <c r="E13" s="147">
        <f>'25679'!J38</f>
        <v>15334</v>
      </c>
      <c r="F13" s="147">
        <f t="shared" si="10"/>
        <v>15334</v>
      </c>
      <c r="G13" s="147"/>
      <c r="H13" s="147"/>
      <c r="I13" s="147">
        <f t="shared" si="13"/>
        <v>15334</v>
      </c>
      <c r="J13" s="147">
        <f t="shared" si="8"/>
        <v>15334</v>
      </c>
      <c r="K13" s="147"/>
      <c r="L13" s="147"/>
      <c r="M13" s="147">
        <f t="shared" si="15"/>
        <v>15334</v>
      </c>
      <c r="N13" s="147">
        <f t="shared" si="4"/>
        <v>154107</v>
      </c>
      <c r="O13" s="44" t="s">
        <v>351</v>
      </c>
      <c r="P13" s="140"/>
      <c r="Q13" s="140"/>
      <c r="R13" s="164">
        <f t="shared" si="5"/>
        <v>154107</v>
      </c>
    </row>
    <row r="14" spans="1:18" ht="55.8" customHeight="1" x14ac:dyDescent="0.3">
      <c r="A14" s="38" t="s">
        <v>295</v>
      </c>
      <c r="B14" s="147">
        <f t="shared" si="14"/>
        <v>6425</v>
      </c>
      <c r="C14" s="147"/>
      <c r="D14" s="147"/>
      <c r="E14" s="147">
        <f>'25678'!J86</f>
        <v>6425</v>
      </c>
      <c r="F14" s="147">
        <f t="shared" si="10"/>
        <v>6425</v>
      </c>
      <c r="G14" s="147"/>
      <c r="H14" s="147"/>
      <c r="I14" s="147">
        <f t="shared" si="13"/>
        <v>6425</v>
      </c>
      <c r="J14" s="147">
        <f t="shared" si="8"/>
        <v>6425</v>
      </c>
      <c r="K14" s="147"/>
      <c r="L14" s="147"/>
      <c r="M14" s="147">
        <f t="shared" si="15"/>
        <v>6425</v>
      </c>
      <c r="N14" s="147">
        <f t="shared" si="4"/>
        <v>64571</v>
      </c>
      <c r="O14" s="44" t="s">
        <v>352</v>
      </c>
      <c r="P14" s="140"/>
      <c r="Q14" s="140"/>
      <c r="R14" s="164">
        <f t="shared" si="5"/>
        <v>64571</v>
      </c>
    </row>
    <row r="15" spans="1:18" ht="70.2" customHeight="1" x14ac:dyDescent="0.3">
      <c r="A15" s="38" t="s">
        <v>454</v>
      </c>
      <c r="B15" s="170">
        <f t="shared" si="14"/>
        <v>237</v>
      </c>
      <c r="C15" s="170"/>
      <c r="D15" s="170"/>
      <c r="E15" s="170">
        <f>'25754'!J46</f>
        <v>237</v>
      </c>
      <c r="F15" s="170">
        <f t="shared" si="10"/>
        <v>237</v>
      </c>
      <c r="G15" s="170"/>
      <c r="H15" s="170"/>
      <c r="I15" s="170">
        <f t="shared" si="13"/>
        <v>237</v>
      </c>
      <c r="J15" s="170">
        <f t="shared" si="8"/>
        <v>237</v>
      </c>
      <c r="K15" s="170"/>
      <c r="L15" s="170"/>
      <c r="M15" s="170">
        <f t="shared" si="15"/>
        <v>237</v>
      </c>
      <c r="N15" s="170">
        <f t="shared" si="4"/>
        <v>2382</v>
      </c>
      <c r="O15" s="44" t="s">
        <v>455</v>
      </c>
      <c r="P15" s="140"/>
      <c r="Q15" s="140"/>
      <c r="R15" s="170">
        <f t="shared" si="5"/>
        <v>2382</v>
      </c>
    </row>
    <row r="16" spans="1:18" ht="55.8" customHeight="1" x14ac:dyDescent="0.3">
      <c r="A16" s="38" t="s">
        <v>434</v>
      </c>
      <c r="B16" s="170">
        <f t="shared" si="14"/>
        <v>2841</v>
      </c>
      <c r="C16" s="170"/>
      <c r="D16" s="170"/>
      <c r="E16" s="170">
        <f>'25755'!J49</f>
        <v>2841</v>
      </c>
      <c r="F16" s="170">
        <f t="shared" si="10"/>
        <v>2841</v>
      </c>
      <c r="G16" s="170"/>
      <c r="H16" s="170"/>
      <c r="I16" s="170">
        <f t="shared" si="13"/>
        <v>2841</v>
      </c>
      <c r="J16" s="170">
        <f t="shared" si="8"/>
        <v>2841</v>
      </c>
      <c r="K16" s="170"/>
      <c r="L16" s="170"/>
      <c r="M16" s="170">
        <f t="shared" si="15"/>
        <v>2841</v>
      </c>
      <c r="N16" s="170">
        <f t="shared" si="4"/>
        <v>28552</v>
      </c>
      <c r="O16" s="44" t="s">
        <v>435</v>
      </c>
      <c r="P16" s="140"/>
      <c r="Q16" s="140"/>
      <c r="R16" s="170">
        <f t="shared" si="5"/>
        <v>28552</v>
      </c>
    </row>
    <row r="17" spans="1:18" ht="73.2" customHeight="1" x14ac:dyDescent="0.3">
      <c r="A17" s="38" t="s">
        <v>414</v>
      </c>
      <c r="B17" s="170">
        <f t="shared" si="14"/>
        <v>2188</v>
      </c>
      <c r="C17" s="170"/>
      <c r="D17" s="170"/>
      <c r="E17" s="170">
        <f>'25756'!J55</f>
        <v>2188</v>
      </c>
      <c r="F17" s="170">
        <f t="shared" si="10"/>
        <v>2188</v>
      </c>
      <c r="G17" s="170"/>
      <c r="H17" s="170"/>
      <c r="I17" s="170">
        <f t="shared" si="13"/>
        <v>2188</v>
      </c>
      <c r="J17" s="170">
        <f t="shared" si="8"/>
        <v>2188</v>
      </c>
      <c r="K17" s="170"/>
      <c r="L17" s="170"/>
      <c r="M17" s="170">
        <f t="shared" si="15"/>
        <v>2188</v>
      </c>
      <c r="N17" s="170">
        <f t="shared" si="4"/>
        <v>21989</v>
      </c>
      <c r="O17" s="44" t="s">
        <v>415</v>
      </c>
      <c r="P17" s="140"/>
      <c r="Q17" s="140"/>
      <c r="R17" s="170">
        <f t="shared" si="5"/>
        <v>21989</v>
      </c>
    </row>
    <row r="18" spans="1:18" ht="55.8" customHeight="1" x14ac:dyDescent="0.3">
      <c r="A18" s="38" t="s">
        <v>359</v>
      </c>
      <c r="B18" s="170">
        <f t="shared" si="14"/>
        <v>9757</v>
      </c>
      <c r="C18" s="170"/>
      <c r="D18" s="170"/>
      <c r="E18" s="170">
        <f>'25757'!J79</f>
        <v>9757</v>
      </c>
      <c r="F18" s="170">
        <f t="shared" si="10"/>
        <v>9757</v>
      </c>
      <c r="G18" s="170"/>
      <c r="H18" s="170"/>
      <c r="I18" s="170">
        <f t="shared" si="13"/>
        <v>9757</v>
      </c>
      <c r="J18" s="170">
        <f t="shared" si="8"/>
        <v>9757</v>
      </c>
      <c r="K18" s="170"/>
      <c r="L18" s="170"/>
      <c r="M18" s="170">
        <f t="shared" si="15"/>
        <v>9757</v>
      </c>
      <c r="N18" s="170">
        <f t="shared" si="4"/>
        <v>98058</v>
      </c>
      <c r="O18" s="44" t="s">
        <v>394</v>
      </c>
      <c r="P18" s="140"/>
      <c r="Q18" s="140"/>
      <c r="R18" s="170">
        <f t="shared" si="5"/>
        <v>98058</v>
      </c>
    </row>
    <row r="19" spans="1:18" s="6" customFormat="1" ht="24.9" customHeight="1" x14ac:dyDescent="0.3">
      <c r="A19" s="10" t="s">
        <v>9</v>
      </c>
      <c r="B19" s="7">
        <f>SUM(B7:B14)</f>
        <v>77105</v>
      </c>
      <c r="C19" s="7">
        <f>SUM(C7:C10)</f>
        <v>0</v>
      </c>
      <c r="D19" s="7">
        <f>SUM(D7:D10)</f>
        <v>0</v>
      </c>
      <c r="E19" s="7">
        <f>SUM(E7:E14)</f>
        <v>77105</v>
      </c>
      <c r="F19" s="7">
        <f>SUM(F7:F14)</f>
        <v>77105</v>
      </c>
      <c r="G19" s="7">
        <f t="shared" ref="G19:L19" si="16">SUM(G7:G10)</f>
        <v>0</v>
      </c>
      <c r="H19" s="7">
        <f t="shared" si="16"/>
        <v>0</v>
      </c>
      <c r="I19" s="7">
        <f>SUM(I7:I14)</f>
        <v>77105</v>
      </c>
      <c r="J19" s="7">
        <f>SUM(J7:J14)</f>
        <v>77105</v>
      </c>
      <c r="K19" s="7">
        <f t="shared" si="16"/>
        <v>0</v>
      </c>
      <c r="L19" s="7">
        <f t="shared" si="16"/>
        <v>0</v>
      </c>
      <c r="M19" s="7">
        <f>SUM(M7:M14)</f>
        <v>77105</v>
      </c>
      <c r="N19" s="7">
        <f t="shared" ref="N19:N20" si="17">SUM(P19:R19)</f>
        <v>925887</v>
      </c>
      <c r="O19" s="7">
        <f>SUM(O7:O14)</f>
        <v>0</v>
      </c>
      <c r="P19" s="7">
        <f>SUM(P7:P10)</f>
        <v>0</v>
      </c>
      <c r="Q19" s="7">
        <f>SUM(Q7:Q10)</f>
        <v>0</v>
      </c>
      <c r="R19" s="7">
        <f>SUM(R7:R18)</f>
        <v>925887</v>
      </c>
    </row>
    <row r="20" spans="1:18" ht="24.9" customHeight="1" x14ac:dyDescent="0.3">
      <c r="A20" s="9" t="s">
        <v>4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>
        <f t="shared" si="17"/>
        <v>166659.66</v>
      </c>
      <c r="O20" s="37"/>
      <c r="P20" s="140">
        <v>0</v>
      </c>
      <c r="Q20" s="140">
        <v>0</v>
      </c>
      <c r="R20" s="140">
        <f>ROUND(R19*18%,2)</f>
        <v>166659.66</v>
      </c>
    </row>
    <row r="21" spans="1:18" s="6" customFormat="1" ht="24.9" customHeight="1" x14ac:dyDescent="0.3">
      <c r="A21" s="8" t="s">
        <v>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>
        <f>SUM(N19:N20)</f>
        <v>1092546.6599999999</v>
      </c>
      <c r="O21" s="7"/>
      <c r="P21" s="141">
        <v>0</v>
      </c>
      <c r="Q21" s="141">
        <v>0</v>
      </c>
      <c r="R21" s="141">
        <f>SUM(R19:R20)</f>
        <v>1092546.6599999999</v>
      </c>
    </row>
    <row r="22" spans="1:18" ht="24.9" customHeight="1" x14ac:dyDescent="0.3">
      <c r="A22" s="227" t="s">
        <v>7</v>
      </c>
      <c r="B22" s="227"/>
      <c r="C22" s="227"/>
      <c r="D22" s="227"/>
      <c r="E22" s="227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3"/>
      <c r="Q22" s="3"/>
    </row>
    <row r="23" spans="1:18" ht="37.799999999999997" customHeight="1" x14ac:dyDescent="0.3">
      <c r="A23" s="228" t="s">
        <v>353</v>
      </c>
      <c r="B23" s="228"/>
      <c r="C23" s="228"/>
      <c r="D23" s="228"/>
      <c r="E23" s="228"/>
      <c r="F23" s="228"/>
      <c r="G23" s="228"/>
      <c r="H23" s="228"/>
      <c r="I23" s="228"/>
      <c r="J23" s="228"/>
      <c r="K23" s="228"/>
      <c r="L23" s="228"/>
      <c r="M23" s="228"/>
      <c r="N23" s="228"/>
      <c r="O23" s="53"/>
    </row>
    <row r="24" spans="1:18" ht="12.75" customHeight="1" x14ac:dyDescent="0.3"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</row>
    <row r="25" spans="1:18" s="27" customFormat="1" ht="18.75" customHeight="1" x14ac:dyDescent="0.35">
      <c r="A25" s="218" t="s">
        <v>456</v>
      </c>
      <c r="B25" s="218"/>
      <c r="C25" s="218"/>
      <c r="O25" s="5"/>
    </row>
    <row r="26" spans="1:18" s="27" customFormat="1" ht="18.75" customHeight="1" x14ac:dyDescent="0.35">
      <c r="A26" s="218" t="s">
        <v>1</v>
      </c>
      <c r="B26" s="218"/>
      <c r="C26" s="218"/>
      <c r="G26" s="32"/>
      <c r="H26" s="219" t="s">
        <v>457</v>
      </c>
      <c r="I26" s="219"/>
      <c r="J26" s="32"/>
      <c r="O26" s="36"/>
    </row>
    <row r="27" spans="1:18" ht="18.75" customHeight="1" x14ac:dyDescent="0.3">
      <c r="H27" s="217"/>
      <c r="I27" s="217"/>
    </row>
    <row r="28" spans="1:18" s="27" customFormat="1" ht="19.5" customHeight="1" x14ac:dyDescent="0.35">
      <c r="A28" s="218" t="s">
        <v>5</v>
      </c>
      <c r="B28" s="218"/>
      <c r="C28" s="40"/>
      <c r="D28" s="40"/>
      <c r="E28" s="40"/>
      <c r="F28" s="40"/>
      <c r="G28" s="40"/>
      <c r="H28" s="216" t="s">
        <v>30</v>
      </c>
      <c r="I28" s="216"/>
      <c r="J28" s="40"/>
      <c r="K28" s="40"/>
      <c r="L28" s="40"/>
      <c r="M28" s="40"/>
      <c r="N28" s="40"/>
      <c r="O28" s="40"/>
    </row>
    <row r="29" spans="1:18" x14ac:dyDescent="0.3">
      <c r="H29" s="217"/>
      <c r="I29" s="217"/>
    </row>
    <row r="30" spans="1:18" s="27" customFormat="1" ht="18" x14ac:dyDescent="0.35">
      <c r="A30" s="29" t="s">
        <v>28</v>
      </c>
      <c r="B30" s="5"/>
      <c r="C30" s="5"/>
      <c r="D30" s="5"/>
      <c r="E30" s="5"/>
      <c r="F30" s="5"/>
      <c r="G30" s="5"/>
      <c r="H30" s="31" t="s">
        <v>29</v>
      </c>
      <c r="I30" s="5"/>
      <c r="J30" s="5"/>
      <c r="K30" s="5"/>
      <c r="L30" s="5"/>
      <c r="M30" s="5"/>
      <c r="N30" s="5"/>
      <c r="O30" s="5"/>
    </row>
    <row r="32" spans="1:18" x14ac:dyDescent="0.3">
      <c r="M32" s="30" t="s">
        <v>6</v>
      </c>
    </row>
    <row r="40" spans="5:5" x14ac:dyDescent="0.3">
      <c r="E40" s="3"/>
    </row>
  </sheetData>
  <mergeCells count="19">
    <mergeCell ref="J4:M4"/>
    <mergeCell ref="F4:I4"/>
    <mergeCell ref="A2:R2"/>
    <mergeCell ref="A1:R1"/>
    <mergeCell ref="H27:I27"/>
    <mergeCell ref="P4:R4"/>
    <mergeCell ref="A25:C25"/>
    <mergeCell ref="N4:N5"/>
    <mergeCell ref="A3:O3"/>
    <mergeCell ref="A4:A5"/>
    <mergeCell ref="B4:E4"/>
    <mergeCell ref="A22:O22"/>
    <mergeCell ref="A23:N23"/>
    <mergeCell ref="O4:O5"/>
    <mergeCell ref="H28:I28"/>
    <mergeCell ref="H29:I29"/>
    <mergeCell ref="A28:B28"/>
    <mergeCell ref="A26:C26"/>
    <mergeCell ref="H26:I26"/>
  </mergeCells>
  <pageMargins left="0.19685039370078741" right="0.19685039370078741" top="0.19685039370078741" bottom="0" header="0.31496062992125984" footer="0.31496062992125984"/>
  <pageSetup paperSize="9" scale="49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"/>
  <sheetViews>
    <sheetView workbookViewId="0">
      <selection activeCell="D11" sqref="D11:E17"/>
    </sheetView>
  </sheetViews>
  <sheetFormatPr defaultColWidth="9.109375" defaultRowHeight="13.8" x14ac:dyDescent="0.25"/>
  <cols>
    <col min="1" max="1" width="9.5546875" style="15" customWidth="1"/>
    <col min="2" max="2" width="7.44140625" style="15" customWidth="1"/>
    <col min="3" max="3" width="23" style="15" customWidth="1"/>
    <col min="4" max="4" width="9.109375" style="15"/>
    <col min="5" max="5" width="12.33203125" style="15" customWidth="1"/>
    <col min="6" max="6" width="19.88671875" style="15" customWidth="1"/>
    <col min="7" max="7" width="9.109375" style="15"/>
    <col min="8" max="8" width="14.88671875" style="15" customWidth="1"/>
    <col min="9" max="9" width="9.109375" style="15"/>
    <col min="10" max="10" width="13.33203125" style="15" customWidth="1"/>
    <col min="11" max="16384" width="9.109375" style="15"/>
  </cols>
  <sheetData>
    <row r="1" spans="1:8" ht="30" customHeight="1" x14ac:dyDescent="0.25">
      <c r="F1" s="238"/>
      <c r="G1" s="239"/>
      <c r="H1" s="239"/>
    </row>
    <row r="2" spans="1:8" x14ac:dyDescent="0.25">
      <c r="F2" s="239"/>
      <c r="G2" s="239"/>
      <c r="H2" s="239"/>
    </row>
    <row r="3" spans="1:8" ht="4.8" customHeight="1" x14ac:dyDescent="0.25">
      <c r="F3" s="239"/>
      <c r="G3" s="239"/>
      <c r="H3" s="239"/>
    </row>
    <row r="4" spans="1:8" ht="15" hidden="1" customHeight="1" x14ac:dyDescent="0.25">
      <c r="F4" s="239"/>
      <c r="G4" s="239"/>
      <c r="H4" s="239"/>
    </row>
    <row r="5" spans="1:8" ht="18" x14ac:dyDescent="0.35">
      <c r="A5" s="240" t="s">
        <v>26</v>
      </c>
      <c r="B5" s="240"/>
      <c r="C5" s="240"/>
      <c r="D5" s="240"/>
      <c r="E5" s="240"/>
      <c r="F5" s="240"/>
      <c r="G5" s="240"/>
      <c r="H5" s="240"/>
    </row>
    <row r="6" spans="1:8" ht="69" customHeight="1" x14ac:dyDescent="0.25">
      <c r="A6" s="265" t="s">
        <v>460</v>
      </c>
      <c r="B6" s="265"/>
      <c r="C6" s="265"/>
      <c r="D6" s="265"/>
      <c r="E6" s="265"/>
      <c r="F6" s="265"/>
      <c r="G6" s="265"/>
      <c r="H6" s="265"/>
    </row>
    <row r="7" spans="1:8" ht="18" x14ac:dyDescent="0.35">
      <c r="A7" s="240" t="s">
        <v>34</v>
      </c>
      <c r="B7" s="240"/>
      <c r="C7" s="240"/>
      <c r="D7" s="240"/>
      <c r="E7" s="240"/>
      <c r="F7" s="240"/>
      <c r="G7" s="240"/>
      <c r="H7" s="240"/>
    </row>
    <row r="8" spans="1:8" ht="34.799999999999997" customHeight="1" x14ac:dyDescent="0.3">
      <c r="A8" s="251"/>
      <c r="B8" s="251"/>
      <c r="C8" s="251"/>
      <c r="D8" s="251"/>
      <c r="E8" s="251"/>
      <c r="F8" s="251"/>
    </row>
    <row r="9" spans="1:8" ht="15.6" x14ac:dyDescent="0.3">
      <c r="A9" s="246" t="s">
        <v>117</v>
      </c>
      <c r="B9" s="246"/>
      <c r="C9" s="246"/>
      <c r="D9" s="246"/>
      <c r="E9" s="246"/>
      <c r="F9" s="16"/>
    </row>
    <row r="10" spans="1:8" ht="15.6" x14ac:dyDescent="0.3">
      <c r="A10" s="16"/>
      <c r="B10" s="16"/>
      <c r="C10" s="16"/>
      <c r="D10" s="16"/>
      <c r="E10" s="16"/>
      <c r="F10" s="248" t="s">
        <v>25</v>
      </c>
      <c r="G10" s="248"/>
      <c r="H10" s="248"/>
    </row>
    <row r="11" spans="1:8" ht="12.75" customHeight="1" x14ac:dyDescent="0.25">
      <c r="A11" s="252" t="s">
        <v>24</v>
      </c>
      <c r="B11" s="253"/>
      <c r="C11" s="256" t="s">
        <v>23</v>
      </c>
      <c r="D11" s="252" t="s">
        <v>22</v>
      </c>
      <c r="E11" s="253"/>
      <c r="F11" s="256" t="s">
        <v>21</v>
      </c>
      <c r="G11" s="250" t="s">
        <v>20</v>
      </c>
      <c r="H11" s="250"/>
    </row>
    <row r="12" spans="1:8" ht="31.5" customHeight="1" x14ac:dyDescent="0.25">
      <c r="A12" s="254"/>
      <c r="B12" s="255"/>
      <c r="C12" s="257"/>
      <c r="D12" s="254"/>
      <c r="E12" s="255"/>
      <c r="F12" s="257"/>
      <c r="G12" s="250"/>
      <c r="H12" s="250"/>
    </row>
    <row r="13" spans="1:8" ht="13.95" customHeight="1" x14ac:dyDescent="0.25">
      <c r="A13" s="254"/>
      <c r="B13" s="255"/>
      <c r="C13" s="257"/>
      <c r="D13" s="254"/>
      <c r="E13" s="255"/>
      <c r="F13" s="257"/>
      <c r="G13" s="250"/>
      <c r="H13" s="250"/>
    </row>
    <row r="14" spans="1:8" ht="13.8" customHeight="1" x14ac:dyDescent="0.25">
      <c r="A14" s="254"/>
      <c r="B14" s="255"/>
      <c r="C14" s="257"/>
      <c r="D14" s="254"/>
      <c r="E14" s="255"/>
      <c r="F14" s="257"/>
      <c r="G14" s="249" t="s">
        <v>32</v>
      </c>
      <c r="H14" s="249"/>
    </row>
    <row r="15" spans="1:8" ht="13.8" customHeight="1" x14ac:dyDescent="0.25">
      <c r="A15" s="254"/>
      <c r="B15" s="255"/>
      <c r="C15" s="257"/>
      <c r="D15" s="254"/>
      <c r="E15" s="255"/>
      <c r="F15" s="257"/>
      <c r="G15" s="249"/>
      <c r="H15" s="249"/>
    </row>
    <row r="16" spans="1:8" ht="13.8" customHeight="1" x14ac:dyDescent="0.25">
      <c r="A16" s="254"/>
      <c r="B16" s="255"/>
      <c r="C16" s="257"/>
      <c r="D16" s="254"/>
      <c r="E16" s="255"/>
      <c r="F16" s="257"/>
      <c r="G16" s="249"/>
      <c r="H16" s="249"/>
    </row>
    <row r="17" spans="1:13" ht="13.8" customHeight="1" x14ac:dyDescent="0.25">
      <c r="A17" s="254"/>
      <c r="B17" s="255"/>
      <c r="C17" s="258"/>
      <c r="D17" s="254"/>
      <c r="E17" s="255"/>
      <c r="F17" s="258"/>
      <c r="G17" s="249"/>
      <c r="H17" s="249"/>
    </row>
    <row r="18" spans="1:13" ht="15.6" x14ac:dyDescent="0.25">
      <c r="A18" s="259">
        <v>1</v>
      </c>
      <c r="B18" s="260"/>
      <c r="C18" s="23">
        <v>2</v>
      </c>
      <c r="D18" s="259">
        <v>3</v>
      </c>
      <c r="E18" s="260"/>
      <c r="F18" s="23">
        <v>4</v>
      </c>
      <c r="G18" s="243">
        <v>6</v>
      </c>
      <c r="H18" s="243"/>
    </row>
    <row r="19" spans="1:13" ht="32.25" customHeight="1" x14ac:dyDescent="0.25">
      <c r="A19" s="241" t="s">
        <v>12</v>
      </c>
      <c r="B19" s="242"/>
      <c r="C19" s="20">
        <f>СМР!K19</f>
        <v>0</v>
      </c>
      <c r="D19" s="232">
        <v>0</v>
      </c>
      <c r="E19" s="233"/>
      <c r="F19" s="20">
        <v>0</v>
      </c>
      <c r="G19" s="244">
        <f>F19</f>
        <v>0</v>
      </c>
      <c r="H19" s="245"/>
    </row>
    <row r="20" spans="1:13" ht="32.25" customHeight="1" x14ac:dyDescent="0.25">
      <c r="A20" s="241" t="s">
        <v>11</v>
      </c>
      <c r="B20" s="242"/>
      <c r="C20" s="20">
        <f>СМР!L19</f>
        <v>0</v>
      </c>
      <c r="D20" s="232">
        <v>0</v>
      </c>
      <c r="E20" s="233"/>
      <c r="F20" s="20">
        <v>0</v>
      </c>
      <c r="G20" s="229">
        <v>0</v>
      </c>
      <c r="H20" s="229"/>
    </row>
    <row r="21" spans="1:13" ht="32.25" customHeight="1" x14ac:dyDescent="0.25">
      <c r="A21" s="241" t="s">
        <v>19</v>
      </c>
      <c r="B21" s="242"/>
      <c r="C21" s="20">
        <f>СМР!M19</f>
        <v>77105</v>
      </c>
      <c r="D21" s="232">
        <f>СМР!N19</f>
        <v>925887</v>
      </c>
      <c r="E21" s="233"/>
      <c r="F21" s="20">
        <f>D21</f>
        <v>925887</v>
      </c>
      <c r="G21" s="229">
        <f>F21</f>
        <v>925887</v>
      </c>
      <c r="H21" s="229"/>
    </row>
    <row r="22" spans="1:13" ht="21.75" customHeight="1" x14ac:dyDescent="0.25">
      <c r="A22" s="234" t="s">
        <v>8</v>
      </c>
      <c r="B22" s="234"/>
      <c r="C22" s="22">
        <f>SUM(C19:C21)</f>
        <v>77105</v>
      </c>
      <c r="D22" s="232">
        <f>D21</f>
        <v>925887</v>
      </c>
      <c r="E22" s="233"/>
      <c r="F22" s="20">
        <f>SUM(F19:F21)</f>
        <v>925887</v>
      </c>
      <c r="G22" s="229">
        <f>SUM(G19:H21)</f>
        <v>925887</v>
      </c>
      <c r="H22" s="229"/>
    </row>
    <row r="23" spans="1:13" ht="22.5" customHeight="1" x14ac:dyDescent="0.3">
      <c r="A23" s="261" t="s">
        <v>18</v>
      </c>
      <c r="B23" s="262"/>
      <c r="C23" s="21"/>
      <c r="D23" s="232">
        <f>СМР!N20</f>
        <v>166659.66</v>
      </c>
      <c r="E23" s="233"/>
      <c r="F23" s="20">
        <f>D23</f>
        <v>166659.66</v>
      </c>
      <c r="G23" s="263">
        <f>F23</f>
        <v>166659.66</v>
      </c>
      <c r="H23" s="263"/>
    </row>
    <row r="24" spans="1:13" ht="21" customHeight="1" x14ac:dyDescent="0.3">
      <c r="A24" s="230" t="s">
        <v>17</v>
      </c>
      <c r="B24" s="230"/>
      <c r="C24" s="19"/>
      <c r="D24" s="231">
        <f>СМР!N21</f>
        <v>1092546.6599999999</v>
      </c>
      <c r="E24" s="231"/>
      <c r="F24" s="18">
        <f>SUM(F22:F23)</f>
        <v>1092546.6599999999</v>
      </c>
      <c r="G24" s="229">
        <f>SUM(G22:H23)</f>
        <v>1092546.6599999999</v>
      </c>
      <c r="H24" s="229"/>
    </row>
    <row r="25" spans="1:13" ht="15.75" customHeight="1" x14ac:dyDescent="0.3">
      <c r="A25" s="17"/>
      <c r="B25" s="17"/>
      <c r="C25" s="17"/>
      <c r="D25" s="17"/>
      <c r="E25" s="17"/>
      <c r="F25" s="17"/>
      <c r="J25" s="47"/>
    </row>
    <row r="26" spans="1:13" s="24" customFormat="1" ht="18" x14ac:dyDescent="0.35">
      <c r="A26" s="25" t="s">
        <v>16</v>
      </c>
      <c r="B26" s="25"/>
      <c r="C26" s="25"/>
      <c r="D26" s="25"/>
      <c r="E26" s="25"/>
      <c r="F26" s="25"/>
    </row>
    <row r="27" spans="1:13" s="24" customFormat="1" ht="12" customHeight="1" x14ac:dyDescent="0.35">
      <c r="A27" s="26"/>
      <c r="B27" s="26"/>
      <c r="C27" s="26"/>
      <c r="D27" s="26"/>
      <c r="E27" s="26"/>
      <c r="F27" s="26"/>
    </row>
    <row r="28" spans="1:13" s="24" customFormat="1" ht="42.6" customHeight="1" x14ac:dyDescent="0.3">
      <c r="A28" s="247" t="s">
        <v>354</v>
      </c>
      <c r="B28" s="247"/>
      <c r="C28" s="247"/>
      <c r="D28" s="247"/>
      <c r="E28" s="247"/>
      <c r="F28" s="247"/>
      <c r="G28" s="247"/>
      <c r="H28" s="247"/>
    </row>
    <row r="30" spans="1:13" s="4" customFormat="1" ht="18.75" customHeight="1" x14ac:dyDescent="0.35">
      <c r="A30" s="218" t="s">
        <v>458</v>
      </c>
      <c r="B30" s="218"/>
      <c r="C30" s="218"/>
      <c r="D30" s="218"/>
      <c r="J30" s="5"/>
      <c r="K30" s="5"/>
      <c r="L30" s="5"/>
      <c r="M30" s="5"/>
    </row>
    <row r="31" spans="1:13" s="171" customFormat="1" ht="18.75" customHeight="1" x14ac:dyDescent="0.35">
      <c r="A31" s="264" t="s">
        <v>459</v>
      </c>
      <c r="B31" s="264"/>
      <c r="C31" s="264"/>
      <c r="D31" s="264"/>
      <c r="J31" s="5"/>
      <c r="K31" s="5"/>
      <c r="L31" s="5"/>
      <c r="M31" s="5"/>
    </row>
    <row r="32" spans="1:13" s="4" customFormat="1" ht="18.75" customHeight="1" x14ac:dyDescent="0.35">
      <c r="A32" s="218" t="s">
        <v>1</v>
      </c>
      <c r="B32" s="218"/>
      <c r="C32" s="218"/>
      <c r="D32" s="218"/>
      <c r="F32" s="33"/>
      <c r="G32" s="235" t="s">
        <v>457</v>
      </c>
      <c r="H32" s="235"/>
      <c r="K32" s="5"/>
      <c r="L32" s="5"/>
      <c r="M32" s="5"/>
    </row>
    <row r="33" spans="1:13" s="1" customFormat="1" ht="18.75" customHeight="1" x14ac:dyDescent="0.3">
      <c r="A33" s="3"/>
      <c r="B33" s="2"/>
      <c r="C33" s="2"/>
      <c r="D33" s="2"/>
      <c r="E33" s="2"/>
      <c r="F33" s="34"/>
      <c r="G33" s="2"/>
      <c r="H33" s="2"/>
      <c r="I33" s="2"/>
      <c r="J33" s="2"/>
      <c r="K33" s="2"/>
      <c r="L33" s="2"/>
      <c r="M33" s="2"/>
    </row>
    <row r="34" spans="1:13" s="27" customFormat="1" ht="19.5" customHeight="1" x14ac:dyDescent="0.35">
      <c r="A34" s="218" t="s">
        <v>5</v>
      </c>
      <c r="B34" s="218"/>
      <c r="C34" s="218"/>
      <c r="D34" s="218"/>
      <c r="E34" s="40"/>
      <c r="F34" s="43"/>
      <c r="G34" s="236" t="s">
        <v>30</v>
      </c>
      <c r="H34" s="236"/>
      <c r="I34" s="40"/>
      <c r="J34" s="40"/>
      <c r="K34" s="40"/>
      <c r="L34" s="40"/>
      <c r="M34" s="40"/>
    </row>
    <row r="35" spans="1:13" x14ac:dyDescent="0.25">
      <c r="F35" s="41"/>
    </row>
    <row r="36" spans="1:13" s="26" customFormat="1" ht="18" x14ac:dyDescent="0.35">
      <c r="A36" s="26" t="s">
        <v>28</v>
      </c>
      <c r="F36" s="42"/>
      <c r="G36" s="237" t="s">
        <v>29</v>
      </c>
      <c r="H36" s="237"/>
    </row>
  </sheetData>
  <mergeCells count="42">
    <mergeCell ref="A28:H28"/>
    <mergeCell ref="A6:H6"/>
    <mergeCell ref="A7:H7"/>
    <mergeCell ref="F10:H10"/>
    <mergeCell ref="G14:H17"/>
    <mergeCell ref="G11:H13"/>
    <mergeCell ref="A8:F8"/>
    <mergeCell ref="A11:B17"/>
    <mergeCell ref="D11:E17"/>
    <mergeCell ref="C11:C17"/>
    <mergeCell ref="F11:F17"/>
    <mergeCell ref="A18:B18"/>
    <mergeCell ref="D18:E18"/>
    <mergeCell ref="A23:B23"/>
    <mergeCell ref="G22:H22"/>
    <mergeCell ref="G23:H23"/>
    <mergeCell ref="F1:H4"/>
    <mergeCell ref="A5:H5"/>
    <mergeCell ref="A20:B20"/>
    <mergeCell ref="D20:E20"/>
    <mergeCell ref="A21:B21"/>
    <mergeCell ref="D21:E21"/>
    <mergeCell ref="G18:H18"/>
    <mergeCell ref="G19:H19"/>
    <mergeCell ref="G20:H20"/>
    <mergeCell ref="D19:E19"/>
    <mergeCell ref="A19:B19"/>
    <mergeCell ref="G21:H21"/>
    <mergeCell ref="A9:E9"/>
    <mergeCell ref="G32:H32"/>
    <mergeCell ref="G34:H34"/>
    <mergeCell ref="G36:H36"/>
    <mergeCell ref="A34:D34"/>
    <mergeCell ref="A30:D30"/>
    <mergeCell ref="A32:D32"/>
    <mergeCell ref="A31:D31"/>
    <mergeCell ref="G24:H24"/>
    <mergeCell ref="A24:B24"/>
    <mergeCell ref="D24:E24"/>
    <mergeCell ref="D23:E23"/>
    <mergeCell ref="D22:E22"/>
    <mergeCell ref="A22:B22"/>
  </mergeCells>
  <pageMargins left="0.59055118110236227" right="0.39370078740157483" top="0.59055118110236227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1</vt:i4>
      </vt:variant>
    </vt:vector>
  </HeadingPairs>
  <TitlesOfParts>
    <vt:vector size="15" baseType="lpstr">
      <vt:lpstr>25658</vt:lpstr>
      <vt:lpstr>25659</vt:lpstr>
      <vt:lpstr>25683</vt:lpstr>
      <vt:lpstr>25682</vt:lpstr>
      <vt:lpstr>25681</vt:lpstr>
      <vt:lpstr>25680</vt:lpstr>
      <vt:lpstr>25679</vt:lpstr>
      <vt:lpstr>25678</vt:lpstr>
      <vt:lpstr>25754</vt:lpstr>
      <vt:lpstr>25755</vt:lpstr>
      <vt:lpstr>25756</vt:lpstr>
      <vt:lpstr>25757</vt:lpstr>
      <vt:lpstr>СМР</vt:lpstr>
      <vt:lpstr>НМЦ договора</vt:lpstr>
      <vt:lpstr>СМР!Заголовки_для_печати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2015-05-28T06:35:25Z</cp:lastPrinted>
  <dcterms:created xsi:type="dcterms:W3CDTF">2002-02-11T05:58:42Z</dcterms:created>
  <dcterms:modified xsi:type="dcterms:W3CDTF">2015-05-28T06:35:27Z</dcterms:modified>
</cp:coreProperties>
</file>