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№1'!$A$1:$T$45</definedName>
  </definedNames>
  <calcPr calcId="125725"/>
</workbook>
</file>

<file path=xl/calcChain.xml><?xml version="1.0" encoding="utf-8"?>
<calcChain xmlns="http://schemas.openxmlformats.org/spreadsheetml/2006/main">
  <c r="S30" i="1"/>
  <c r="S31" s="1"/>
  <c r="S29"/>
  <c r="S11"/>
  <c r="Q12"/>
  <c r="S12" s="1"/>
  <c r="Q13"/>
  <c r="S13" s="1"/>
  <c r="Q14"/>
  <c r="S14" s="1"/>
  <c r="Q15"/>
  <c r="S15" s="1"/>
  <c r="Q16"/>
  <c r="S16" s="1"/>
  <c r="Q17"/>
  <c r="S17" s="1"/>
  <c r="Q18"/>
  <c r="S18" s="1"/>
  <c r="Q19"/>
  <c r="S19" s="1"/>
  <c r="Q20"/>
  <c r="S20" s="1"/>
  <c r="Q21"/>
  <c r="S21" s="1"/>
  <c r="Q22"/>
  <c r="S22" s="1"/>
  <c r="Q23"/>
  <c r="S23" s="1"/>
  <c r="Q24"/>
  <c r="S24" s="1"/>
  <c r="Q25"/>
  <c r="S25" s="1"/>
  <c r="Q26"/>
  <c r="S26" s="1"/>
  <c r="Q27"/>
  <c r="S27" s="1"/>
  <c r="Q28"/>
  <c r="S28" s="1"/>
  <c r="Q29"/>
  <c r="Q30"/>
  <c r="Q10"/>
  <c r="S10" s="1"/>
  <c r="Q9"/>
  <c r="S9" s="1"/>
  <c r="T31" l="1"/>
  <c r="W31" l="1"/>
  <c r="U31"/>
</calcChain>
</file>

<file path=xl/sharedStrings.xml><?xml version="1.0" encoding="utf-8"?>
<sst xmlns="http://schemas.openxmlformats.org/spreadsheetml/2006/main" count="106" uniqueCount="76">
  <si>
    <t>Итого: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</si>
  <si>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</si>
  <si>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</si>
  <si>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</si>
  <si>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</si>
  <si>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</si>
  <si>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</si>
  <si>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</si>
  <si>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</si>
  <si>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</si>
  <si>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4 квартал</t>
  </si>
  <si>
    <t>октябрь</t>
  </si>
  <si>
    <t>ноябрь</t>
  </si>
  <si>
    <t>декабрь</t>
  </si>
  <si>
    <t>Количество</t>
  </si>
  <si>
    <t>Ед. изм.</t>
  </si>
  <si>
    <t>СПЕЦИФИКАЦИЯ</t>
  </si>
  <si>
    <t>Наименование</t>
  </si>
  <si>
    <t>Вагоны: станция Кадала Забайкальской ж/д, код станции 942105. Получатель: ОАО «Хиагда», код получателя - 4679.</t>
  </si>
  <si>
    <t>Генеральный директор ОАО «Хиагда»</t>
  </si>
  <si>
    <t>Приложение № 1 к Договору поставки</t>
  </si>
  <si>
    <t>От Поставщика:</t>
  </si>
  <si>
    <t>От Покупателя:</t>
  </si>
  <si>
    <t>3. Срок поставки: согласно графику помесячной разбивки.</t>
  </si>
  <si>
    <t xml:space="preserve">2. Условия поставки: доставка до ОАО «Хиагда» (Грузополучателя) согласно отгрузочным реквизитам:  </t>
  </si>
  <si>
    <t>1.  Поставщик обязуется поставить, а Покупатель принять и оплатить следующие Товары:</t>
  </si>
  <si>
    <t>Автотранспорт: Забайкальский край, г. Чита, п. Рудник Кадала, Дворцовский тракт, 50.</t>
  </si>
  <si>
    <t>1 квартал</t>
  </si>
  <si>
    <t>январь</t>
  </si>
  <si>
    <t>март</t>
  </si>
  <si>
    <t>февраль</t>
  </si>
  <si>
    <t>Требования к качеству</t>
  </si>
  <si>
    <t>4. Покупатель производит оплату за фактически поставленный и принятый Товар в течение 30 дней со дня получения Товара на склад Грузополучателя.</t>
  </si>
  <si>
    <t>________________  /____________ /</t>
  </si>
  <si>
    <t>Сырая резина</t>
  </si>
  <si>
    <t>Резина маслобензостойкая МБС-С</t>
  </si>
  <si>
    <t>Транспортёрная лента (ширина 1500 мм, толщина 5 мм)</t>
  </si>
  <si>
    <t xml:space="preserve">Рукав кислородный 9-20 </t>
  </si>
  <si>
    <t xml:space="preserve">Техпластина ТМКЩ 3мм </t>
  </si>
  <si>
    <t xml:space="preserve">Техпластина ТМКЩ 4мм </t>
  </si>
  <si>
    <t xml:space="preserve">Техпластина ТМКЩ 5мм </t>
  </si>
  <si>
    <t>Рукав газосварочный класс 3 (кислородный) Ø 9мм  ГОСТ 9356</t>
  </si>
  <si>
    <t>Рукав газосварочный сдвоенный Ø 9мм  ГОСТ 9356</t>
  </si>
  <si>
    <t>Рукав газосварочный класс 2 (МБС) Ø 6мм  ГОСТ 9356</t>
  </si>
  <si>
    <t>Рукав (шланг) КЩ 76мм длина 6м</t>
  </si>
  <si>
    <t>Рукав резиновый напорный ВГ-25-1</t>
  </si>
  <si>
    <t>Рукав резиновый напорный  диаметр 32 мм, длина 30 м</t>
  </si>
  <si>
    <t xml:space="preserve">Техпластина ТМКЩ 6мм </t>
  </si>
  <si>
    <t xml:space="preserve">Рукав поливочный диаметр-20 </t>
  </si>
  <si>
    <t>Кожуха защитные П/Э на фланцевые соединения,   Ду-80 мм, наружний диаметр 195 мм, ширина 40 мм, диаметр условного прохода 89 мм, давление 16 атм, серная кислота.</t>
  </si>
  <si>
    <t>Кожуха защитные П/Э на фланцевые соединения, наружний диаметр 215 мм  Ду-108 мм, ширина 40 мм, диаметр условного прохода 100 мм, давление 16 атм, серная кислота.</t>
  </si>
  <si>
    <t>Кожуха защитные П/Э на фланцевые соединения,  Ду-50мм, наружний диаметр 160 мм, ширина 40 мм, диаметр условного прохода 50 мм, давление 16 атм, серная кислота.</t>
  </si>
  <si>
    <t>Рукав резиновый с текстильным каркасом класа КЩ D50 не менее 4 метров</t>
  </si>
  <si>
    <t xml:space="preserve">Рукав Cassoflex EGE диаметр 4"(D-100мм), длина  6 м с ниппелями  (нерж сталь) с ообеих сторон </t>
  </si>
  <si>
    <t>Рукав резиновый с текстильным каркасом класа КЩ D80 не менее 4 м</t>
  </si>
  <si>
    <t>Рукав резиновый напорный диаметр 50, длина 30 м</t>
  </si>
  <si>
    <t>ГОСТ 2631-79</t>
  </si>
  <si>
    <t>ГОСТ 7338-90</t>
  </si>
  <si>
    <t xml:space="preserve"> ТК-200-2</t>
  </si>
  <si>
    <t>ГОСТ 9356-75</t>
  </si>
  <si>
    <t xml:space="preserve"> ГОСТ 9356</t>
  </si>
  <si>
    <t>ГОСТ 5398-76</t>
  </si>
  <si>
    <t>ГОСТ 18698-79</t>
  </si>
  <si>
    <t xml:space="preserve">ГОСТ 18698-79    </t>
  </si>
  <si>
    <t>ГОСТ 7338-92</t>
  </si>
  <si>
    <t>ГОСТ 16337-77</t>
  </si>
  <si>
    <t xml:space="preserve">ГОСТ 18698-79 </t>
  </si>
  <si>
    <t>кг</t>
  </si>
  <si>
    <t>м</t>
  </si>
  <si>
    <t>шт</t>
  </si>
  <si>
    <t>Количество на 2013 год</t>
  </si>
  <si>
    <t>Цена за единицу с учётом НДС, руб.</t>
  </si>
  <si>
    <t>Сумма с учётом НДС, руб.</t>
  </si>
  <si>
    <t>в том числе НДС 18%:</t>
  </si>
  <si>
    <t>Итого с учётом НДС: 1 171 406,42 руб. (один миллион сто семьдесят одна тысяча четыреста шесть рублей 42 копеек), в т.ч. НДС (18%) - 178 689,11 руб. (сто семьдесят восемь тысяч шестьсот восемьдесят девять рублей 11 копеек)</t>
  </si>
  <si>
    <t>BS5750-II/ISO9002/316S11/EN.10088/1.4541-1.4404 или эквивалент</t>
  </si>
</sst>
</file>

<file path=xl/styles.xml><?xml version="1.0" encoding="utf-8"?>
<styleSheet xmlns="http://schemas.openxmlformats.org/spreadsheetml/2006/main">
  <numFmts count="2">
    <numFmt numFmtId="44" formatCode="_-* #,##0.00&quot;р.&quot;_-;\-* #,##0.00&quot;р.&quot;_-;_-* &quot;-&quot;??&quot;р.&quot;_-;_-@_-"/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10"/>
      <color indexed="8"/>
      <name val="Arial Cyr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9" fillId="0" borderId="0" applyNumberFormat="0" applyFill="0" applyBorder="0" applyAlignment="0" applyProtection="0"/>
    <xf numFmtId="0" fontId="2" fillId="0" borderId="0"/>
    <xf numFmtId="0" fontId="2" fillId="0" borderId="0"/>
  </cellStyleXfs>
  <cellXfs count="57">
    <xf numFmtId="0" fontId="0" fillId="0" borderId="0" xfId="0"/>
    <xf numFmtId="0" fontId="8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  <xf numFmtId="0" fontId="7" fillId="0" borderId="0" xfId="0" applyFont="1" applyAlignment="1"/>
    <xf numFmtId="0" fontId="7" fillId="0" borderId="0" xfId="0" applyFont="1" applyAlignment="1">
      <alignment horizontal="center"/>
    </xf>
    <xf numFmtId="164" fontId="6" fillId="0" borderId="2" xfId="0" applyNumberFormat="1" applyFont="1" applyBorder="1" applyAlignment="1">
      <alignment horizontal="center" vertical="center"/>
    </xf>
    <xf numFmtId="0" fontId="3" fillId="0" borderId="0" xfId="0" applyFont="1" applyAlignment="1">
      <alignment horizontal="right"/>
    </xf>
    <xf numFmtId="49" fontId="5" fillId="0" borderId="0" xfId="0" applyNumberFormat="1" applyFont="1" applyAlignment="1">
      <alignment horizontal="left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3" applyFont="1" applyFill="1" applyBorder="1" applyAlignment="1">
      <alignment horizontal="center" vertical="center" wrapText="1"/>
    </xf>
    <xf numFmtId="49" fontId="1" fillId="0" borderId="1" xfId="1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3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44" fontId="1" fillId="0" borderId="1" xfId="3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4" fontId="1" fillId="0" borderId="1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 applyAlignment="1">
      <alignment horizontal="left" wrapText="1"/>
    </xf>
    <xf numFmtId="0" fontId="3" fillId="0" borderId="0" xfId="0" applyFont="1" applyAlignment="1">
      <alignment horizontal="left"/>
    </xf>
    <xf numFmtId="0" fontId="5" fillId="2" borderId="0" xfId="0" applyFont="1" applyFill="1" applyAlignment="1">
      <alignment horizontal="left" vertical="center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4" xfId="0" applyFont="1" applyBorder="1" applyAlignment="1">
      <alignment horizontal="left" wrapText="1"/>
    </xf>
    <xf numFmtId="0" fontId="0" fillId="0" borderId="0" xfId="0" applyAlignment="1"/>
  </cellXfs>
  <cellStyles count="4">
    <cellStyle name="Обычный" xfId="0" builtinId="0"/>
    <cellStyle name="Обычный 2" xfId="2"/>
    <cellStyle name="Обычный 23" xfId="3"/>
    <cellStyle name="УровеньСтрок_2" xfId="1" builtinId="1" iLevel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46"/>
  <sheetViews>
    <sheetView tabSelected="1" view="pageBreakPreview" topLeftCell="A10" zoomScale="70" zoomScaleNormal="75" zoomScaleSheetLayoutView="70" workbookViewId="0">
      <selection activeCell="S31" sqref="S31"/>
    </sheetView>
  </sheetViews>
  <sheetFormatPr defaultRowHeight="18.75"/>
  <cols>
    <col min="1" max="1" width="6.5703125" style="3" customWidth="1"/>
    <col min="2" max="2" width="61.7109375" style="3" customWidth="1"/>
    <col min="3" max="3" width="35.85546875" style="3" customWidth="1"/>
    <col min="4" max="4" width="9.42578125" style="3" customWidth="1"/>
    <col min="5" max="5" width="7.85546875" style="3" bestFit="1" customWidth="1"/>
    <col min="6" max="6" width="9.140625" style="3" bestFit="1" customWidth="1"/>
    <col min="7" max="7" width="7.42578125" style="3" customWidth="1"/>
    <col min="8" max="8" width="8.140625" style="3" customWidth="1"/>
    <col min="9" max="9" width="6.7109375" style="3" customWidth="1"/>
    <col min="10" max="10" width="7.42578125" style="3" customWidth="1"/>
    <col min="11" max="11" width="7.7109375" style="3" customWidth="1"/>
    <col min="12" max="12" width="9.140625" style="3" customWidth="1"/>
    <col min="13" max="13" width="10.42578125" style="3" customWidth="1"/>
    <col min="14" max="14" width="8.7109375" style="3" customWidth="1"/>
    <col min="15" max="15" width="8.28515625" style="3" customWidth="1"/>
    <col min="16" max="16" width="8.42578125" style="3" customWidth="1"/>
    <col min="17" max="17" width="12.7109375" style="3" customWidth="1"/>
    <col min="18" max="18" width="13.7109375" style="3" customWidth="1"/>
    <col min="19" max="19" width="20.140625" style="3" customWidth="1"/>
    <col min="20" max="20" width="11.5703125" style="3" hidden="1" customWidth="1"/>
    <col min="21" max="21" width="13.28515625" style="3" hidden="1" customWidth="1"/>
    <col min="22" max="22" width="0" style="3" hidden="1" customWidth="1"/>
    <col min="23" max="23" width="4.140625" style="3" hidden="1" customWidth="1"/>
    <col min="24" max="16384" width="9.140625" style="3"/>
  </cols>
  <sheetData>
    <row r="1" spans="1:19" s="2" customFormat="1">
      <c r="S1" s="21" t="s">
        <v>20</v>
      </c>
    </row>
    <row r="2" spans="1:19" ht="12" customHeight="1"/>
    <row r="3" spans="1:19" ht="20.25">
      <c r="A3" s="1" t="s">
        <v>16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2" customHeight="1">
      <c r="A4" s="23"/>
      <c r="B4" s="23"/>
      <c r="C4" s="23"/>
      <c r="D4" s="23"/>
      <c r="E4" s="24"/>
      <c r="F4" s="24"/>
      <c r="G4" s="24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</row>
    <row r="5" spans="1:19">
      <c r="A5" s="45" t="s">
        <v>25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</row>
    <row r="6" spans="1:19" ht="19.5" customHeight="1">
      <c r="A6" s="49" t="s">
        <v>1</v>
      </c>
      <c r="B6" s="49" t="s">
        <v>17</v>
      </c>
      <c r="C6" s="49" t="s">
        <v>31</v>
      </c>
      <c r="D6" s="42" t="s">
        <v>15</v>
      </c>
      <c r="E6" s="46" t="s">
        <v>14</v>
      </c>
      <c r="F6" s="47"/>
      <c r="G6" s="47"/>
      <c r="H6" s="47"/>
      <c r="I6" s="47"/>
      <c r="J6" s="47"/>
      <c r="K6" s="47"/>
      <c r="L6" s="47"/>
      <c r="M6" s="47"/>
      <c r="N6" s="47"/>
      <c r="O6" s="47"/>
      <c r="P6" s="48"/>
      <c r="Q6" s="43" t="s">
        <v>70</v>
      </c>
      <c r="R6" s="43" t="s">
        <v>71</v>
      </c>
      <c r="S6" s="43" t="s">
        <v>72</v>
      </c>
    </row>
    <row r="7" spans="1:19" ht="18.75" customHeight="1">
      <c r="A7" s="49"/>
      <c r="B7" s="49"/>
      <c r="C7" s="49"/>
      <c r="D7" s="42"/>
      <c r="E7" s="44" t="s">
        <v>27</v>
      </c>
      <c r="F7" s="44"/>
      <c r="G7" s="44"/>
      <c r="H7" s="44" t="s">
        <v>2</v>
      </c>
      <c r="I7" s="44"/>
      <c r="J7" s="44"/>
      <c r="K7" s="44" t="s">
        <v>3</v>
      </c>
      <c r="L7" s="44"/>
      <c r="M7" s="44"/>
      <c r="N7" s="44" t="s">
        <v>10</v>
      </c>
      <c r="O7" s="44"/>
      <c r="P7" s="44"/>
      <c r="Q7" s="43"/>
      <c r="R7" s="43"/>
      <c r="S7" s="43"/>
    </row>
    <row r="8" spans="1:19" ht="32.25" customHeight="1">
      <c r="A8" s="49"/>
      <c r="B8" s="49"/>
      <c r="C8" s="49"/>
      <c r="D8" s="42"/>
      <c r="E8" s="25" t="s">
        <v>28</v>
      </c>
      <c r="F8" s="36" t="s">
        <v>30</v>
      </c>
      <c r="G8" s="36" t="s">
        <v>29</v>
      </c>
      <c r="H8" s="12" t="s">
        <v>4</v>
      </c>
      <c r="I8" s="12" t="s">
        <v>5</v>
      </c>
      <c r="J8" s="12" t="s">
        <v>6</v>
      </c>
      <c r="K8" s="12" t="s">
        <v>7</v>
      </c>
      <c r="L8" s="12" t="s">
        <v>8</v>
      </c>
      <c r="M8" s="12" t="s">
        <v>9</v>
      </c>
      <c r="N8" s="12" t="s">
        <v>11</v>
      </c>
      <c r="O8" s="12" t="s">
        <v>12</v>
      </c>
      <c r="P8" s="12" t="s">
        <v>13</v>
      </c>
      <c r="Q8" s="43"/>
      <c r="R8" s="43"/>
      <c r="S8" s="43"/>
    </row>
    <row r="9" spans="1:19">
      <c r="A9" s="26">
        <v>1</v>
      </c>
      <c r="B9" s="29" t="s">
        <v>34</v>
      </c>
      <c r="C9" s="29" t="s">
        <v>56</v>
      </c>
      <c r="D9" s="29" t="s">
        <v>67</v>
      </c>
      <c r="E9" s="36"/>
      <c r="F9" s="36"/>
      <c r="G9" s="36">
        <v>10</v>
      </c>
      <c r="H9" s="36"/>
      <c r="I9" s="36"/>
      <c r="J9" s="36"/>
      <c r="K9" s="36"/>
      <c r="L9" s="36">
        <v>10</v>
      </c>
      <c r="M9" s="36"/>
      <c r="N9" s="36"/>
      <c r="O9" s="36"/>
      <c r="P9" s="36"/>
      <c r="Q9" s="27">
        <f>SUM(E9:P9)</f>
        <v>20</v>
      </c>
      <c r="R9" s="41">
        <v>1378.82</v>
      </c>
      <c r="S9" s="41">
        <f>Q9*R9</f>
        <v>27576.399999999998</v>
      </c>
    </row>
    <row r="10" spans="1:19">
      <c r="A10" s="28">
        <v>2</v>
      </c>
      <c r="B10" s="29" t="s">
        <v>35</v>
      </c>
      <c r="C10" s="29" t="s">
        <v>57</v>
      </c>
      <c r="D10" s="29" t="s">
        <v>67</v>
      </c>
      <c r="E10" s="36"/>
      <c r="F10" s="36"/>
      <c r="G10" s="36"/>
      <c r="H10" s="36">
        <v>20</v>
      </c>
      <c r="I10" s="36"/>
      <c r="J10" s="36"/>
      <c r="K10" s="36"/>
      <c r="L10" s="36">
        <v>10</v>
      </c>
      <c r="M10" s="36"/>
      <c r="N10" s="36"/>
      <c r="O10" s="36"/>
      <c r="P10" s="36"/>
      <c r="Q10" s="27">
        <f>SUM(E10:P10)</f>
        <v>30</v>
      </c>
      <c r="R10" s="41">
        <v>326.20999999999998</v>
      </c>
      <c r="S10" s="41">
        <f t="shared" ref="S10:S28" si="0">Q10*R10</f>
        <v>9786.2999999999993</v>
      </c>
    </row>
    <row r="11" spans="1:19">
      <c r="A11" s="28">
        <v>3</v>
      </c>
      <c r="B11" s="29" t="s">
        <v>36</v>
      </c>
      <c r="C11" s="29" t="s">
        <v>58</v>
      </c>
      <c r="D11" s="29" t="s">
        <v>68</v>
      </c>
      <c r="E11" s="36"/>
      <c r="F11" s="36"/>
      <c r="G11" s="36"/>
      <c r="H11" s="36">
        <v>40</v>
      </c>
      <c r="I11" s="36"/>
      <c r="J11" s="36"/>
      <c r="K11" s="36">
        <v>40</v>
      </c>
      <c r="L11" s="36"/>
      <c r="M11" s="36"/>
      <c r="N11" s="36"/>
      <c r="O11" s="36"/>
      <c r="P11" s="36"/>
      <c r="Q11" s="27">
        <v>80</v>
      </c>
      <c r="R11" s="41">
        <v>3903.67</v>
      </c>
      <c r="S11" s="41">
        <f t="shared" si="0"/>
        <v>312293.59999999998</v>
      </c>
    </row>
    <row r="12" spans="1:19">
      <c r="A12" s="28">
        <v>4</v>
      </c>
      <c r="B12" s="30" t="s">
        <v>37</v>
      </c>
      <c r="C12" s="33" t="s">
        <v>59</v>
      </c>
      <c r="D12" s="35" t="s">
        <v>68</v>
      </c>
      <c r="E12" s="36"/>
      <c r="F12" s="36"/>
      <c r="G12" s="36"/>
      <c r="H12" s="36">
        <v>10</v>
      </c>
      <c r="I12" s="36"/>
      <c r="J12" s="36"/>
      <c r="K12" s="36"/>
      <c r="L12" s="36"/>
      <c r="M12" s="36">
        <v>5</v>
      </c>
      <c r="N12" s="36"/>
      <c r="O12" s="36"/>
      <c r="P12" s="36"/>
      <c r="Q12" s="27">
        <f t="shared" ref="Q12:Q30" si="1">SUM(E12:P12)</f>
        <v>15</v>
      </c>
      <c r="R12" s="41">
        <v>66.02</v>
      </c>
      <c r="S12" s="41">
        <f t="shared" si="0"/>
        <v>990.3</v>
      </c>
    </row>
    <row r="13" spans="1:19">
      <c r="A13" s="28">
        <v>5</v>
      </c>
      <c r="B13" s="31" t="s">
        <v>38</v>
      </c>
      <c r="C13" s="29" t="s">
        <v>57</v>
      </c>
      <c r="D13" s="36" t="s">
        <v>67</v>
      </c>
      <c r="E13" s="36"/>
      <c r="F13" s="36"/>
      <c r="G13" s="36">
        <v>50</v>
      </c>
      <c r="H13" s="36">
        <v>50</v>
      </c>
      <c r="I13" s="36"/>
      <c r="J13" s="36"/>
      <c r="K13" s="36">
        <v>50</v>
      </c>
      <c r="L13" s="36"/>
      <c r="M13" s="36"/>
      <c r="N13" s="36"/>
      <c r="O13" s="31"/>
      <c r="P13" s="36"/>
      <c r="Q13" s="27">
        <f t="shared" si="1"/>
        <v>150</v>
      </c>
      <c r="R13" s="41">
        <v>168.26</v>
      </c>
      <c r="S13" s="41">
        <f t="shared" si="0"/>
        <v>25239</v>
      </c>
    </row>
    <row r="14" spans="1:19">
      <c r="A14" s="28">
        <v>6</v>
      </c>
      <c r="B14" s="31" t="s">
        <v>39</v>
      </c>
      <c r="C14" s="29" t="s">
        <v>57</v>
      </c>
      <c r="D14" s="36" t="s">
        <v>67</v>
      </c>
      <c r="E14" s="36"/>
      <c r="F14" s="36"/>
      <c r="G14" s="36">
        <v>50</v>
      </c>
      <c r="H14" s="36">
        <v>50</v>
      </c>
      <c r="I14" s="36"/>
      <c r="J14" s="36"/>
      <c r="K14" s="36">
        <v>50</v>
      </c>
      <c r="L14" s="36"/>
      <c r="M14" s="36"/>
      <c r="N14" s="36"/>
      <c r="O14" s="31"/>
      <c r="P14" s="36"/>
      <c r="Q14" s="27">
        <f t="shared" si="1"/>
        <v>150</v>
      </c>
      <c r="R14" s="41">
        <v>168.26</v>
      </c>
      <c r="S14" s="41">
        <f t="shared" si="0"/>
        <v>25239</v>
      </c>
    </row>
    <row r="15" spans="1:19">
      <c r="A15" s="28">
        <v>7</v>
      </c>
      <c r="B15" s="31" t="s">
        <v>40</v>
      </c>
      <c r="C15" s="29" t="s">
        <v>57</v>
      </c>
      <c r="D15" s="36" t="s">
        <v>67</v>
      </c>
      <c r="E15" s="36"/>
      <c r="F15" s="36"/>
      <c r="G15" s="36">
        <v>60</v>
      </c>
      <c r="H15" s="36">
        <v>65</v>
      </c>
      <c r="I15" s="36"/>
      <c r="J15" s="36"/>
      <c r="K15" s="36">
        <v>180</v>
      </c>
      <c r="L15" s="36"/>
      <c r="M15" s="36"/>
      <c r="N15" s="36"/>
      <c r="O15" s="31"/>
      <c r="P15" s="36"/>
      <c r="Q15" s="27">
        <f t="shared" si="1"/>
        <v>305</v>
      </c>
      <c r="R15" s="41">
        <v>168.26</v>
      </c>
      <c r="S15" s="41">
        <f t="shared" si="0"/>
        <v>51319.299999999996</v>
      </c>
    </row>
    <row r="16" spans="1:19" ht="31.5">
      <c r="A16" s="28">
        <v>8</v>
      </c>
      <c r="B16" s="31" t="s">
        <v>41</v>
      </c>
      <c r="C16" s="29" t="s">
        <v>60</v>
      </c>
      <c r="D16" s="36" t="s">
        <v>68</v>
      </c>
      <c r="E16" s="36"/>
      <c r="F16" s="36"/>
      <c r="G16" s="36">
        <v>50</v>
      </c>
      <c r="H16" s="36"/>
      <c r="I16" s="36"/>
      <c r="J16" s="36"/>
      <c r="K16" s="36">
        <v>50</v>
      </c>
      <c r="L16" s="36"/>
      <c r="M16" s="36"/>
      <c r="N16" s="36"/>
      <c r="O16" s="38"/>
      <c r="P16" s="36"/>
      <c r="Q16" s="27">
        <f t="shared" si="1"/>
        <v>100</v>
      </c>
      <c r="R16" s="41">
        <v>80.03</v>
      </c>
      <c r="S16" s="41">
        <f t="shared" si="0"/>
        <v>8003</v>
      </c>
    </row>
    <row r="17" spans="1:23">
      <c r="A17" s="28">
        <v>9</v>
      </c>
      <c r="B17" s="31" t="s">
        <v>42</v>
      </c>
      <c r="C17" s="29" t="s">
        <v>60</v>
      </c>
      <c r="D17" s="36" t="s">
        <v>68</v>
      </c>
      <c r="E17" s="36"/>
      <c r="F17" s="36"/>
      <c r="G17" s="36">
        <v>50</v>
      </c>
      <c r="H17" s="36"/>
      <c r="I17" s="36"/>
      <c r="J17" s="36"/>
      <c r="K17" s="36">
        <v>50</v>
      </c>
      <c r="L17" s="36"/>
      <c r="M17" s="36"/>
      <c r="N17" s="36"/>
      <c r="O17" s="31"/>
      <c r="P17" s="36"/>
      <c r="Q17" s="27">
        <f t="shared" si="1"/>
        <v>100</v>
      </c>
      <c r="R17" s="41">
        <v>160.07</v>
      </c>
      <c r="S17" s="41">
        <f t="shared" si="0"/>
        <v>16007</v>
      </c>
    </row>
    <row r="18" spans="1:23">
      <c r="A18" s="28">
        <v>10</v>
      </c>
      <c r="B18" s="31" t="s">
        <v>43</v>
      </c>
      <c r="C18" s="29" t="s">
        <v>60</v>
      </c>
      <c r="D18" s="36" t="s">
        <v>68</v>
      </c>
      <c r="E18" s="36"/>
      <c r="F18" s="36"/>
      <c r="G18" s="36">
        <v>50</v>
      </c>
      <c r="H18" s="36"/>
      <c r="I18" s="36"/>
      <c r="J18" s="36"/>
      <c r="K18" s="36">
        <v>50</v>
      </c>
      <c r="L18" s="36"/>
      <c r="M18" s="36"/>
      <c r="N18" s="36"/>
      <c r="O18" s="31"/>
      <c r="P18" s="36"/>
      <c r="Q18" s="27">
        <f t="shared" si="1"/>
        <v>100</v>
      </c>
      <c r="R18" s="41">
        <v>60.98</v>
      </c>
      <c r="S18" s="41">
        <f t="shared" si="0"/>
        <v>6098</v>
      </c>
    </row>
    <row r="19" spans="1:23">
      <c r="A19" s="28">
        <v>11</v>
      </c>
      <c r="B19" s="31" t="s">
        <v>44</v>
      </c>
      <c r="C19" s="31" t="s">
        <v>61</v>
      </c>
      <c r="D19" s="37" t="s">
        <v>69</v>
      </c>
      <c r="E19" s="36"/>
      <c r="F19" s="36"/>
      <c r="G19" s="36">
        <v>15</v>
      </c>
      <c r="H19" s="36">
        <v>15</v>
      </c>
      <c r="I19" s="36"/>
      <c r="J19" s="36"/>
      <c r="K19" s="36">
        <v>15</v>
      </c>
      <c r="L19" s="36"/>
      <c r="M19" s="36"/>
      <c r="N19" s="36"/>
      <c r="O19" s="36"/>
      <c r="P19" s="36"/>
      <c r="Q19" s="27">
        <f t="shared" si="1"/>
        <v>45</v>
      </c>
      <c r="R19" s="41">
        <v>6412.12</v>
      </c>
      <c r="S19" s="41">
        <f t="shared" si="0"/>
        <v>288545.40000000002</v>
      </c>
    </row>
    <row r="20" spans="1:23">
      <c r="A20" s="28">
        <v>12</v>
      </c>
      <c r="B20" s="32" t="s">
        <v>45</v>
      </c>
      <c r="C20" s="31" t="s">
        <v>62</v>
      </c>
      <c r="D20" s="36" t="s">
        <v>68</v>
      </c>
      <c r="E20" s="36"/>
      <c r="F20" s="36"/>
      <c r="G20" s="36"/>
      <c r="H20" s="36">
        <v>55</v>
      </c>
      <c r="I20" s="36"/>
      <c r="J20" s="36"/>
      <c r="K20" s="36"/>
      <c r="L20" s="36">
        <v>55</v>
      </c>
      <c r="M20" s="36"/>
      <c r="N20" s="36"/>
      <c r="O20" s="36"/>
      <c r="P20" s="36"/>
      <c r="Q20" s="27">
        <f t="shared" si="1"/>
        <v>110</v>
      </c>
      <c r="R20" s="41">
        <v>230.59</v>
      </c>
      <c r="S20" s="41">
        <f t="shared" si="0"/>
        <v>25364.9</v>
      </c>
    </row>
    <row r="21" spans="1:23">
      <c r="A21" s="28">
        <v>13</v>
      </c>
      <c r="B21" s="31" t="s">
        <v>46</v>
      </c>
      <c r="C21" s="31" t="s">
        <v>63</v>
      </c>
      <c r="D21" s="31" t="s">
        <v>69</v>
      </c>
      <c r="E21" s="36"/>
      <c r="F21" s="36"/>
      <c r="G21" s="36">
        <v>1</v>
      </c>
      <c r="H21" s="39"/>
      <c r="I21" s="39"/>
      <c r="J21" s="39"/>
      <c r="K21" s="39"/>
      <c r="L21" s="39"/>
      <c r="M21" s="39"/>
      <c r="N21" s="39"/>
      <c r="O21" s="39"/>
      <c r="P21" s="39"/>
      <c r="Q21" s="27">
        <f t="shared" si="1"/>
        <v>1</v>
      </c>
      <c r="R21" s="41">
        <v>5627.36</v>
      </c>
      <c r="S21" s="41">
        <f t="shared" si="0"/>
        <v>5627.36</v>
      </c>
    </row>
    <row r="22" spans="1:23">
      <c r="A22" s="28">
        <v>14</v>
      </c>
      <c r="B22" s="31" t="s">
        <v>47</v>
      </c>
      <c r="C22" s="31" t="s">
        <v>64</v>
      </c>
      <c r="D22" s="36" t="s">
        <v>67</v>
      </c>
      <c r="E22" s="36"/>
      <c r="F22" s="36"/>
      <c r="G22" s="40"/>
      <c r="H22" s="40"/>
      <c r="I22" s="40"/>
      <c r="J22" s="40"/>
      <c r="K22" s="31">
        <v>120</v>
      </c>
      <c r="L22" s="40"/>
      <c r="M22" s="40"/>
      <c r="N22" s="40"/>
      <c r="O22" s="40"/>
      <c r="P22" s="40"/>
      <c r="Q22" s="27">
        <f t="shared" si="1"/>
        <v>120</v>
      </c>
      <c r="R22" s="41">
        <v>168.26</v>
      </c>
      <c r="S22" s="41">
        <f t="shared" si="0"/>
        <v>20191.199999999997</v>
      </c>
    </row>
    <row r="23" spans="1:23">
      <c r="A23" s="28">
        <v>15</v>
      </c>
      <c r="B23" s="30" t="s">
        <v>48</v>
      </c>
      <c r="C23" s="30" t="s">
        <v>62</v>
      </c>
      <c r="D23" s="37" t="s">
        <v>68</v>
      </c>
      <c r="E23" s="36"/>
      <c r="F23" s="36"/>
      <c r="G23" s="40"/>
      <c r="H23" s="40"/>
      <c r="I23" s="40"/>
      <c r="J23" s="40"/>
      <c r="K23" s="31">
        <v>40</v>
      </c>
      <c r="L23" s="40"/>
      <c r="M23" s="40"/>
      <c r="N23" s="40"/>
      <c r="O23" s="40"/>
      <c r="P23" s="40"/>
      <c r="Q23" s="27">
        <f t="shared" si="1"/>
        <v>40</v>
      </c>
      <c r="R23" s="41">
        <v>212.98</v>
      </c>
      <c r="S23" s="41">
        <f t="shared" si="0"/>
        <v>8519.1999999999989</v>
      </c>
    </row>
    <row r="24" spans="1:23" ht="47.25">
      <c r="A24" s="28">
        <v>16</v>
      </c>
      <c r="B24" s="30" t="s">
        <v>49</v>
      </c>
      <c r="C24" s="30" t="s">
        <v>65</v>
      </c>
      <c r="D24" s="37" t="s">
        <v>69</v>
      </c>
      <c r="E24" s="36"/>
      <c r="F24" s="36"/>
      <c r="G24" s="40"/>
      <c r="H24" s="40"/>
      <c r="I24" s="40"/>
      <c r="J24" s="40"/>
      <c r="K24" s="31">
        <v>40</v>
      </c>
      <c r="L24" s="40"/>
      <c r="M24" s="40"/>
      <c r="N24" s="40"/>
      <c r="O24" s="40"/>
      <c r="P24" s="40"/>
      <c r="Q24" s="27">
        <f t="shared" si="1"/>
        <v>40</v>
      </c>
      <c r="R24" s="41">
        <v>931</v>
      </c>
      <c r="S24" s="41">
        <f t="shared" si="0"/>
        <v>37240</v>
      </c>
    </row>
    <row r="25" spans="1:23" ht="47.25">
      <c r="A25" s="28">
        <v>17</v>
      </c>
      <c r="B25" s="30" t="s">
        <v>50</v>
      </c>
      <c r="C25" s="30" t="s">
        <v>65</v>
      </c>
      <c r="D25" s="37" t="s">
        <v>69</v>
      </c>
      <c r="E25" s="36"/>
      <c r="F25" s="36"/>
      <c r="G25" s="40"/>
      <c r="H25" s="40"/>
      <c r="I25" s="40"/>
      <c r="J25" s="40"/>
      <c r="K25" s="31">
        <v>30</v>
      </c>
      <c r="L25" s="40"/>
      <c r="M25" s="40"/>
      <c r="N25" s="40"/>
      <c r="O25" s="40"/>
      <c r="P25" s="40"/>
      <c r="Q25" s="27">
        <f t="shared" si="1"/>
        <v>30</v>
      </c>
      <c r="R25" s="41">
        <v>1097.24</v>
      </c>
      <c r="S25" s="41">
        <f t="shared" si="0"/>
        <v>32917.199999999997</v>
      </c>
    </row>
    <row r="26" spans="1:23" ht="47.25">
      <c r="A26" s="28">
        <v>18</v>
      </c>
      <c r="B26" s="30" t="s">
        <v>51</v>
      </c>
      <c r="C26" s="30" t="s">
        <v>65</v>
      </c>
      <c r="D26" s="37" t="s">
        <v>69</v>
      </c>
      <c r="E26" s="36"/>
      <c r="F26" s="36"/>
      <c r="G26" s="40"/>
      <c r="H26" s="40"/>
      <c r="I26" s="40"/>
      <c r="J26" s="40"/>
      <c r="K26" s="31">
        <v>40</v>
      </c>
      <c r="L26" s="40"/>
      <c r="M26" s="40"/>
      <c r="N26" s="40"/>
      <c r="O26" s="40"/>
      <c r="P26" s="40"/>
      <c r="Q26" s="27">
        <f t="shared" si="1"/>
        <v>40</v>
      </c>
      <c r="R26" s="41">
        <v>282.24</v>
      </c>
      <c r="S26" s="41">
        <f t="shared" si="0"/>
        <v>11289.6</v>
      </c>
    </row>
    <row r="27" spans="1:23" ht="31.5">
      <c r="A27" s="28">
        <v>19</v>
      </c>
      <c r="B27" s="30" t="s">
        <v>52</v>
      </c>
      <c r="C27" s="30" t="s">
        <v>61</v>
      </c>
      <c r="D27" s="37" t="s">
        <v>69</v>
      </c>
      <c r="E27" s="36"/>
      <c r="F27" s="36"/>
      <c r="G27" s="40"/>
      <c r="H27" s="40"/>
      <c r="I27" s="40"/>
      <c r="J27" s="40"/>
      <c r="K27" s="31">
        <v>10</v>
      </c>
      <c r="L27" s="40"/>
      <c r="M27" s="40"/>
      <c r="N27" s="40"/>
      <c r="O27" s="40"/>
      <c r="P27" s="40"/>
      <c r="Q27" s="27">
        <f t="shared" si="1"/>
        <v>10</v>
      </c>
      <c r="R27" s="41">
        <v>3329.35</v>
      </c>
      <c r="S27" s="41">
        <f t="shared" si="0"/>
        <v>33293.5</v>
      </c>
    </row>
    <row r="28" spans="1:23" ht="57" customHeight="1">
      <c r="A28" s="28">
        <v>20</v>
      </c>
      <c r="B28" s="31" t="s">
        <v>53</v>
      </c>
      <c r="C28" s="34" t="s">
        <v>75</v>
      </c>
      <c r="D28" s="37" t="s">
        <v>69</v>
      </c>
      <c r="E28" s="36"/>
      <c r="F28" s="36"/>
      <c r="G28" s="31"/>
      <c r="H28" s="40"/>
      <c r="I28" s="40"/>
      <c r="J28" s="40"/>
      <c r="K28" s="31">
        <v>3</v>
      </c>
      <c r="L28" s="40"/>
      <c r="M28" s="40"/>
      <c r="N28" s="40"/>
      <c r="O28" s="40"/>
      <c r="P28" s="40"/>
      <c r="Q28" s="27">
        <f t="shared" si="1"/>
        <v>3</v>
      </c>
      <c r="R28" s="41">
        <v>50348.5</v>
      </c>
      <c r="S28" s="41">
        <f t="shared" si="0"/>
        <v>151045.5</v>
      </c>
    </row>
    <row r="29" spans="1:23" ht="31.5">
      <c r="A29" s="28">
        <v>21</v>
      </c>
      <c r="B29" s="30" t="s">
        <v>54</v>
      </c>
      <c r="C29" s="30" t="s">
        <v>61</v>
      </c>
      <c r="D29" s="37" t="s">
        <v>69</v>
      </c>
      <c r="E29" s="36"/>
      <c r="F29" s="36"/>
      <c r="G29" s="31"/>
      <c r="H29" s="40"/>
      <c r="I29" s="40"/>
      <c r="J29" s="40"/>
      <c r="K29" s="31">
        <v>12</v>
      </c>
      <c r="L29" s="40"/>
      <c r="M29" s="40"/>
      <c r="N29" s="40"/>
      <c r="O29" s="40"/>
      <c r="P29" s="40"/>
      <c r="Q29" s="27">
        <f t="shared" si="1"/>
        <v>12</v>
      </c>
      <c r="R29" s="41">
        <v>5380.78</v>
      </c>
      <c r="S29" s="41">
        <f>Q29*R29</f>
        <v>64569.36</v>
      </c>
    </row>
    <row r="30" spans="1:23">
      <c r="A30" s="26">
        <v>22</v>
      </c>
      <c r="B30" s="31" t="s">
        <v>55</v>
      </c>
      <c r="C30" s="31" t="s">
        <v>66</v>
      </c>
      <c r="D30" s="31" t="s">
        <v>69</v>
      </c>
      <c r="E30" s="36"/>
      <c r="F30" s="36"/>
      <c r="G30" s="36">
        <v>1</v>
      </c>
      <c r="H30" s="39"/>
      <c r="I30" s="39"/>
      <c r="J30" s="39"/>
      <c r="K30" s="39"/>
      <c r="L30" s="39"/>
      <c r="M30" s="39"/>
      <c r="N30" s="39"/>
      <c r="O30" s="39"/>
      <c r="P30" s="39"/>
      <c r="Q30" s="27">
        <f t="shared" si="1"/>
        <v>1</v>
      </c>
      <c r="R30" s="41">
        <v>10251.299999999999</v>
      </c>
      <c r="S30" s="41">
        <f>Q30*R30</f>
        <v>10251.299999999999</v>
      </c>
    </row>
    <row r="31" spans="1:23">
      <c r="A31" s="53" t="s">
        <v>0</v>
      </c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20">
        <f>SUM(S9:S30)</f>
        <v>1171406.42</v>
      </c>
      <c r="T31" s="8" t="e">
        <f>SUM(#REF!)</f>
        <v>#REF!</v>
      </c>
      <c r="U31" s="8" t="e">
        <f>T31-S31</f>
        <v>#REF!</v>
      </c>
      <c r="W31" s="8" t="e">
        <f>SUM(#REF!)</f>
        <v>#REF!</v>
      </c>
    </row>
    <row r="32" spans="1:23">
      <c r="A32" s="54" t="s">
        <v>73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13">
        <v>178689.11</v>
      </c>
    </row>
    <row r="33" spans="1:19" ht="24" customHeight="1">
      <c r="A33" s="55" t="s">
        <v>74</v>
      </c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</row>
    <row r="34" spans="1:19">
      <c r="A34" s="56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</row>
    <row r="35" spans="1:19" ht="24" customHeight="1">
      <c r="A35" s="50" t="s">
        <v>24</v>
      </c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</row>
    <row r="36" spans="1:19">
      <c r="A36" s="22"/>
      <c r="B36" s="50" t="s">
        <v>26</v>
      </c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</row>
    <row r="37" spans="1:19" ht="18.75" customHeight="1">
      <c r="A37" s="22"/>
      <c r="B37" s="50" t="s">
        <v>18</v>
      </c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</row>
    <row r="38" spans="1:19">
      <c r="A38" s="52" t="s">
        <v>23</v>
      </c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</row>
    <row r="39" spans="1:19">
      <c r="A39" s="51" t="s">
        <v>32</v>
      </c>
      <c r="B39" s="51"/>
      <c r="C39" s="51"/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</row>
    <row r="40" spans="1:19">
      <c r="A40" s="2"/>
      <c r="B40" s="4"/>
      <c r="C40" s="2"/>
      <c r="D40" s="7"/>
      <c r="F40" s="11"/>
      <c r="G40" s="2"/>
      <c r="I40" s="11"/>
      <c r="J40" s="2"/>
      <c r="L40" s="11"/>
      <c r="M40" s="2"/>
    </row>
    <row r="41" spans="1:19">
      <c r="A41" s="2"/>
      <c r="B41" s="14" t="s">
        <v>21</v>
      </c>
      <c r="C41" s="5"/>
      <c r="D41" s="2"/>
      <c r="F41" s="9"/>
      <c r="G41" s="5"/>
      <c r="I41" s="9"/>
      <c r="J41" s="5"/>
      <c r="L41" s="15" t="s">
        <v>22</v>
      </c>
      <c r="M41" s="5"/>
    </row>
    <row r="42" spans="1:19">
      <c r="A42" s="2"/>
      <c r="B42" s="5"/>
      <c r="C42" s="5"/>
      <c r="D42" s="10"/>
      <c r="F42" s="5"/>
      <c r="G42" s="5"/>
      <c r="I42" s="5"/>
      <c r="J42" s="5"/>
      <c r="L42" s="5"/>
      <c r="M42" s="5"/>
    </row>
    <row r="43" spans="1:19">
      <c r="B43" s="5"/>
      <c r="C43" s="5"/>
      <c r="D43" s="2"/>
      <c r="F43" s="5"/>
      <c r="G43" s="5"/>
      <c r="I43" s="5"/>
      <c r="J43" s="5"/>
      <c r="L43" s="5" t="s">
        <v>19</v>
      </c>
      <c r="M43" s="5"/>
    </row>
    <row r="44" spans="1:19" ht="54.75" customHeight="1">
      <c r="B44" s="5"/>
      <c r="C44" s="5"/>
      <c r="D44" s="5"/>
      <c r="F44" s="5"/>
      <c r="G44" s="5"/>
      <c r="I44" s="5"/>
      <c r="J44" s="5"/>
      <c r="L44" s="5"/>
      <c r="M44" s="5"/>
    </row>
    <row r="45" spans="1:19">
      <c r="B45" s="5" t="s">
        <v>33</v>
      </c>
      <c r="C45" s="5"/>
      <c r="D45" s="2"/>
      <c r="F45" s="6"/>
      <c r="G45" s="5"/>
      <c r="I45" s="6"/>
      <c r="J45" s="5"/>
      <c r="L45" s="6" t="s">
        <v>33</v>
      </c>
      <c r="M45" s="5"/>
    </row>
    <row r="46" spans="1:19">
      <c r="B46" s="16"/>
      <c r="C46" s="17"/>
      <c r="D46" s="18"/>
      <c r="E46"/>
      <c r="F46" s="19"/>
      <c r="G46" s="17"/>
      <c r="H46"/>
      <c r="I46" s="19"/>
      <c r="J46" s="17"/>
      <c r="K46"/>
      <c r="L46" s="19"/>
      <c r="M46" s="17"/>
      <c r="N46"/>
      <c r="O46"/>
      <c r="P46"/>
      <c r="Q46"/>
    </row>
  </sheetData>
  <mergeCells count="22">
    <mergeCell ref="A31:R31"/>
    <mergeCell ref="A32:R32"/>
    <mergeCell ref="A33:S34"/>
    <mergeCell ref="A35:S35"/>
    <mergeCell ref="A39:S39"/>
    <mergeCell ref="B36:S36"/>
    <mergeCell ref="A38:S38"/>
    <mergeCell ref="B37:S37"/>
    <mergeCell ref="A3:S3"/>
    <mergeCell ref="D6:D8"/>
    <mergeCell ref="Q6:Q8"/>
    <mergeCell ref="R6:R8"/>
    <mergeCell ref="S6:S8"/>
    <mergeCell ref="H7:J7"/>
    <mergeCell ref="K7:M7"/>
    <mergeCell ref="N7:P7"/>
    <mergeCell ref="A5:S5"/>
    <mergeCell ref="E7:G7"/>
    <mergeCell ref="E6:P6"/>
    <mergeCell ref="C6:C8"/>
    <mergeCell ref="B6:B8"/>
    <mergeCell ref="A6:A8"/>
  </mergeCells>
  <printOptions horizontalCentered="1"/>
  <pageMargins left="0.59055118110236227" right="0.59055118110236227" top="0.98425196850393704" bottom="0.59055118110236227" header="0.31496062992125984" footer="0.31496062992125984"/>
  <pageSetup paperSize="9" scale="4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2013-02-18T07:30:16Z</dcterms:modified>
</cp:coreProperties>
</file>