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4" i="1" l="1"/>
  <c r="F15" i="1" s="1"/>
  <c r="F16" i="1" s="1"/>
  <c r="D14" i="1"/>
  <c r="F11" i="1"/>
  <c r="F12" i="1" s="1"/>
  <c r="D11" i="1"/>
  <c r="F8" i="1"/>
  <c r="F7" i="1"/>
  <c r="D7" i="1"/>
  <c r="F6" i="1"/>
  <c r="D6" i="1"/>
  <c r="F13" i="1" l="1"/>
  <c r="F9" i="1"/>
  <c r="F10" i="1" s="1"/>
  <c r="F17" i="1" l="1"/>
  <c r="F18" i="1" s="1"/>
  <c r="F19" i="1" s="1"/>
  <c r="F20" i="1" s="1"/>
  <c r="F21" i="1" s="1"/>
</calcChain>
</file>

<file path=xl/sharedStrings.xml><?xml version="1.0" encoding="utf-8"?>
<sst xmlns="http://schemas.openxmlformats.org/spreadsheetml/2006/main" count="24" uniqueCount="21">
  <si>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</si>
  <si>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</si>
  <si>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</si>
  <si>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</si>
  <si>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</si>
  <si>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</si>
  <si>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</si>
  <si>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</si>
  <si>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 xml:space="preserve">Итого с индексом-дефлятором на период с ноября 2013 года по  декабрь 2014 года в размере 1,014 </t>
  </si>
  <si>
    <t>Итого с индексом-дефлятором на период с января 2014 года по  декабрь 2014 года в размере 1,074</t>
  </si>
  <si>
    <t>Итого с договорным коэффициентом к=0,9990000007</t>
  </si>
  <si>
    <t>Итого с договорным коэффициентом к=0,998</t>
  </si>
  <si>
    <t>Сметная стоимость строительства в текущем уровне цен на 2013г./2014г., руб.</t>
  </si>
  <si>
    <t>Цех № 4 насосная станция оборотной воды. Капитальный ремонт. Замена входной двери (№ ЛС-Ц18-2014-См1)</t>
  </si>
  <si>
    <t>Цех №04 корпус 301. Капитальный ремонт путей эвакуации 1 этаж (№ ЛС-Ц18-301-2014-См2)</t>
  </si>
  <si>
    <t>Цех №11 корпус 33. Текущий ремонт здания 33. Огнезащита деревянных конструкций чердака (№ ЛС-518-ц11-33-2014)</t>
  </si>
  <si>
    <t>Цех №04 корпус 217. Капитальный ремонт. Замена двери на противопожарную (№ ЛС-Ц18-217-2014-СМ7)</t>
  </si>
  <si>
    <t>Итого с индексом-дефлятором на период с февраля 2014 года по  декабрь 2014 года в размере 1,068</t>
  </si>
  <si>
    <t>ИТОГО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</si>
  <si>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</si>
  <si>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"Выполнение противопожарных мероприятий на объектах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</si>
</sst>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workbookViewId="0">
      <selection activeCell="A23" sqref="A23:XFD29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1" t="s">
        <v>19</v>
      </c>
      <c r="D1" s="21"/>
      <c r="E1" s="21"/>
      <c r="F1" s="21"/>
    </row>
    <row r="2" spans="1:6" x14ac:dyDescent="0.25">
      <c r="A2" s="1"/>
      <c r="B2" s="1"/>
      <c r="C2" s="1"/>
      <c r="D2" s="1"/>
      <c r="E2" s="10"/>
      <c r="F2" s="10"/>
    </row>
    <row r="3" spans="1:6" ht="54.75" customHeight="1" x14ac:dyDescent="0.25">
      <c r="A3" s="19" t="s">
        <v>20</v>
      </c>
      <c r="B3" s="20"/>
      <c r="C3" s="20"/>
      <c r="D3" s="20"/>
      <c r="E3" s="20"/>
      <c r="F3" s="20"/>
    </row>
    <row r="4" spans="1:6" x14ac:dyDescent="0.25">
      <c r="A4" s="3"/>
      <c r="B4" s="2"/>
      <c r="C4" s="3"/>
      <c r="D4" s="3"/>
      <c r="E4" s="2"/>
      <c r="F4" s="2"/>
    </row>
    <row r="5" spans="1:6" ht="101.25" customHeight="1" x14ac:dyDescent="0.25">
      <c r="A5" s="14" t="s">
        <v>0</v>
      </c>
      <c r="B5" s="15" t="s">
        <v>1</v>
      </c>
      <c r="C5" s="14" t="s">
        <v>2</v>
      </c>
      <c r="D5" s="14" t="s">
        <v>12</v>
      </c>
      <c r="E5" s="14" t="s">
        <v>3</v>
      </c>
      <c r="F5" s="14" t="s">
        <v>4</v>
      </c>
    </row>
    <row r="6" spans="1:6" ht="87" customHeight="1" x14ac:dyDescent="0.25">
      <c r="A6" s="16">
        <v>1</v>
      </c>
      <c r="B6" s="17" t="s">
        <v>13</v>
      </c>
      <c r="C6" s="12">
        <v>7083</v>
      </c>
      <c r="D6" s="12">
        <f>E6</f>
        <v>34707</v>
      </c>
      <c r="E6" s="12">
        <v>34707</v>
      </c>
      <c r="F6" s="12">
        <f t="shared" ref="F6:F7" si="0">E6</f>
        <v>34707</v>
      </c>
    </row>
    <row r="7" spans="1:6" s="1" customFormat="1" ht="87" customHeight="1" x14ac:dyDescent="0.25">
      <c r="A7" s="16">
        <v>2</v>
      </c>
      <c r="B7" s="17" t="s">
        <v>14</v>
      </c>
      <c r="C7" s="12">
        <v>9856</v>
      </c>
      <c r="D7" s="12">
        <f>E7</f>
        <v>77418</v>
      </c>
      <c r="E7" s="12">
        <v>77418</v>
      </c>
      <c r="F7" s="12">
        <f t="shared" si="0"/>
        <v>77418</v>
      </c>
    </row>
    <row r="8" spans="1:6" x14ac:dyDescent="0.25">
      <c r="A8" s="8"/>
      <c r="B8" s="13" t="s">
        <v>5</v>
      </c>
      <c r="C8" s="9"/>
      <c r="D8" s="9"/>
      <c r="E8" s="9"/>
      <c r="F8" s="9">
        <f>SUM(F6:F7)</f>
        <v>112125</v>
      </c>
    </row>
    <row r="9" spans="1:6" s="1" customFormat="1" ht="57" x14ac:dyDescent="0.25">
      <c r="A9" s="8"/>
      <c r="B9" s="18" t="s">
        <v>8</v>
      </c>
      <c r="C9" s="9"/>
      <c r="D9" s="9"/>
      <c r="E9" s="9"/>
      <c r="F9" s="9">
        <f>ROUND(F8*1.014,2)</f>
        <v>113694.75</v>
      </c>
    </row>
    <row r="10" spans="1:6" s="1" customFormat="1" ht="57" x14ac:dyDescent="0.25">
      <c r="A10" s="8"/>
      <c r="B10" s="18" t="s">
        <v>9</v>
      </c>
      <c r="C10" s="9"/>
      <c r="D10" s="9"/>
      <c r="E10" s="9"/>
      <c r="F10" s="9">
        <f>ROUND(F9*1.074,2)</f>
        <v>122108.16</v>
      </c>
    </row>
    <row r="11" spans="1:6" s="1" customFormat="1" ht="60" x14ac:dyDescent="0.25">
      <c r="A11" s="16">
        <v>3</v>
      </c>
      <c r="B11" s="17" t="s">
        <v>15</v>
      </c>
      <c r="C11" s="12">
        <v>90158</v>
      </c>
      <c r="D11" s="12">
        <f>E11</f>
        <v>968109</v>
      </c>
      <c r="E11" s="12">
        <v>968109</v>
      </c>
      <c r="F11" s="12">
        <f>E11</f>
        <v>968109</v>
      </c>
    </row>
    <row r="12" spans="1:6" s="1" customFormat="1" x14ac:dyDescent="0.25">
      <c r="A12" s="8"/>
      <c r="B12" s="13" t="s">
        <v>5</v>
      </c>
      <c r="C12" s="9"/>
      <c r="D12" s="9"/>
      <c r="E12" s="9"/>
      <c r="F12" s="9">
        <f>F11</f>
        <v>968109</v>
      </c>
    </row>
    <row r="13" spans="1:6" s="1" customFormat="1" ht="57" x14ac:dyDescent="0.25">
      <c r="A13" s="8"/>
      <c r="B13" s="18" t="s">
        <v>9</v>
      </c>
      <c r="C13" s="9"/>
      <c r="D13" s="9"/>
      <c r="E13" s="9"/>
      <c r="F13" s="9">
        <f>ROUND(F11*1.074,2)</f>
        <v>1039749.07</v>
      </c>
    </row>
    <row r="14" spans="1:6" s="1" customFormat="1" ht="60" x14ac:dyDescent="0.25">
      <c r="A14" s="16">
        <v>4</v>
      </c>
      <c r="B14" s="17" t="s">
        <v>16</v>
      </c>
      <c r="C14" s="12">
        <v>3332</v>
      </c>
      <c r="D14" s="12">
        <f>E14</f>
        <v>17394</v>
      </c>
      <c r="E14" s="12">
        <v>17394</v>
      </c>
      <c r="F14" s="12">
        <f>E14</f>
        <v>17394</v>
      </c>
    </row>
    <row r="15" spans="1:6" s="1" customFormat="1" x14ac:dyDescent="0.25">
      <c r="A15" s="8"/>
      <c r="B15" s="13" t="s">
        <v>5</v>
      </c>
      <c r="C15" s="9"/>
      <c r="D15" s="9"/>
      <c r="E15" s="9"/>
      <c r="F15" s="9">
        <f>F14</f>
        <v>17394</v>
      </c>
    </row>
    <row r="16" spans="1:6" s="1" customFormat="1" ht="57" x14ac:dyDescent="0.25">
      <c r="A16" s="8"/>
      <c r="B16" s="18" t="s">
        <v>17</v>
      </c>
      <c r="C16" s="9"/>
      <c r="D16" s="9"/>
      <c r="E16" s="9"/>
      <c r="F16" s="9">
        <f>ROUND(F15*1.068,2)</f>
        <v>18576.79</v>
      </c>
    </row>
    <row r="17" spans="1:6" s="1" customFormat="1" x14ac:dyDescent="0.25">
      <c r="A17" s="8"/>
      <c r="B17" s="18" t="s">
        <v>18</v>
      </c>
      <c r="C17" s="9"/>
      <c r="D17" s="9"/>
      <c r="E17" s="9"/>
      <c r="F17" s="9">
        <f>F10+F13+F16</f>
        <v>1180434.02</v>
      </c>
    </row>
    <row r="18" spans="1:6" s="1" customFormat="1" ht="28.5" x14ac:dyDescent="0.25">
      <c r="A18" s="8"/>
      <c r="B18" s="18" t="s">
        <v>10</v>
      </c>
      <c r="C18" s="9"/>
      <c r="D18" s="9"/>
      <c r="E18" s="9"/>
      <c r="F18" s="9">
        <f>ROUND(F17*0.9990000007,2)</f>
        <v>1179253.5900000001</v>
      </c>
    </row>
    <row r="19" spans="1:6" s="1" customFormat="1" ht="28.5" x14ac:dyDescent="0.25">
      <c r="A19" s="8"/>
      <c r="B19" s="18" t="s">
        <v>11</v>
      </c>
      <c r="C19" s="9"/>
      <c r="D19" s="9"/>
      <c r="E19" s="9"/>
      <c r="F19" s="9">
        <f>ROUND(F18*0.998,2)</f>
        <v>1176895.08</v>
      </c>
    </row>
    <row r="20" spans="1:6" ht="19.5" customHeight="1" x14ac:dyDescent="0.25">
      <c r="A20" s="8"/>
      <c r="B20" s="13" t="s">
        <v>6</v>
      </c>
      <c r="C20" s="9"/>
      <c r="D20" s="9"/>
      <c r="E20" s="11"/>
      <c r="F20" s="9">
        <f>ROUND(F19*0.18,2)</f>
        <v>211841.11</v>
      </c>
    </row>
    <row r="21" spans="1:6" ht="20.25" customHeight="1" x14ac:dyDescent="0.25">
      <c r="A21" s="8"/>
      <c r="B21" s="13" t="s">
        <v>7</v>
      </c>
      <c r="C21" s="9"/>
      <c r="D21" s="9"/>
      <c r="E21" s="11"/>
      <c r="F21" s="9">
        <f>F19+F20</f>
        <v>1388736.19</v>
      </c>
    </row>
    <row r="22" spans="1:6" x14ac:dyDescent="0.25">
      <c r="A22" s="4"/>
      <c r="B22" s="5"/>
      <c r="C22" s="6"/>
      <c r="D22" s="6"/>
      <c r="E22" s="7"/>
      <c r="F22" s="7"/>
    </row>
  </sheetData>
  <mergeCells count="2">
    <mergeCell ref="A3:F3"/>
    <mergeCell ref="C1:F1"/>
  </mergeCells>
  <pageMargins left="0.7" right="0.17" top="0.32" bottom="0.75" header="0.3" footer="0.3"/>
  <pageSetup paperSize="9" scale="78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2014-04-18T12:25:53Z</cp:lastPrinted>
  <dcterms:created xsi:type="dcterms:W3CDTF">2014-03-18T07:35:04Z</dcterms:created>
  <dcterms:modified xsi:type="dcterms:W3CDTF">2014-04-24T07:41:40Z</dcterms:modified>
</cp:coreProperties>
</file>