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1340" windowHeight="9345" tabRatio="866" activeTab="7"/>
  </bookViews>
  <sheets>
    <sheet name="16370-АО" sheetId="70" r:id="rId1"/>
    <sheet name="16370-АР" sheetId="71" r:id="rId2"/>
    <sheet name="16370-АТХ" sheetId="72" r:id="rId3"/>
    <sheet name="16370-КМ" sheetId="73" r:id="rId4"/>
    <sheet name="16370-ТХ" sheetId="74" r:id="rId5"/>
    <sheet name="16370-ЭМ" sheetId="75" r:id="rId6"/>
    <sheet name="НМЦ" sheetId="7" r:id="rId7"/>
    <sheet name="Сводка затрат" sheetId="25" r:id="rId8"/>
  </sheets>
  <externalReferences>
    <externalReference r:id="rId9"/>
  </externalReferences>
  <definedNames>
    <definedName name="Constr" localSheetId="0">'16370-АО'!$A$7</definedName>
    <definedName name="Constr" localSheetId="1">'16370-АР'!$A$7</definedName>
    <definedName name="Constr" localSheetId="2">'16370-АТХ'!$A$7</definedName>
    <definedName name="Constr" localSheetId="3">'16370-КМ'!$A$7</definedName>
    <definedName name="Constr" localSheetId="4">'16370-ТХ'!$A$7</definedName>
    <definedName name="Constr" localSheetId="5">'16370-ЭМ'!$A$7</definedName>
    <definedName name="FOT" localSheetId="0">'16370-АО'!$D$19</definedName>
    <definedName name="FOT" localSheetId="1">'16370-АР'!$D$17</definedName>
    <definedName name="FOT" localSheetId="2">'16370-АТХ'!$D$19</definedName>
    <definedName name="FOT" localSheetId="3">'16370-КМ'!$D$17</definedName>
    <definedName name="FOT" localSheetId="4">'16370-ТХ'!$D$19</definedName>
    <definedName name="FOT" localSheetId="5">'16370-ЭМ'!$D$19</definedName>
    <definedName name="Ind" localSheetId="0">'16370-АО'!$H$9</definedName>
    <definedName name="Ind" localSheetId="1">'16370-АР'!$H$9</definedName>
    <definedName name="Ind" localSheetId="2">'16370-АТХ'!$H$9</definedName>
    <definedName name="Ind" localSheetId="3">'16370-КМ'!$H$9</definedName>
    <definedName name="Ind" localSheetId="4">'16370-ТХ'!$H$9</definedName>
    <definedName name="Ind" localSheetId="5">'16370-ЭМ'!$H$9</definedName>
    <definedName name="Obj" localSheetId="0">'16370-АО'!$E$12</definedName>
    <definedName name="Obj" localSheetId="1">'16370-АР'!$E$12</definedName>
    <definedName name="Obj" localSheetId="2">'16370-АТХ'!$E$12</definedName>
    <definedName name="Obj" localSheetId="3">'16370-КМ'!$E$12</definedName>
    <definedName name="Obj" localSheetId="4">'16370-ТХ'!$E$12</definedName>
    <definedName name="Obj" localSheetId="5">'16370-ЭМ'!$E$12</definedName>
    <definedName name="Obosn" localSheetId="0">'16370-АО'!$D$15</definedName>
    <definedName name="Obosn" localSheetId="1">'16370-АР'!$D$15</definedName>
    <definedName name="Obosn" localSheetId="2">'16370-АТХ'!$D$15</definedName>
    <definedName name="Obosn" localSheetId="3">'16370-КМ'!$D$15</definedName>
    <definedName name="Obosn" localSheetId="4">'16370-ТХ'!$D$15</definedName>
    <definedName name="Obosn" localSheetId="5">'16370-ЭМ'!$D$15</definedName>
    <definedName name="SmPr" localSheetId="0">'16370-АО'!$D$16</definedName>
    <definedName name="SmPr" localSheetId="1">'16370-АР'!$D$16</definedName>
    <definedName name="SmPr" localSheetId="2">'16370-АТХ'!$D$16</definedName>
    <definedName name="SmPr" localSheetId="3">'16370-КМ'!$D$16</definedName>
    <definedName name="SmPr" localSheetId="4">'16370-ТХ'!$D$16</definedName>
    <definedName name="SmPr" localSheetId="5">'16370-ЭМ'!$D$16</definedName>
    <definedName name="аааааппппппрррппппппп" localSheetId="7">#REF!</definedName>
    <definedName name="аааааппппппрррппппппп">#REF!</definedName>
    <definedName name="аараооооооооооооо" localSheetId="7">#REF!</definedName>
    <definedName name="аараооооооооооооо">#REF!</definedName>
    <definedName name="автом" localSheetId="7">#REF!</definedName>
    <definedName name="автом">#REF!</definedName>
    <definedName name="алшрльоплварл" localSheetId="7">#REF!</definedName>
    <definedName name="алшрльоплварл">#REF!</definedName>
    <definedName name="аолвлддддддддддддддддввввввввв" localSheetId="7">#REF!</definedName>
    <definedName name="аолвлддддддддддддддддввввввввв">#REF!</definedName>
    <definedName name="апарв" localSheetId="7">#REF!</definedName>
    <definedName name="апарв">#REF!</definedName>
    <definedName name="апрлдджаоырыфрпопрлпрлпрлп" localSheetId="7">#REF!</definedName>
    <definedName name="апрлдджаоырыфрпопрлпрлпрлп">#REF!</definedName>
    <definedName name="арлггаджаш" localSheetId="7">#REF!</definedName>
    <definedName name="арлггаджаш">#REF!</definedName>
    <definedName name="ароррбллтблпроорапииас" localSheetId="7">#REF!</definedName>
    <definedName name="ароррбллтблпроорапииас">#REF!</definedName>
    <definedName name="арррррблллпдрлдддддддддд" localSheetId="7">#REF!</definedName>
    <definedName name="арррррблллпдрлдддддддддд">#REF!</definedName>
    <definedName name="варпаааааааааа" localSheetId="7">#REF!</definedName>
    <definedName name="варпаааааааааа">#REF!</definedName>
    <definedName name="ввпьььььлднд" localSheetId="7">#REF!</definedName>
    <definedName name="ввпьььььлднд">#REF!</definedName>
    <definedName name="вед" localSheetId="7">#REF!</definedName>
    <definedName name="вед">#REF!</definedName>
    <definedName name="вертикальная" localSheetId="7">#REF!</definedName>
    <definedName name="вертикальная">#REF!</definedName>
    <definedName name="вертикплан" localSheetId="7">#REF!</definedName>
    <definedName name="вертикплан">#REF!</definedName>
    <definedName name="волен" localSheetId="7">#REF!</definedName>
    <definedName name="волен">#REF!</definedName>
    <definedName name="вп" localSheetId="7">#REF!</definedName>
    <definedName name="вп">#REF!</definedName>
    <definedName name="впырпфдыпл" localSheetId="7">#REF!</definedName>
    <definedName name="впырпфдыпл">#REF!</definedName>
    <definedName name="впьглорьтитттттттттт" localSheetId="7">#REF!</definedName>
    <definedName name="впьглорьтитттттттттт">#REF!</definedName>
    <definedName name="всввввввввввввввввввввввввв" localSheetId="7">#REF!</definedName>
    <definedName name="всввввввввввввввввввввввввв">#REF!</definedName>
    <definedName name="выб" localSheetId="7">#REF!</definedName>
    <definedName name="выб">#REF!</definedName>
    <definedName name="выпуск" localSheetId="7">#REF!</definedName>
    <definedName name="выпуск">#REF!</definedName>
    <definedName name="выьлепвввввпмп" localSheetId="7">#REF!</definedName>
    <definedName name="выьлепвввввпмп">#REF!</definedName>
    <definedName name="еваопродолжэрщэрзшщщх" localSheetId="7">#REF!</definedName>
    <definedName name="еваопродолжэрщэрзшщщх">#REF!</definedName>
    <definedName name="_xlnm.Print_Titles" localSheetId="0">'16370-АО'!$27:$27</definedName>
    <definedName name="_xlnm.Print_Titles" localSheetId="1">'16370-АР'!$25:$25</definedName>
    <definedName name="_xlnm.Print_Titles" localSheetId="2">'16370-АТХ'!$27:$27</definedName>
    <definedName name="_xlnm.Print_Titles" localSheetId="3">'16370-КМ'!$25:$25</definedName>
    <definedName name="_xlnm.Print_Titles" localSheetId="4">'16370-ТХ'!$27:$27</definedName>
    <definedName name="_xlnm.Print_Titles" localSheetId="5">'16370-ЭМ'!$27:$27</definedName>
    <definedName name="_xlnm.Print_Titles" localSheetId="6">НМЦ!$13:$13</definedName>
    <definedName name="_xlnm.Print_Titles" localSheetId="7">'Сводка затрат'!$13:$13</definedName>
    <definedName name="измен" localSheetId="7">#REF!</definedName>
    <definedName name="измен">#REF!</definedName>
    <definedName name="итого" localSheetId="6">#REF!</definedName>
    <definedName name="итого" localSheetId="7">#REF!</definedName>
    <definedName name="итого">#REF!</definedName>
    <definedName name="итого_сантех" localSheetId="6">#REF!</definedName>
    <definedName name="итого_сантех" localSheetId="7">#REF!</definedName>
    <definedName name="итого_сантех">#REF!</definedName>
    <definedName name="итого_стр" localSheetId="7">#REF!</definedName>
    <definedName name="итого_стр">#REF!</definedName>
    <definedName name="итого_строит" localSheetId="6">НМЦ!#REF!</definedName>
    <definedName name="итого_строит" localSheetId="7">'Сводка затрат'!#REF!</definedName>
    <definedName name="итого_строит">#REF!</definedName>
    <definedName name="итого_технол" localSheetId="6">#REF!</definedName>
    <definedName name="итого_технол" localSheetId="7">#REF!</definedName>
    <definedName name="итого_технол">#REF!</definedName>
    <definedName name="итого_электр" localSheetId="6">#REF!</definedName>
    <definedName name="итого_электр" localSheetId="7">#REF!</definedName>
    <definedName name="итого_электр">#REF!</definedName>
    <definedName name="квота" localSheetId="7">#REF!</definedName>
    <definedName name="квота">#REF!</definedName>
    <definedName name="кккккккккк" localSheetId="7">#REF!</definedName>
    <definedName name="кккккккккк">#REF!</definedName>
    <definedName name="корек" localSheetId="7">#REF!</definedName>
    <definedName name="корек">#REF!</definedName>
    <definedName name="корект" localSheetId="7">#REF!</definedName>
    <definedName name="корект">#REF!</definedName>
    <definedName name="корректир" localSheetId="7">#REF!</definedName>
    <definedName name="корректир">#REF!</definedName>
    <definedName name="лен" localSheetId="6">#REF!</definedName>
    <definedName name="лен" localSheetId="7">#REF!</definedName>
    <definedName name="лен">#REF!</definedName>
    <definedName name="лот" localSheetId="6">#REF!</definedName>
    <definedName name="лот" localSheetId="7">#REF!</definedName>
    <definedName name="лот">#REF!</definedName>
    <definedName name="мамиааааааааааааааааааааааааааааа" localSheetId="7">#REF!</definedName>
    <definedName name="мамиааааааааааааааааааааааааааааа">#REF!</definedName>
    <definedName name="ммпоослччччччччччрччапппппппппр" localSheetId="7">#REF!</definedName>
    <definedName name="ммпоослччччччччччрччапппппппппр">#REF!</definedName>
    <definedName name="мрол" localSheetId="7">#REF!</definedName>
    <definedName name="мрол">#REF!</definedName>
    <definedName name="оз" localSheetId="7">#REF!</definedName>
    <definedName name="оз">#REF!</definedName>
    <definedName name="озелен" localSheetId="7">#REF!</definedName>
    <definedName name="озелен">#REF!</definedName>
    <definedName name="озеленение" localSheetId="7">#REF!</definedName>
    <definedName name="озеленение">#REF!</definedName>
    <definedName name="озеленение2" localSheetId="7">#REF!</definedName>
    <definedName name="озеленение2">#REF!</definedName>
    <definedName name="ОСР" localSheetId="7">#REF!</definedName>
    <definedName name="ОСР">#REF!</definedName>
    <definedName name="ОСР110" localSheetId="7">#REF!</definedName>
    <definedName name="ОСР110">#REF!</definedName>
    <definedName name="ОСР111" localSheetId="7">#REF!</definedName>
    <definedName name="ОСР111">#REF!</definedName>
    <definedName name="план" localSheetId="7">#REF!</definedName>
    <definedName name="план">#REF!</definedName>
    <definedName name="планировка" localSheetId="7">#REF!</definedName>
    <definedName name="планировка">#REF!</definedName>
    <definedName name="плдщхэж.юрббдлююбо" localSheetId="7">#REF!</definedName>
    <definedName name="плдщхэж.юрббдлююбо">#REF!</definedName>
    <definedName name="площадки" localSheetId="7">#REF!</definedName>
    <definedName name="площадки">#REF!</definedName>
    <definedName name="пос" localSheetId="6">#REF!</definedName>
    <definedName name="пос" localSheetId="7">#REF!</definedName>
    <definedName name="пос">#REF!</definedName>
    <definedName name="прав" localSheetId="7">#REF!</definedName>
    <definedName name="прав">#REF!</definedName>
    <definedName name="прлппппппппппппппрррррррр" localSheetId="7">#REF!</definedName>
    <definedName name="прлппппппппппппппрррррррр">#REF!</definedName>
    <definedName name="провбп" localSheetId="7">#REF!</definedName>
    <definedName name="провбп">#REF!</definedName>
    <definedName name="проект" localSheetId="7">#REF!</definedName>
    <definedName name="проект">#REF!</definedName>
    <definedName name="пропппп" localSheetId="7">#REF!</definedName>
    <definedName name="пропппп">#REF!</definedName>
    <definedName name="рпоолллллбрюююююююююююю" localSheetId="7">#REF!</definedName>
    <definedName name="рпоолллллбрюююююююююююю">#REF!</definedName>
    <definedName name="сааповвыыыыыеееееггггггггг" localSheetId="7">#REF!</definedName>
    <definedName name="сааповвыыыыыеееееггггггггг">#REF!</definedName>
    <definedName name="сапопрлрлппппр" localSheetId="7">#REF!</definedName>
    <definedName name="сапопрлрлппппр">#REF!</definedName>
    <definedName name="саррпрпппппппппппппппррррррр" localSheetId="7">#REF!</definedName>
    <definedName name="саррпрпппппппппппппппррррррр">#REF!</definedName>
    <definedName name="свод" localSheetId="7">#REF!</definedName>
    <definedName name="свод">#REF!</definedName>
    <definedName name="Свсмр" localSheetId="7">'[1] пристр428'!#REF!</definedName>
    <definedName name="Свсмр">'[1] пристр428'!#REF!</definedName>
    <definedName name="склад" localSheetId="6">#REF!</definedName>
    <definedName name="склад" localSheetId="7">#REF!</definedName>
    <definedName name="склад">#REF!</definedName>
    <definedName name="сср4" localSheetId="6">#REF!</definedName>
    <definedName name="сср4" localSheetId="7">#REF!</definedName>
    <definedName name="сср4">#REF!</definedName>
    <definedName name="ссроб" localSheetId="6">#REF!</definedName>
    <definedName name="ссроб" localSheetId="7">#REF!</definedName>
    <definedName name="ссроб">#REF!</definedName>
    <definedName name="сссссссссссссрооооооооаапнааааеоаааааааа" localSheetId="7">#REF!</definedName>
    <definedName name="сссссссссссссрооооооооаапнааааеоаааааааа">#REF!</definedName>
    <definedName name="счет" localSheetId="7">'[1] пристр428'!#REF!</definedName>
    <definedName name="счет">'[1] пристр428'!#REF!</definedName>
    <definedName name="тдер" localSheetId="7">#REF!</definedName>
    <definedName name="тдер">#REF!</definedName>
    <definedName name="ТК" localSheetId="7">#REF!</definedName>
    <definedName name="ТК">#REF!</definedName>
    <definedName name="тоолллллопппплопооллоопло" localSheetId="7">#REF!</definedName>
    <definedName name="тоолллллопппплопооллоопло">#REF!</definedName>
    <definedName name="топливро" localSheetId="7">#REF!</definedName>
    <definedName name="топливро">#REF!</definedName>
    <definedName name="трапные" localSheetId="7">#REF!</definedName>
    <definedName name="трапные">#REF!</definedName>
    <definedName name="уке" localSheetId="7">#REF!</definedName>
    <definedName name="уке">#REF!</definedName>
    <definedName name="фякуряыувравяв" localSheetId="7">#REF!</definedName>
    <definedName name="фякуряыувравяв">#REF!</definedName>
    <definedName name="фяыввввввв" localSheetId="7">#REF!</definedName>
    <definedName name="фяыввввввв">#REF!</definedName>
    <definedName name="хййййййййййжывввввввв" localSheetId="7">#REF!</definedName>
    <definedName name="хййййййййййжывввввввв">#REF!</definedName>
    <definedName name="чвподю" localSheetId="7">#REF!</definedName>
    <definedName name="чвподю">#REF!</definedName>
    <definedName name="чрпрл" localSheetId="7">#REF!</definedName>
    <definedName name="чрпрл">#REF!</definedName>
    <definedName name="чситтттттттсссссссссччччч" localSheetId="7">#REF!</definedName>
    <definedName name="чситтттттттсссссссссччччч">#REF!</definedName>
    <definedName name="ываочяьбббббббббббббб" localSheetId="7">#REF!</definedName>
    <definedName name="ываочяьбббббббббббббб">#REF!</definedName>
    <definedName name="ЫВРРАЫРАывоопоапо" localSheetId="7">#REF!</definedName>
    <definedName name="ЫВРРАЫРАывоопоапо">#REF!</definedName>
    <definedName name="ывынреыкшлнжхэтшлэ" localSheetId="7">#REF!</definedName>
    <definedName name="ывынреыкшлнжхэтшлэ">#REF!</definedName>
    <definedName name="ыоарллвапрлывпорапар" localSheetId="7">#REF!</definedName>
    <definedName name="ыоарллвапрлывпорапар">#REF!</definedName>
    <definedName name="ычвпппппппппп" localSheetId="7">#REF!</definedName>
    <definedName name="ычвпппппппппп">#REF!</definedName>
    <definedName name="яыдвлпрмичврип" localSheetId="7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M20" i="25" l="1"/>
  <c r="K15" i="25"/>
  <c r="L15" i="25"/>
  <c r="M15" i="25"/>
  <c r="J16" i="25"/>
  <c r="K16" i="25"/>
  <c r="M16" i="25"/>
  <c r="J17" i="25"/>
  <c r="K17" i="25"/>
  <c r="L17" i="25"/>
  <c r="M17" i="25"/>
  <c r="L18" i="25"/>
  <c r="M18" i="25"/>
  <c r="J19" i="25"/>
  <c r="M19" i="25"/>
  <c r="M14" i="25"/>
  <c r="J14" i="25"/>
  <c r="F19" i="25"/>
  <c r="L19" i="25" s="1"/>
  <c r="E19" i="25"/>
  <c r="K19" i="25" s="1"/>
  <c r="E18" i="25"/>
  <c r="K18" i="25" s="1"/>
  <c r="D18" i="25"/>
  <c r="J18" i="25" s="1"/>
  <c r="D17" i="25"/>
  <c r="F16" i="25"/>
  <c r="L16" i="25" s="1"/>
  <c r="E16" i="25"/>
  <c r="D15" i="25"/>
  <c r="J15" i="25" s="1"/>
  <c r="J20" i="25" l="1"/>
  <c r="F14" i="25"/>
  <c r="L14" i="25" s="1"/>
  <c r="L20" i="25" s="1"/>
  <c r="E14" i="25"/>
  <c r="K14" i="25" s="1"/>
  <c r="K20" i="25" s="1"/>
  <c r="E82" i="74"/>
  <c r="N20" i="25" l="1"/>
  <c r="C18" i="7"/>
  <c r="C15" i="7"/>
  <c r="C14" i="7"/>
  <c r="C19" i="7" l="1"/>
  <c r="C16" i="7"/>
  <c r="C17" i="7"/>
  <c r="D20" i="25"/>
  <c r="D21" i="25" s="1"/>
  <c r="D22" i="25" l="1"/>
  <c r="G20" i="25"/>
  <c r="G21" i="25" s="1"/>
  <c r="H18" i="25" l="1"/>
  <c r="B18" i="7" s="1"/>
  <c r="F20" i="25"/>
  <c r="F21" i="25" s="1"/>
  <c r="E20" i="25" l="1"/>
  <c r="E21" i="25" l="1"/>
  <c r="H21" i="25" s="1"/>
  <c r="H20" i="25"/>
  <c r="C20" i="7"/>
  <c r="C22" i="7" l="1"/>
  <c r="C24" i="7" s="1"/>
  <c r="H17" i="25"/>
  <c r="B17" i="7" s="1"/>
  <c r="H19" i="25"/>
  <c r="B19" i="7" s="1"/>
  <c r="H16" i="25" l="1"/>
  <c r="B16" i="7" s="1"/>
  <c r="H15" i="25"/>
  <c r="B15" i="7" s="1"/>
  <c r="H14" i="25" l="1"/>
  <c r="B14" i="7" s="1"/>
  <c r="B20" i="7" s="1"/>
  <c r="F22" i="25" l="1"/>
  <c r="F23" i="25" s="1"/>
  <c r="G22" i="25"/>
  <c r="G23" i="25" s="1"/>
  <c r="E22" i="25" l="1"/>
  <c r="E23" i="25" l="1"/>
  <c r="H22" i="25"/>
  <c r="D23" i="25"/>
  <c r="H23" i="25" l="1"/>
</calcChain>
</file>

<file path=xl/sharedStrings.xml><?xml version="1.0" encoding="utf-8"?>
<sst xmlns="http://schemas.openxmlformats.org/spreadsheetml/2006/main" count="1570" uniqueCount="761">
  <si>
    <t>Итого в базисных ценах 2000 г.</t>
  </si>
  <si>
    <t>8</t>
  </si>
  <si>
    <t>7</t>
  </si>
  <si>
    <t>6</t>
  </si>
  <si>
    <t>5</t>
  </si>
  <si>
    <t>оборудования, мебели, инвентаря</t>
  </si>
  <si>
    <t>монтажных работ</t>
  </si>
  <si>
    <t>строительных работ</t>
  </si>
  <si>
    <t>Общая сметная стоимость, руб.</t>
  </si>
  <si>
    <t>Наименование работ и затрат</t>
  </si>
  <si>
    <t>Номера сметных расчетов и смет</t>
  </si>
  <si>
    <t>Составлен в ценах по состоянию на 01.01.2000 г.</t>
  </si>
  <si>
    <t>Сводка затрат</t>
  </si>
  <si>
    <t>г. Лесной. ФГУП "Комбинат "Электрохимприбор"</t>
  </si>
  <si>
    <t>ЗАКАЗЧИК:</t>
  </si>
  <si>
    <t>ПОДРЯДЧИК:</t>
  </si>
  <si>
    <t xml:space="preserve">Генеральный директор </t>
  </si>
  <si>
    <t>__________________ А.В. Новиков</t>
  </si>
  <si>
    <t xml:space="preserve">      Оборудование</t>
  </si>
  <si>
    <t xml:space="preserve">      оборудования _______________________________________________________________________________________________</t>
  </si>
  <si>
    <t xml:space="preserve">  Итого Оборудование</t>
  </si>
  <si>
    <t>(наименование стройки)</t>
  </si>
  <si>
    <t>(локальная смета)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</si>
  <si>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</si>
  <si>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</si>
  <si>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</si>
  <si>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</si>
  <si>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</si>
  <si>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</si>
  <si>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</si>
  <si>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</si>
  <si>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</si>
  <si>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</si>
  <si>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</si>
  <si>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</si>
  <si>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</si>
  <si>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</si>
  <si>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</si>
  <si>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</si>
  <si>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_________________</t>
  </si>
  <si>
    <t>1 шт.</t>
  </si>
  <si>
    <t>1000 м</t>
  </si>
  <si>
    <t>шт</t>
  </si>
  <si>
    <t>100 м</t>
  </si>
  <si>
    <t>м</t>
  </si>
  <si>
    <t>Итого прямые затраты по смете в ценах 2001г.</t>
  </si>
  <si>
    <t>Накладные расходы</t>
  </si>
  <si>
    <t>Сметная прибыль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</si>
  <si>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</si>
  <si>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</si>
  <si>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</si>
  <si>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</si>
  <si>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</si>
  <si>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</si>
  <si>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</si>
  <si>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</si>
  <si>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</si>
  <si>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</si>
  <si>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</si>
  <si>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Сметная трудоемкость _______________________________________________________________________________________________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</si>
  <si>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</si>
  <si>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</si>
  <si>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</si>
  <si>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 xml:space="preserve">      строительных работ _______________________________________________________________________________________________</t>
  </si>
  <si>
    <t>ФГУП "Комбинат "Электрохимприбор"</t>
  </si>
  <si>
    <t>г. Лесной ФГУП "Комбинат "Электрохимприбор"</t>
  </si>
  <si>
    <t>Расчет начальной (максимальной) цены</t>
  </si>
  <si>
    <t>Составлен в ценах по состоянию на 01.01.2000 г. с переводом в текущие</t>
  </si>
  <si>
    <t>руб.</t>
  </si>
  <si>
    <t>Наименование глав ССР, объектных сметных расчетов, локальных сметных расчетов, видов работ</t>
  </si>
  <si>
    <t>Сметная стоимость в базисных ценах на 01.01.2000</t>
  </si>
  <si>
    <t>Текущая стоимость на момент определения начальной (максимальной) цены</t>
  </si>
  <si>
    <t>№ обосновывающего расчета</t>
  </si>
  <si>
    <t>1</t>
  </si>
  <si>
    <t>2</t>
  </si>
  <si>
    <t>3</t>
  </si>
  <si>
    <t>4</t>
  </si>
  <si>
    <t xml:space="preserve">Итого </t>
  </si>
  <si>
    <t>НДС 18%</t>
  </si>
  <si>
    <t xml:space="preserve">Начальник отдела </t>
  </si>
  <si>
    <t>капитального строительства</t>
  </si>
  <si>
    <t>Инженер по проектно-сметной работе</t>
  </si>
  <si>
    <t>Т.Ш. Ковязина</t>
  </si>
  <si>
    <t>№ п/п</t>
  </si>
  <si>
    <t xml:space="preserve">Сметная стоимость </t>
  </si>
  <si>
    <t>прочих затрат</t>
  </si>
  <si>
    <t>Согласовано</t>
  </si>
  <si>
    <t>отдел 028</t>
  </si>
  <si>
    <t>100 м кабеля</t>
  </si>
  <si>
    <t>В.В. Моляков</t>
  </si>
  <si>
    <t xml:space="preserve">  Полы</t>
  </si>
  <si>
    <t>Т/з мех.
Всего</t>
  </si>
  <si>
    <t>Т/з мех. на ед.</t>
  </si>
  <si>
    <t>Средства  на оплату труда _______________________________________________________________________________________________</t>
  </si>
  <si>
    <t>Сметная стоимость строительных работ _______________________________________________________________________________________________</t>
  </si>
  <si>
    <t>т</t>
  </si>
  <si>
    <t>1 т</t>
  </si>
  <si>
    <t xml:space="preserve">  В том числе, справочно:</t>
  </si>
  <si>
    <t>Итого прямые затраты по смете с учетом коэффициентов к итогам</t>
  </si>
  <si>
    <t xml:space="preserve">  Перевозка грузов автотранспортом</t>
  </si>
  <si>
    <t>м3</t>
  </si>
  <si>
    <t xml:space="preserve">  Строительные металлические конструкции</t>
  </si>
  <si>
    <t xml:space="preserve">  Защита строительных конструкций и оборудования от коррозии</t>
  </si>
  <si>
    <t xml:space="preserve">                           Раздел 1. Монтажные работы</t>
  </si>
  <si>
    <t>ИТОГИ ПО СМЕТЕ:</t>
  </si>
  <si>
    <t>1 т конструкций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</si>
  <si>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</si>
  <si>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>100 м2 поверхности покрытия изоляции</t>
  </si>
  <si>
    <t>Обосно-
вание</t>
  </si>
  <si>
    <t xml:space="preserve">  Итого по разделу 1 Монтажные работы</t>
  </si>
  <si>
    <t>100 м2 окрашиваемой поверхности</t>
  </si>
  <si>
    <r>
      <t>ТЕР13-03-004-06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</si>
  <si>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ТЕР09-03-002-12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</si>
  <si>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ТЕР13-03-004-26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</si>
  <si>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ТЕР13-03-002-04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</si>
  <si>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 трубопровода</t>
  </si>
  <si>
    <r>
      <t>ТЕРм08-02-395-01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</si>
  <si>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ТЕРм08-02-158-14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</si>
  <si>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ТЕРм08-02-412-09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</si>
  <si>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ТЕРм08-02-412-02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</si>
  <si>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ТЕРм08-02-147-01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</si>
  <si>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Погрузо-разгрузочные работы</t>
  </si>
  <si>
    <t>1 т груза</t>
  </si>
  <si>
    <r>
      <t>ФССЦпг01-01-01-043</t>
    </r>
    <r>
      <rPr>
        <i/>
        <sz val="9"/>
        <rFont val="Arial"/>
        <family val="2"/>
        <charset val="204"/>
      </rPr>
      <t xml:space="preserve">
И1-Пр. Минрегион от 05.05.12 №189</t>
    </r>
  </si>
  <si>
    <t>Конструкции металлические</t>
  </si>
  <si>
    <t>Приложение №__ к договору от "__"______201_ №_______</t>
  </si>
  <si>
    <t>Всего в ценах 2014 (Ксмр=5,98, Коб.=4,21, Кпнр=10,48)</t>
  </si>
  <si>
    <t>Всего в ценах 2014 с НДС</t>
  </si>
  <si>
    <t>ИндексОБ</t>
  </si>
  <si>
    <t>ИндексМ</t>
  </si>
  <si>
    <t>Результат</t>
  </si>
  <si>
    <t>Значение</t>
  </si>
  <si>
    <t>Иденти-
фикатор</t>
  </si>
  <si>
    <t>Наименование переменной</t>
  </si>
  <si>
    <t>Список переменных по смете:</t>
  </si>
  <si>
    <t xml:space="preserve">    Итого</t>
  </si>
  <si>
    <t xml:space="preserve">      Всего с учетом "МДС 81-35.2004 п.4.64._Заготовительно-складские расходы ПЗ=1,012"</t>
  </si>
  <si>
    <t xml:space="preserve">      Всего с учетом "МДС 81-35.2004 п.4.60._Транспортные расходы ПЗ=1,03"</t>
  </si>
  <si>
    <t xml:space="preserve">      Итого Поз. 2-4, 6-7, 9, 11-12, 14, 16, 29-35, 39-40, 42-43, 45, 47-59</t>
  </si>
  <si>
    <t xml:space="preserve">    Оборудование:</t>
  </si>
  <si>
    <t xml:space="preserve">  Итоги по Оборудованию</t>
  </si>
  <si>
    <t xml:space="preserve">      Всего с учетом "Заготовительно-складские расходы на материалы по прайс-листам МАТ=2%"</t>
  </si>
  <si>
    <t xml:space="preserve">      Итого Поз. 18, 20-21, 23, 26-27</t>
  </si>
  <si>
    <t xml:space="preserve">    Материалы для монтажных работ по прайс-листам:</t>
  </si>
  <si>
    <t xml:space="preserve">      Итого c накладными и см. прибылью</t>
  </si>
  <si>
    <t xml:space="preserve">      Сметная прибыль 65% ФОТ (от 764)</t>
  </si>
  <si>
    <t xml:space="preserve">      Накладные расходы 95% ФОТ (от 764)</t>
  </si>
  <si>
    <t xml:space="preserve">      Всего с учетом "1. Производство монтажных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ТЗМ=1,2"</t>
  </si>
  <si>
    <t xml:space="preserve">      Итого Поз. 17, 19, 22, 38, 41, 44, 46</t>
  </si>
  <si>
    <t xml:space="preserve">    Электромонтажные работы на других объектах:</t>
  </si>
  <si>
    <t xml:space="preserve">      Сметная прибыль 60% ФОТ (от 801)</t>
  </si>
  <si>
    <t xml:space="preserve">      Накладные расходы 80% ФОТ (от 801)</t>
  </si>
  <si>
    <t xml:space="preserve">      Итого Поз. 1, 5, 8, 10, 13, 15, 24, 28, 36-37</t>
  </si>
  <si>
    <t xml:space="preserve">    Монтаж оборудования:</t>
  </si>
  <si>
    <t xml:space="preserve">  Итоги по Монтажным работам</t>
  </si>
  <si>
    <t xml:space="preserve">   65% ФОТ (от 764)  (Поз. 17, 19, 22, 38, 41, 44, 46)</t>
  </si>
  <si>
    <t xml:space="preserve">   60% ФОТ (от 801)  (Поз. 1, 5, 8, 10, 13, 15, 24, 28, 36-37)</t>
  </si>
  <si>
    <t xml:space="preserve">   95% ФОТ (от 764)  (Поз. 17, 19, 22, 38, 41, 44, 46)</t>
  </si>
  <si>
    <t xml:space="preserve">   80% ФОТ (от 801)  (Поз. 1, 5, 8, 10, 13, 15, 24, 28, 36-37)</t>
  </si>
  <si>
    <t xml:space="preserve">   1. Производство монтажных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  (Поз. 1, 5, 8, 10, 13, 15, 24, 28, 36-37, 17, 19, 22, 38, 41, 44, 46)</t>
  </si>
  <si>
    <t xml:space="preserve">   МДС 81-35.2004 п.4.64._Заготовительно-складские расходы ПЗ=1,012  (Поз. 2-4, 6-7, 9, 11-12, 14, 16, 29-35, 39-40, 42-43, 45, 47-59)</t>
  </si>
  <si>
    <t xml:space="preserve">   МДС 81-35.2004 п.4.60._Транспортные расходы ПЗ=1,03  (Поз. 2-4, 6-7, 9, 11-12, 14, 16, 29-35, 39-40, 42-43, 45, 47-59)</t>
  </si>
  <si>
    <t xml:space="preserve">   Заготовительно-складские расходы на материалы по прайс-листам МАТ=2%  (Поз. 18, 20-21, 23, 26-27)</t>
  </si>
  <si>
    <t xml:space="preserve">  Итого по разделу 1 Контроль атмосферы</t>
  </si>
  <si>
    <t>Итоги по разделу 1 Контроль атмосферы :</t>
  </si>
  <si>
    <t>Итого прямые затраты по разделу с учетом коэффициентов к итогам</t>
  </si>
  <si>
    <t>Итого прямые затраты по разделу в ценах 2001г.</t>
  </si>
  <si>
    <r>
      <t>1,43</t>
    </r>
    <r>
      <rPr>
        <i/>
        <sz val="5"/>
        <rFont val="Arial"/>
        <family val="2"/>
        <charset val="204"/>
      </rPr>
      <t xml:space="preserve">
7,08/1,18/ИндексОБ</t>
    </r>
  </si>
  <si>
    <t>Рамка для надписей РПМ66х26</t>
  </si>
  <si>
    <t>Оборудование по прайс-листам</t>
  </si>
  <si>
    <r>
      <t>1,19</t>
    </r>
    <r>
      <rPr>
        <i/>
        <sz val="5"/>
        <rFont val="Arial"/>
        <family val="2"/>
        <charset val="204"/>
      </rPr>
      <t xml:space="preserve">
5,9/1,18/ИндексОБ</t>
    </r>
  </si>
  <si>
    <t>Рамка для надписей РПМ30х15</t>
  </si>
  <si>
    <r>
      <t>28,79</t>
    </r>
    <r>
      <rPr>
        <i/>
        <sz val="5"/>
        <rFont val="Arial"/>
        <family val="2"/>
        <charset val="204"/>
      </rPr>
      <t xml:space="preserve">
143/1,18/ИндексОБ</t>
    </r>
  </si>
  <si>
    <t>Маркировочная карта 9705AL/5/10/6 Z4.242.5153.0</t>
  </si>
  <si>
    <r>
      <t>6,36</t>
    </r>
    <r>
      <rPr>
        <i/>
        <sz val="5"/>
        <rFont val="Arial"/>
        <family val="2"/>
        <charset val="204"/>
      </rPr>
      <t xml:space="preserve">
31,6/1,18/ИндексОБ</t>
    </r>
  </si>
  <si>
    <t>Стопор боковой WЕF 1/35 Z5.523.9353.0</t>
  </si>
  <si>
    <r>
      <t>43,88</t>
    </r>
    <r>
      <rPr>
        <i/>
        <sz val="5"/>
        <rFont val="Arial"/>
        <family val="2"/>
        <charset val="204"/>
      </rPr>
      <t xml:space="preserve">
218/1,18/ИндексОБ</t>
    </r>
  </si>
  <si>
    <t>Стопор боковой с шильдиком WЕF 1 BS/35 69.920.1053.0</t>
  </si>
  <si>
    <r>
      <t>4,03</t>
    </r>
    <r>
      <rPr>
        <i/>
        <sz val="5"/>
        <rFont val="Arial"/>
        <family val="2"/>
        <charset val="204"/>
      </rPr>
      <t xml:space="preserve">
20/1,18/ИндексОБ</t>
    </r>
  </si>
  <si>
    <t>Пластина разделительная ТWF-2,5-4 07.312.2253.0</t>
  </si>
  <si>
    <r>
      <t>10</t>
    </r>
    <r>
      <rPr>
        <i/>
        <sz val="5"/>
        <rFont val="Arial"/>
        <family val="2"/>
        <charset val="204"/>
      </rPr>
      <t xml:space="preserve">
49,7/1,18/ИндексОБ</t>
    </r>
  </si>
  <si>
    <t>Соединительный мостик IVB WKF-2,5-4 Z7.280.6427.0</t>
  </si>
  <si>
    <r>
      <t>3,52</t>
    </r>
    <r>
      <rPr>
        <i/>
        <sz val="5"/>
        <rFont val="Arial"/>
        <family val="2"/>
        <charset val="204"/>
      </rPr>
      <t xml:space="preserve">
17,5/1,18/ИндексОБ</t>
    </r>
  </si>
  <si>
    <t>Соединительный мостик IVB WKF-2,5-2 Z7.280.6227.0</t>
  </si>
  <si>
    <r>
      <t>34,62</t>
    </r>
    <r>
      <rPr>
        <i/>
        <sz val="5"/>
        <rFont val="Arial"/>
        <family val="2"/>
        <charset val="204"/>
      </rPr>
      <t xml:space="preserve">
172/1,18/ИндексОБ</t>
    </r>
  </si>
  <si>
    <t>Клемма проходная, желто-зеленая WKF 2,5/SL35 56.703.9053.0</t>
  </si>
  <si>
    <r>
      <t>10,35</t>
    </r>
    <r>
      <rPr>
        <i/>
        <sz val="5"/>
        <rFont val="Arial"/>
        <family val="2"/>
        <charset val="204"/>
      </rPr>
      <t xml:space="preserve">
51,4/1,18/ИндексОБ</t>
    </r>
  </si>
  <si>
    <t>Клемма проходная, синяя WKF 2,5/35 BLAU 56.703.0053.6</t>
  </si>
  <si>
    <r>
      <t>9,02</t>
    </r>
    <r>
      <rPr>
        <i/>
        <sz val="5"/>
        <rFont val="Arial"/>
        <family val="2"/>
        <charset val="204"/>
      </rPr>
      <t xml:space="preserve">
44,8/1,18/ИндексОБ</t>
    </r>
  </si>
  <si>
    <t>Клемма проходная, серая WKF 2,5/35 56.703.0053.0</t>
  </si>
  <si>
    <r>
      <t>31,71</t>
    </r>
    <r>
      <rPr>
        <i/>
        <sz val="5"/>
        <rFont val="Arial"/>
        <family val="2"/>
        <charset val="204"/>
      </rPr>
      <t xml:space="preserve">
3,58*44/1,18/ИндексОБ</t>
    </r>
  </si>
  <si>
    <t>Розетка для реле 94.74</t>
  </si>
  <si>
    <r>
      <t>61,38</t>
    </r>
    <r>
      <rPr>
        <i/>
        <sz val="5"/>
        <rFont val="Arial"/>
        <family val="2"/>
        <charset val="204"/>
      </rPr>
      <t xml:space="preserve">
6,93*44/1,18/ИндексОБ</t>
    </r>
  </si>
  <si>
    <t>Реле с 4-мя перекидными контактами 55.34.8.230.0000</t>
  </si>
  <si>
    <r>
      <t>8</t>
    </r>
    <r>
      <rPr>
        <i/>
        <sz val="6"/>
        <rFont val="Arial"/>
        <family val="2"/>
        <charset val="204"/>
      </rPr>
      <t xml:space="preserve">
4+4</t>
    </r>
  </si>
  <si>
    <r>
      <t>Монтаж. Реле, розетка для реле</t>
    </r>
    <r>
      <rPr>
        <i/>
        <sz val="7"/>
        <rFont val="Arial"/>
        <family val="2"/>
        <charset val="204"/>
      </rPr>
      <t xml:space="preserve">
НР (143 руб.): 95% от ФОТ (150 руб.)
СП (98 руб.): 65% от ФОТ (150 руб.)</t>
    </r>
  </si>
  <si>
    <r>
      <t>ТЕРм08-03-575-01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</si>
  <si>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149,55</t>
    </r>
    <r>
      <rPr>
        <i/>
        <sz val="5"/>
        <rFont val="Arial"/>
        <family val="2"/>
        <charset val="204"/>
      </rPr>
      <t xml:space="preserve">
629,62/ИндексОБ</t>
    </r>
  </si>
  <si>
    <t>Арматура светосигнальная, зеленая XB4BVM3</t>
  </si>
  <si>
    <r>
      <t>Монтаж. Арматура светосигнальная</t>
    </r>
    <r>
      <rPr>
        <i/>
        <sz val="7"/>
        <rFont val="Arial"/>
        <family val="2"/>
        <charset val="204"/>
      </rPr>
      <t xml:space="preserve">
НР (35 руб.): 95% от ФОТ (37 руб.)
СП (24 руб.): 65% от ФОТ (37 руб.)</t>
    </r>
  </si>
  <si>
    <r>
      <t>167,27</t>
    </r>
    <r>
      <rPr>
        <i/>
        <sz val="5"/>
        <rFont val="Arial"/>
        <family val="2"/>
        <charset val="204"/>
      </rPr>
      <t xml:space="preserve">
704,2/ИндексОБ</t>
    </r>
  </si>
  <si>
    <t>Выключатель автоматический однополюсный, iC60N 1P 3,0A C A9F74103</t>
  </si>
  <si>
    <r>
      <t>329,99</t>
    </r>
    <r>
      <rPr>
        <i/>
        <sz val="5"/>
        <rFont val="Arial"/>
        <family val="2"/>
        <charset val="204"/>
      </rPr>
      <t xml:space="preserve">
1389,27/ИндексОБ</t>
    </r>
  </si>
  <si>
    <t>Выключатель автоматический однополюсный, iC60N 1P 0,5A C A9F74170</t>
  </si>
  <si>
    <r>
      <t>4</t>
    </r>
    <r>
      <rPr>
        <i/>
        <sz val="6"/>
        <rFont val="Arial"/>
        <family val="2"/>
        <charset val="204"/>
      </rPr>
      <t xml:space="preserve">
3+1</t>
    </r>
  </si>
  <si>
    <r>
      <t>Монтаж. Выключатель автоматический</t>
    </r>
    <r>
      <rPr>
        <i/>
        <sz val="7"/>
        <rFont val="Arial"/>
        <family val="2"/>
        <charset val="204"/>
      </rPr>
      <t xml:space="preserve">
НР (72 руб.): 95% от ФОТ (76 руб.)
СП (49 руб.): 65% от ФОТ (76 руб.)</t>
    </r>
  </si>
  <si>
    <r>
      <t>80,5</t>
    </r>
    <r>
      <rPr>
        <i/>
        <sz val="5"/>
        <rFont val="Arial"/>
        <family val="2"/>
        <charset val="204"/>
      </rPr>
      <t xml:space="preserve">
338,91/ИндексОБ</t>
    </r>
  </si>
  <si>
    <t>Кнопка с потайным толкателем, черная в комплекте ХB4 BA21+4ZBЕ101</t>
  </si>
  <si>
    <r>
      <t>39,68</t>
    </r>
    <r>
      <rPr>
        <i/>
        <sz val="5"/>
        <rFont val="Arial"/>
        <family val="2"/>
        <charset val="204"/>
      </rPr>
      <t xml:space="preserve">
167,06/ИндексОБ</t>
    </r>
  </si>
  <si>
    <t>Кнопка с пружинным возвратом, красная в комплекте ZB4 BA4+ZB4 BZ101</t>
  </si>
  <si>
    <r>
      <t>3</t>
    </r>
    <r>
      <rPr>
        <i/>
        <sz val="6"/>
        <rFont val="Arial"/>
        <family val="2"/>
        <charset val="204"/>
      </rPr>
      <t xml:space="preserve">
2+1</t>
    </r>
  </si>
  <si>
    <r>
      <t>Монтаж. Кнопка</t>
    </r>
    <r>
      <rPr>
        <i/>
        <sz val="7"/>
        <rFont val="Arial"/>
        <family val="2"/>
        <charset val="204"/>
      </rPr>
      <t xml:space="preserve">
НР (53 руб.): 95% от ФОТ (56 руб.)
СП (36 руб.): 65% от ФОТ (56 руб.)</t>
    </r>
  </si>
  <si>
    <t xml:space="preserve">                           Электроаппараты, поставляемые комплектно со щитами управления</t>
  </si>
  <si>
    <r>
      <t>0,02</t>
    </r>
    <r>
      <rPr>
        <i/>
        <sz val="6"/>
        <rFont val="Arial"/>
        <family val="2"/>
        <charset val="204"/>
      </rPr>
      <t xml:space="preserve">
20 / 1000</t>
    </r>
  </si>
  <si>
    <t>Провода силовые для электрических установок на напряжение до 450 В с медной жилой марки ПВ3, сечением 0,75 мм2</t>
  </si>
  <si>
    <r>
      <t>ТСЦ-502-0511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</si>
  <si>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0,2</t>
    </r>
    <r>
      <rPr>
        <i/>
        <sz val="6"/>
        <rFont val="Arial"/>
        <family val="2"/>
        <charset val="204"/>
      </rPr>
      <t xml:space="preserve">
20 / 100</t>
    </r>
  </si>
  <si>
    <r>
      <t>Электрические проводки в щитах и пультах малогабаритных</t>
    </r>
    <r>
      <rPr>
        <i/>
        <sz val="7"/>
        <rFont val="Arial"/>
        <family val="2"/>
        <charset val="204"/>
      </rPr>
      <t xml:space="preserve">
НР (38 руб.): 80% от ФОТ (47 руб.)
СП (28 руб.): 60% от ФОТ (47 руб.)</t>
    </r>
  </si>
  <si>
    <r>
      <t>ТЕРм11-06-002-02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</si>
  <si>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1,62</t>
    </r>
    <r>
      <rPr>
        <i/>
        <sz val="5"/>
        <rFont val="Arial"/>
        <family val="2"/>
        <charset val="204"/>
      </rPr>
      <t xml:space="preserve">
6,84/ИндексОБ</t>
    </r>
  </si>
  <si>
    <t>Уплотнение IMT36153</t>
  </si>
  <si>
    <r>
      <t>9,09</t>
    </r>
    <r>
      <rPr>
        <i/>
        <sz val="5"/>
        <rFont val="Arial"/>
        <family val="2"/>
        <charset val="204"/>
      </rPr>
      <t xml:space="preserve">
38,28/ИндексОБ</t>
    </r>
  </si>
  <si>
    <t>Герметичный кабельный сальник М20 ISM71503</t>
  </si>
  <si>
    <r>
      <t>71,94</t>
    </r>
    <r>
      <rPr>
        <i/>
        <sz val="5"/>
        <rFont val="Arial"/>
        <family val="2"/>
        <charset val="204"/>
      </rPr>
      <t xml:space="preserve">
302,88/ИндексОБ</t>
    </r>
  </si>
  <si>
    <t>компл</t>
  </si>
  <si>
    <t>Проушины для настенного монтажа NSYAEFPFSC</t>
  </si>
  <si>
    <r>
      <t>17,49</t>
    </r>
    <r>
      <rPr>
        <i/>
        <sz val="5"/>
        <rFont val="Arial"/>
        <family val="2"/>
        <charset val="204"/>
      </rPr>
      <t xml:space="preserve">
73,62/ИндексОБ</t>
    </r>
  </si>
  <si>
    <t>Кабель заземления NSYEL166D6</t>
  </si>
  <si>
    <r>
      <t>117,53</t>
    </r>
    <r>
      <rPr>
        <i/>
        <sz val="5"/>
        <rFont val="Arial"/>
        <family val="2"/>
        <charset val="204"/>
      </rPr>
      <t xml:space="preserve">
494,82/ИндексОБ</t>
    </r>
  </si>
  <si>
    <t>Плата кабельного ввода стандартная NSYTLE</t>
  </si>
  <si>
    <r>
      <t>85,42</t>
    </r>
    <r>
      <rPr>
        <i/>
        <sz val="5"/>
        <rFont val="Arial"/>
        <family val="2"/>
        <charset val="204"/>
      </rPr>
      <t xml:space="preserve">
359,62/ИндексОБ</t>
    </r>
  </si>
  <si>
    <t>Симметричная DIN-рейка L=450 тип А NSYSDR50A</t>
  </si>
  <si>
    <r>
      <t>1389,61</t>
    </r>
    <r>
      <rPr>
        <i/>
        <sz val="5"/>
        <rFont val="Arial"/>
        <family val="2"/>
        <charset val="204"/>
      </rPr>
      <t xml:space="preserve">
5850,26/ИндексОБ</t>
    </r>
  </si>
  <si>
    <t>Шкаф настенный из стали с монтажной платой Spacial S3D 600х500х250 NSYS3D6525P</t>
  </si>
  <si>
    <r>
      <t>Щиты и пульты, масса до 50 кг</t>
    </r>
    <r>
      <rPr>
        <i/>
        <sz val="7"/>
        <rFont val="Arial"/>
        <family val="2"/>
        <charset val="204"/>
      </rPr>
      <t xml:space="preserve">
НР (62 руб.): 80% от ФОТ (78 руб.)
СП (47 руб.): 60% от ФОТ (78 руб.)</t>
    </r>
  </si>
  <si>
    <r>
      <t>ТЕРм11-06-001-01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</si>
  <si>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Щиты и пульты</t>
  </si>
  <si>
    <r>
      <t>141,14</t>
    </r>
    <r>
      <rPr>
        <i/>
        <sz val="5"/>
        <rFont val="Arial"/>
        <family val="2"/>
        <charset val="204"/>
      </rPr>
      <t xml:space="preserve">
844,03/ИндексМ</t>
    </r>
  </si>
  <si>
    <t>Монтажная плата (вертикальный кронштейн) XVBС12</t>
  </si>
  <si>
    <t>Материалы по прайс-листам</t>
  </si>
  <si>
    <r>
      <t>161,5</t>
    </r>
    <r>
      <rPr>
        <i/>
        <sz val="5"/>
        <rFont val="Arial"/>
        <family val="2"/>
        <charset val="204"/>
      </rPr>
      <t xml:space="preserve">
965,75/ИндексМ</t>
    </r>
  </si>
  <si>
    <t>Пластиковая труба со встроенной пластиковой опорой XVBZ02</t>
  </si>
  <si>
    <t xml:space="preserve">                           Монтажные узлы и изделия</t>
  </si>
  <si>
    <r>
      <t>0,05</t>
    </r>
    <r>
      <rPr>
        <i/>
        <sz val="6"/>
        <rFont val="Arial"/>
        <family val="2"/>
        <charset val="204"/>
      </rPr>
      <t xml:space="preserve">
5 / 100</t>
    </r>
  </si>
  <si>
    <t>100 концов</t>
  </si>
  <si>
    <r>
      <t>Присоединение к приборам электрических проводок под винт с оконцеванием наконечником</t>
    </r>
    <r>
      <rPr>
        <i/>
        <sz val="7"/>
        <rFont val="Arial"/>
        <family val="2"/>
        <charset val="204"/>
      </rPr>
      <t xml:space="preserve">
НР (8 руб.): 80% от ФОТ (10 руб.)
СП (6 руб.): 60% от ФОТ (10 руб.)</t>
    </r>
  </si>
  <si>
    <r>
      <t>ТЕРм11-08-001-01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</si>
  <si>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6,12</t>
    </r>
    <r>
      <rPr>
        <i/>
        <sz val="5"/>
        <rFont val="Arial"/>
        <family val="2"/>
        <charset val="204"/>
      </rPr>
      <t xml:space="preserve">
43,19/1,18/ИндексМ</t>
    </r>
  </si>
  <si>
    <t>Провод установочный ПуВ1х16 з-ж</t>
  </si>
  <si>
    <r>
      <t>0,02</t>
    </r>
    <r>
      <rPr>
        <i/>
        <sz val="6"/>
        <rFont val="Arial"/>
        <family val="2"/>
        <charset val="204"/>
      </rPr>
      <t xml:space="preserve">
2 / 100</t>
    </r>
  </si>
  <si>
    <r>
      <t>Проводник заземляющий из медного изолированного провода открыто по строительным основаниям</t>
    </r>
    <r>
      <rPr>
        <i/>
        <sz val="7"/>
        <rFont val="Arial"/>
        <family val="2"/>
        <charset val="204"/>
      </rPr>
      <t xml:space="preserve">
НР (13 руб.): 95% от ФОТ (14 руб.)
СП (9 руб.): 65% от ФОТ (14 руб.)</t>
    </r>
  </si>
  <si>
    <r>
      <t>ТЕРм08-02-472-10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</si>
  <si>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7,6</t>
    </r>
    <r>
      <rPr>
        <i/>
        <sz val="5"/>
        <rFont val="Arial"/>
        <family val="2"/>
        <charset val="204"/>
      </rPr>
      <t xml:space="preserve">
53,6/1,18/ИндексМ</t>
    </r>
  </si>
  <si>
    <t>Кабель КВВГЭнг-LS 4х0,75</t>
  </si>
  <si>
    <r>
      <t>3,52</t>
    </r>
    <r>
      <rPr>
        <i/>
        <sz val="5"/>
        <rFont val="Arial"/>
        <family val="2"/>
        <charset val="204"/>
      </rPr>
      <t xml:space="preserve">
24,83/1,18/ИндексМ</t>
    </r>
  </si>
  <si>
    <t>Кабель КВВГнг-LS 4х0,75</t>
  </si>
  <si>
    <r>
      <t>0,55</t>
    </r>
    <r>
      <rPr>
        <i/>
        <sz val="6"/>
        <rFont val="Arial"/>
        <family val="2"/>
        <charset val="204"/>
      </rPr>
      <t xml:space="preserve">
(30+25) / 100</t>
    </r>
  </si>
  <si>
    <r>
      <t>Затягивание провода в проложенные трубы и металлические рукава первого одножильного или многожильного в общей оплетке, суммарное сечение до 6 мм2</t>
    </r>
    <r>
      <rPr>
        <i/>
        <sz val="7"/>
        <rFont val="Arial"/>
        <family val="2"/>
        <charset val="204"/>
      </rPr>
      <t xml:space="preserve">
НР (56 руб.): 95% от ФОТ (59 руб.)
СП (38 руб.): 65% от ФОТ (59 руб.)</t>
    </r>
  </si>
  <si>
    <r>
      <t>0,51</t>
    </r>
    <r>
      <rPr>
        <i/>
        <sz val="5"/>
        <rFont val="Arial"/>
        <family val="2"/>
        <charset val="204"/>
      </rPr>
      <t xml:space="preserve">
3,6/1,18/ИндексМ</t>
    </r>
  </si>
  <si>
    <t>Труба гофрированная ПВХ16</t>
  </si>
  <si>
    <r>
      <t>0,55</t>
    </r>
    <r>
      <rPr>
        <i/>
        <sz val="6"/>
        <rFont val="Arial"/>
        <family val="2"/>
        <charset val="204"/>
      </rPr>
      <t xml:space="preserve">
55 / 100</t>
    </r>
  </si>
  <si>
    <r>
      <t>Труба винипластовая по установленным конструкциям, по стенам и колоннам с креплением скобами, диаметр до 25 мм</t>
    </r>
    <r>
      <rPr>
        <i/>
        <sz val="7"/>
        <rFont val="Arial"/>
        <family val="2"/>
        <charset val="204"/>
      </rPr>
      <t xml:space="preserve">
НР (353 руб.): 95% от ФОТ (372 руб.)
СП (242 руб.): 65% от ФОТ (372 руб.)</t>
    </r>
  </si>
  <si>
    <r>
      <t>ТЕРм08-02-409-01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</si>
  <si>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Кабели и провода</t>
  </si>
  <si>
    <r>
      <t>1129,27</t>
    </r>
    <r>
      <rPr>
        <i/>
        <sz val="5"/>
        <rFont val="Arial"/>
        <family val="2"/>
        <charset val="204"/>
      </rPr>
      <t xml:space="preserve">
5610/1,18/ИндексОБ</t>
    </r>
  </si>
  <si>
    <t>Источник бесперебойного питания Eaton 5115 500VA</t>
  </si>
  <si>
    <r>
      <t>Монтаж источника бесперебойного питания</t>
    </r>
    <r>
      <rPr>
        <i/>
        <sz val="7"/>
        <rFont val="Arial"/>
        <family val="2"/>
        <charset val="204"/>
      </rPr>
      <t xml:space="preserve">
НР (81 руб.): 80% от ФОТ (101 руб.)
СП (61 руб.): 60% от ФОТ (101 руб.)</t>
    </r>
  </si>
  <si>
    <r>
      <t>ТЕРм10-08-003-06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</si>
  <si>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67,08</t>
    </r>
    <r>
      <rPr>
        <i/>
        <sz val="5"/>
        <rFont val="Arial"/>
        <family val="2"/>
        <charset val="204"/>
      </rPr>
      <t xml:space="preserve">
333,25/1,18/ИндексОБ</t>
    </r>
  </si>
  <si>
    <t>Оповещатель охранно-пожарный световой "Люкс" НБО-3х1 220В</t>
  </si>
  <si>
    <r>
      <t>Монтаж оповещателя светового</t>
    </r>
    <r>
      <rPr>
        <i/>
        <sz val="7"/>
        <rFont val="Arial"/>
        <family val="2"/>
        <charset val="204"/>
      </rPr>
      <t xml:space="preserve">
НР (27 руб.): 80% от ФОТ (34 руб.)
СП (20 руб.): 60% от ФОТ (34 руб.)</t>
    </r>
  </si>
  <si>
    <r>
      <t>ТЕРм10-08-002-03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</si>
  <si>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301,18</t>
    </r>
    <r>
      <rPr>
        <i/>
        <sz val="5"/>
        <rFont val="Arial"/>
        <family val="2"/>
        <charset val="204"/>
      </rPr>
      <t xml:space="preserve">
1267,95/ИндексОБ</t>
    </r>
  </si>
  <si>
    <t>Базовое устройство с крышкой XVB-C21</t>
  </si>
  <si>
    <r>
      <t>913,84</t>
    </r>
    <r>
      <rPr>
        <i/>
        <sz val="5"/>
        <rFont val="Arial"/>
        <family val="2"/>
        <charset val="204"/>
      </rPr>
      <t xml:space="preserve">
3847,25/ИндексОБ</t>
    </r>
  </si>
  <si>
    <t>Звуковое сигнальное устройство непрерывное 220В XVB-C9M</t>
  </si>
  <si>
    <r>
      <t>Монтаж звуковых сигнальных устройств</t>
    </r>
    <r>
      <rPr>
        <i/>
        <sz val="7"/>
        <rFont val="Arial"/>
        <family val="2"/>
        <charset val="204"/>
      </rPr>
      <t xml:space="preserve">
НР (210 руб.): 80% от ФОТ (262 руб.)
СП (157 руб.): 60% от ФОТ (262 руб.)</t>
    </r>
  </si>
  <si>
    <r>
      <t>ТЕРм10-08-003-01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</si>
  <si>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708,52</t>
    </r>
    <r>
      <rPr>
        <i/>
        <sz val="5"/>
        <rFont val="Arial"/>
        <family val="2"/>
        <charset val="204"/>
      </rPr>
      <t xml:space="preserve">
2982,86/ИндексОБ</t>
    </r>
  </si>
  <si>
    <t>Сигнальный блок постоянного свечения со светодиодом 230В с линзой красного цвета XVB-C2M4</t>
  </si>
  <si>
    <r>
      <t>Монтаж сигнального блока постоянного свечения</t>
    </r>
    <r>
      <rPr>
        <i/>
        <sz val="7"/>
        <rFont val="Arial"/>
        <family val="2"/>
        <charset val="204"/>
      </rPr>
      <t xml:space="preserve">
НР (94 руб.): 80% от ФОТ (118 руб.)
СП (71 руб.): 60% от ФОТ (118 руб.)</t>
    </r>
  </si>
  <si>
    <r>
      <t>ТЕРм10-08-003-04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</si>
  <si>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Электроаппараты</t>
  </si>
  <si>
    <r>
      <t>17,51</t>
    </r>
    <r>
      <rPr>
        <i/>
        <sz val="5"/>
        <rFont val="Arial"/>
        <family val="2"/>
        <charset val="204"/>
      </rPr>
      <t xml:space="preserve">
87/1,18/ИндексОБ</t>
    </r>
  </si>
  <si>
    <t>Вилка трехполюсная ножевая, 220 В</t>
  </si>
  <si>
    <r>
      <t>5585,97</t>
    </r>
    <r>
      <rPr>
        <i/>
        <sz val="5"/>
        <rFont val="Arial"/>
        <family val="2"/>
        <charset val="204"/>
      </rPr>
      <t xml:space="preserve">
27750/1,18/ИндексОБ</t>
    </r>
  </si>
  <si>
    <t>Блок питания и сигнализации БПС-21М-2Ц</t>
  </si>
  <si>
    <r>
      <t>Монтаж блока питания и сигнализации</t>
    </r>
    <r>
      <rPr>
        <i/>
        <sz val="7"/>
        <rFont val="Arial"/>
        <family val="2"/>
        <charset val="204"/>
      </rPr>
      <t xml:space="preserve">
НР (81 руб.): 80% от ФОТ (101 руб.)
СП (61 руб.): 60% от ФОТ (101 руб.)</t>
    </r>
  </si>
  <si>
    <r>
      <t>106,69</t>
    </r>
    <r>
      <rPr>
        <i/>
        <sz val="5"/>
        <rFont val="Arial"/>
        <family val="2"/>
        <charset val="204"/>
      </rPr>
      <t xml:space="preserve">
530/1,18/ИндексОБ</t>
    </r>
  </si>
  <si>
    <t>Индикатор расхода ИР ИБЯЛ.418622.003-05</t>
  </si>
  <si>
    <r>
      <t>732,72</t>
    </r>
    <r>
      <rPr>
        <i/>
        <sz val="5"/>
        <rFont val="Arial"/>
        <family val="2"/>
        <charset val="204"/>
      </rPr>
      <t xml:space="preserve">
3640/1,18/ИндексОБ</t>
    </r>
  </si>
  <si>
    <t>Вентиль точной регулировки ВТР ИБЯл.306577.002</t>
  </si>
  <si>
    <r>
      <t>13316,76</t>
    </r>
    <r>
      <rPr>
        <i/>
        <sz val="5"/>
        <rFont val="Arial"/>
        <family val="2"/>
        <charset val="204"/>
      </rPr>
      <t xml:space="preserve">
66155/1,18/ИндексОБ</t>
    </r>
  </si>
  <si>
    <t>Датчик-газоанализатор термомгнитный ДАМ ИБЯЛ.407111.002-15</t>
  </si>
  <si>
    <r>
      <t>Монтаж. Датчик-газоанализатор</t>
    </r>
    <r>
      <rPr>
        <i/>
        <sz val="7"/>
        <rFont val="Arial"/>
        <family val="2"/>
        <charset val="204"/>
      </rPr>
      <t xml:space="preserve">
НР (42 руб.): 80% от ФОТ (53 руб.)
СП (32 руб.): 60% от ФОТ (53 руб.)</t>
    </r>
  </si>
  <si>
    <r>
      <t>ТЕРм11-02-001-02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</si>
  <si>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Приборы и средства автоматизации</t>
  </si>
  <si>
    <t xml:space="preserve">                           Раздел 1. Контроль атмосферы</t>
  </si>
  <si>
    <t>Составлен(а) в базисных ценах 2001 г.( в редакции 2009)</t>
  </si>
  <si>
    <t>_______________________________________________________________________________________________101,19</t>
  </si>
  <si>
    <t>___________________________1565</t>
  </si>
  <si>
    <t>_______________________________________________________________________________________________44104</t>
  </si>
  <si>
    <t>_______________________________________________________________________________________________6546</t>
  </si>
  <si>
    <t>___________________________50650</t>
  </si>
  <si>
    <t>Основание: 16370-АО</t>
  </si>
  <si>
    <t>Контроль атмосферы. Станция газификации (техперевооружение с монтажом установки длительного хранения УДХ10-02 и газификатора ГУ-0,3/0,3"</t>
  </si>
  <si>
    <t>ЛОКАЛЬНЫЙ СМЕТНЫЙ РАСЧЕТ № 16370-АО.СМ1 (взамен 16370-АО.СМ)</t>
  </si>
  <si>
    <t>ФГУП "Комбинат "Электрохимприбор", г. Лесной</t>
  </si>
  <si>
    <t>"____" ______________2013 г.</t>
  </si>
  <si>
    <t>" _____ " ________________ 2013 г.</t>
  </si>
  <si>
    <t xml:space="preserve">    Итого c накладными и см. прибылью</t>
  </si>
  <si>
    <t xml:space="preserve">    Сметная прибыль 75% ФОТ (от 1 484)</t>
  </si>
  <si>
    <t xml:space="preserve">    Накладные расходы 123% ФОТ (от 1 484)</t>
  </si>
  <si>
    <t xml:space="preserve">    Всего с учетом "2. Производство строительных и других работ в существующих зданиях и сооружениях, освобожденных от оборудования и других предметов, мешающих нормальному производству работ ОЗП=1,2; ЭМ=1,2; ЗПМ=1,2; ТЗ=1,2; ТЗМ=1,2"</t>
  </si>
  <si>
    <t xml:space="preserve">    Итого Поз. 21-23</t>
  </si>
  <si>
    <t xml:space="preserve">  Полы:</t>
  </si>
  <si>
    <t xml:space="preserve">    Итого Поз. 20</t>
  </si>
  <si>
    <t xml:space="preserve">  Перевозка грузов автотранспортом:</t>
  </si>
  <si>
    <t xml:space="preserve">    Итого Поз. 19</t>
  </si>
  <si>
    <t xml:space="preserve">  Погрузо-разгрузочные работы:</t>
  </si>
  <si>
    <t xml:space="preserve">    Сметная прибыль 70% ФОТ (от 618)</t>
  </si>
  <si>
    <t xml:space="preserve">    Накладные расходы 110% ФОТ (от 618)</t>
  </si>
  <si>
    <t xml:space="preserve">    Всего с учетом "Поправочный коэффициент к оплате труда рабочих и механизаторов (1,2/1,15) ОЗП=1,043; ТЗ=1,043"</t>
  </si>
  <si>
    <t xml:space="preserve">    Итого Поз. 18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</si>
  <si>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элементов):</t>
  </si>
  <si>
    <t xml:space="preserve">    Сметная прибыль 70% ФОТ (от 1 063)</t>
  </si>
  <si>
    <t xml:space="preserve">    Накладные расходы 90% ФОТ (от 1 063)</t>
  </si>
  <si>
    <t xml:space="preserve">    Итого Поз. 8-11, 13-14, 16-17</t>
  </si>
  <si>
    <t xml:space="preserve">  Защита строительных конструкций и оборудования от коррозии:</t>
  </si>
  <si>
    <t xml:space="preserve">    Сметная прибыль 50% ФОТ (от 1 063)</t>
  </si>
  <si>
    <t xml:space="preserve">    Накладные расходы 79% ФОТ (от 1 063)</t>
  </si>
  <si>
    <t xml:space="preserve">    Итого Поз. 5, 12, 15</t>
  </si>
  <si>
    <t xml:space="preserve">  Штукатурные работы (ремонтно-строительные):</t>
  </si>
  <si>
    <t xml:space="preserve">    Сметная прибыль 55% ФОТ (от 4 022)</t>
  </si>
  <si>
    <t xml:space="preserve">    Накладные расходы 105% ФОТ (от 4 022)</t>
  </si>
  <si>
    <t xml:space="preserve">    Итого Поз. 1-4, 6-7</t>
  </si>
  <si>
    <t xml:space="preserve">  Отделочные работы:</t>
  </si>
  <si>
    <t xml:space="preserve">   75% ФОТ (от 1484)  (Поз. 21-23)</t>
  </si>
  <si>
    <t xml:space="preserve">   70% ФОТ (от 1681)  (Поз. 8-11, 13-14, 16-18)</t>
  </si>
  <si>
    <t xml:space="preserve">   55% ФОТ (от 4022)  (Поз. 1-4, 6-7)</t>
  </si>
  <si>
    <t xml:space="preserve">   50% ФОТ (от 1063)  (Поз. 5, 12, 15)</t>
  </si>
  <si>
    <t xml:space="preserve">   123% ФОТ (от 1484)  (Поз. 21-23)</t>
  </si>
  <si>
    <t xml:space="preserve">   110% ФОТ (от 618)  (Поз. 18)</t>
  </si>
  <si>
    <t xml:space="preserve">   105% ФОТ (от 4022)  (Поз. 1-4, 6-7)</t>
  </si>
  <si>
    <t xml:space="preserve">   90% ФОТ (от 1063)  (Поз. 8-11, 13-14, 16-17)</t>
  </si>
  <si>
    <t xml:space="preserve">   79% ФОТ (от 1063)  (Поз. 5, 12, 15)</t>
  </si>
  <si>
    <t xml:space="preserve">   2. Производство строительных и других работ в существующих зданиях и сооружениях, освобожденных от оборудования и других предметов, мешающих нормальному производству работ ОЗП=1,2; ЭМ=1,2; ЗПМ=1,2; ТЗ=1,2; ТЗМ=1,2  (Поз. 1-4, 6-11, 13-14, 16-17, 21-23)</t>
  </si>
  <si>
    <t xml:space="preserve">   Поправочный коэффициент к оплате труда рабочих и механизаторов (1,2/1,15) ОЗП=1,043; ТЗ=1,043  (Поз. 8-11, 13-14, 16-18)</t>
  </si>
  <si>
    <t xml:space="preserve">  Итого по разделу 1 Ремонтные работы</t>
  </si>
  <si>
    <t xml:space="preserve">  Штукатурные работы (ремонтно-строительные)</t>
  </si>
  <si>
    <t xml:space="preserve">  Отделочные работы</t>
  </si>
  <si>
    <t>Итоги по разделу 1 Ремонтные работы :</t>
  </si>
  <si>
    <r>
      <t>0,8008</t>
    </r>
    <r>
      <rPr>
        <i/>
        <sz val="6"/>
        <rFont val="Arial"/>
        <family val="2"/>
        <charset val="204"/>
      </rPr>
      <t xml:space="preserve">
80,08 / 100</t>
    </r>
  </si>
  <si>
    <t>100 м2 покрытия</t>
  </si>
  <si>
    <r>
      <t>Устройство покрытий полимерцементных однослойных наливных толщиной 4 мм</t>
    </r>
    <r>
      <rPr>
        <i/>
        <sz val="7"/>
        <rFont val="Arial"/>
        <family val="2"/>
        <charset val="204"/>
      </rPr>
      <t xml:space="preserve">
НР (1212 руб.): 123% от ФОТ (985 руб.)
СП (739 руб.): 75% от ФОТ (985 руб.)</t>
    </r>
  </si>
  <si>
    <r>
      <t>ТЕР11-01-021-01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</si>
  <si>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м2 стяжки</t>
  </si>
  <si>
    <r>
      <t>Устройство стяжек на каждые 5 мм изменения толщины стяжки добавлять к расценке 11-01-011-03 до толщ. 50 мм</t>
    </r>
    <r>
      <rPr>
        <i/>
        <sz val="7"/>
        <rFont val="Arial"/>
        <family val="2"/>
        <charset val="204"/>
      </rPr>
      <t xml:space="preserve">
(до толщ. 50 мм ПЗ=6 (ОЗП=6; ЭМ=6 к расх.; ЗПМ=6; МАТ=6 к расх.; ТЗ=6; ТЗМ=6))
НР (62 руб.): 123% от ФОТ (50 руб.)
СП (38 руб.): 75% от ФОТ (50 руб.)</t>
    </r>
  </si>
  <si>
    <r>
      <t>ТЕР11-01-011-04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</si>
  <si>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Устройство стяжек бетонных толщиной 20 мм</t>
    </r>
    <r>
      <rPr>
        <i/>
        <sz val="7"/>
        <rFont val="Arial"/>
        <family val="2"/>
        <charset val="204"/>
      </rPr>
      <t xml:space="preserve">
НР (552 руб.): 123% от ФОТ (449 руб.)
СП (337 руб.): 75% от ФОТ (449 руб.)</t>
    </r>
  </si>
  <si>
    <r>
      <t>ТЕР11-01-011-03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</si>
  <si>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8,8088</t>
    </r>
    <r>
      <rPr>
        <i/>
        <sz val="6"/>
        <rFont val="Arial"/>
        <family val="2"/>
        <charset val="204"/>
      </rPr>
      <t xml:space="preserve">
4,004*2,2</t>
    </r>
  </si>
  <si>
    <r>
      <t>Перевозка грузов автомобилями-самосвалами грузоподъемностью 10 т, работающих вне карьера, на расстояние: до 55 км I класс груза</t>
    </r>
    <r>
      <rPr>
        <i/>
        <sz val="7"/>
        <rFont val="Arial"/>
        <family val="2"/>
        <charset val="204"/>
      </rPr>
      <t xml:space="preserve">
НР 0% от ФОТ
СП 0% от ФОТ</t>
    </r>
  </si>
  <si>
    <r>
      <t>ФССЦпг03-21-01-055</t>
    </r>
    <r>
      <rPr>
        <i/>
        <sz val="9"/>
        <rFont val="Arial"/>
        <family val="2"/>
        <charset val="204"/>
      </rPr>
      <t xml:space="preserve">
Пр. Минрегион от 20.07.11 №354</t>
    </r>
  </si>
  <si>
    <r>
      <t>Погрузочные работы при автомобильных перевозках: мусора строительного с погрузкой экскаваторами емкостью ковша до 0,5 м3</t>
    </r>
    <r>
      <rPr>
        <i/>
        <sz val="7"/>
        <rFont val="Arial"/>
        <family val="2"/>
        <charset val="204"/>
      </rPr>
      <t xml:space="preserve">
(ОП п.1.1.9 Прил.1Поясной коэффициент: Пермский край (кроме Красновишерского, Чердынского, Гайнского, Косинского, Кочевского районов), Республика Башкортостан, Республика Алтай, Вологодская, Кемеровская, Кировская, Курганская, Омская, Оренбургская, Новосибирская, Свердловская, Челябинская области  ПЗ=1,1 (ОЗП=1,1; ЭМ=1,1; ЗПМ=1,1; МАТ=1,1))
НР 0% от ФОТ
СП 0% от ФОТ</t>
    </r>
  </si>
  <si>
    <r>
      <t>4,004</t>
    </r>
    <r>
      <rPr>
        <i/>
        <sz val="6"/>
        <rFont val="Arial"/>
        <family val="2"/>
        <charset val="204"/>
      </rPr>
      <t xml:space="preserve">
80,08*0,05</t>
    </r>
  </si>
  <si>
    <t>1 м3</t>
  </si>
  <si>
    <r>
      <t>Разборка бетонных стяжек</t>
    </r>
    <r>
      <rPr>
        <i/>
        <sz val="7"/>
        <rFont val="Arial"/>
        <family val="2"/>
        <charset val="204"/>
      </rPr>
      <t xml:space="preserve">
НР (680 руб.): 110% от ФОТ (618 руб.)
СП (433 руб.): 70% от ФОТ (618 руб.)</t>
    </r>
  </si>
  <si>
    <r>
      <t>ТЕР46-04-009-01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</si>
  <si>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0,5731</t>
    </r>
    <r>
      <rPr>
        <i/>
        <sz val="6"/>
        <rFont val="Arial"/>
        <family val="2"/>
        <charset val="204"/>
      </rPr>
      <t xml:space="preserve">
57,31 / 100</t>
    </r>
  </si>
  <si>
    <r>
      <t>Окраска металлических огрунтованных поверхностей эмалью ПФ-115 за 2 раза</t>
    </r>
    <r>
      <rPr>
        <i/>
        <sz val="7"/>
        <rFont val="Arial"/>
        <family val="2"/>
        <charset val="204"/>
      </rPr>
      <t xml:space="preserve">
(за 2 раза ПЗ=2 (ОЗП=2; ЭМ=2 к расх.; ЗПМ=2; МАТ=2 к расх.; ТЗ=2; ТЗМ=2))
НР (63 руб.): 90% от ФОТ (70 руб.)
СП (49 руб.): 70% от ФОТ (70 руб.)</t>
    </r>
  </si>
  <si>
    <r>
      <t>Огрунтовка металлических поверхностей за один раз грунтовкой ГФ-021</t>
    </r>
    <r>
      <rPr>
        <i/>
        <sz val="7"/>
        <rFont val="Arial"/>
        <family val="2"/>
        <charset val="204"/>
      </rPr>
      <t xml:space="preserve">
НР (52 руб.): 90% от ФОТ (58 руб.)
СП (41 руб.): 70% от ФОТ (58 руб.)</t>
    </r>
  </si>
  <si>
    <t>100 м2 очищенной поверхности</t>
  </si>
  <si>
    <r>
      <t>Очистка поверхности кровельного покрытия из профлиста пескоструйным аппаратом</t>
    </r>
    <r>
      <rPr>
        <i/>
        <sz val="7"/>
        <rFont val="Arial"/>
        <family val="2"/>
        <charset val="204"/>
      </rPr>
      <t xml:space="preserve">
НР (160 руб.): 79% от ФОТ (202 руб.)
СП (101 руб.): 50% от ФОТ (202 руб.)</t>
    </r>
  </si>
  <si>
    <r>
      <t>ТЕРр61-25-1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</si>
  <si>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0,804</t>
    </r>
    <r>
      <rPr>
        <i/>
        <sz val="6"/>
        <rFont val="Arial"/>
        <family val="2"/>
        <charset val="204"/>
      </rPr>
      <t xml:space="preserve">
80,4 / 100</t>
    </r>
  </si>
  <si>
    <r>
      <t>Окраска металлических огрунтованных поверхностей эмалью ПФ-115 за 2 раза</t>
    </r>
    <r>
      <rPr>
        <i/>
        <sz val="7"/>
        <rFont val="Arial"/>
        <family val="2"/>
        <charset val="204"/>
      </rPr>
      <t xml:space="preserve">
(за 2 раза ПЗ=2 (ОЗП=2; ЭМ=2 к расх.; ЗПМ=2; МАТ=2 к расх.; ТЗ=2; ТЗМ=2))
НР (88 руб.): 90% от ФОТ (98 руб.)
СП (69 руб.): 70% от ФОТ (98 руб.)</t>
    </r>
  </si>
  <si>
    <r>
      <t>Огрунтовка металлических поверхностей за один раз грунтовкой ГФ-021</t>
    </r>
    <r>
      <rPr>
        <i/>
        <sz val="7"/>
        <rFont val="Arial"/>
        <family val="2"/>
        <charset val="204"/>
      </rPr>
      <t xml:space="preserve">
НР (72 руб.): 90% от ФОТ (80 руб.)
СП (56 руб.): 70% от ФОТ (80 руб.)</t>
    </r>
  </si>
  <si>
    <r>
      <t>Очистка поверхности фасадов из профлиста пескоструйным аппаратом</t>
    </r>
    <r>
      <rPr>
        <i/>
        <sz val="7"/>
        <rFont val="Arial"/>
        <family val="2"/>
        <charset val="204"/>
      </rPr>
      <t xml:space="preserve">
НР (224 руб.): 79% от ФОТ (284 руб.)
СП (142 руб.): 50% от ФОТ (284 руб.)</t>
    </r>
  </si>
  <si>
    <r>
      <t>0,4378</t>
    </r>
    <r>
      <rPr>
        <i/>
        <sz val="6"/>
        <rFont val="Arial"/>
        <family val="2"/>
        <charset val="204"/>
      </rPr>
      <t xml:space="preserve">
43,78 / 100</t>
    </r>
  </si>
  <si>
    <r>
      <t>Окраска металлических огрунтованных поверхностей стального каркаса эмалью ПФ-115 за 2 раза</t>
    </r>
    <r>
      <rPr>
        <i/>
        <sz val="7"/>
        <rFont val="Arial"/>
        <family val="2"/>
        <charset val="204"/>
      </rPr>
      <t xml:space="preserve">
(за 2 раза ПЗ=2 (ОЗП=2; ЭМ=2 к расх.; ЗПМ=2; МАТ=2 к расх.; ТЗ=2; ТЗМ=2))
НР (49 руб.): 90% от ФОТ (54 руб.)
СП (38 руб.): 70% от ФОТ (54 руб.)</t>
    </r>
  </si>
  <si>
    <r>
      <t>Огрунтовка металлических поверхностей стального каркаса за один раз грунтовкой ГФ-021</t>
    </r>
    <r>
      <rPr>
        <i/>
        <sz val="7"/>
        <rFont val="Arial"/>
        <family val="2"/>
        <charset val="204"/>
      </rPr>
      <t xml:space="preserve">
НР (40 руб.): 90% от ФОТ (44 руб.)
СП (31 руб.): 70% от ФОТ (44 руб.)</t>
    </r>
  </si>
  <si>
    <t>1 м2 обеспыливаемой поверхности</t>
  </si>
  <si>
    <r>
      <t>Обеспыливание поверхности стального каркаса</t>
    </r>
    <r>
      <rPr>
        <i/>
        <sz val="7"/>
        <rFont val="Arial"/>
        <family val="2"/>
        <charset val="204"/>
      </rPr>
      <t xml:space="preserve">
НР (59 руб.): 90% от ФОТ (66 руб.)
СП (46 руб.): 70% от ФОТ (66 руб.)</t>
    </r>
  </si>
  <si>
    <r>
      <t>ТЕР13-06-004-01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</si>
  <si>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 м2 очищаемой поверхности</t>
  </si>
  <si>
    <r>
      <t>Очистка поверхности стального каркаса щетками</t>
    </r>
    <r>
      <rPr>
        <i/>
        <sz val="7"/>
        <rFont val="Arial"/>
        <family val="2"/>
        <charset val="204"/>
      </rPr>
      <t xml:space="preserve">
НР (533 руб.): 90% от ФОТ (592 руб.)
СП (414 руб.): 70% от ФОТ (592 руб.)</t>
    </r>
  </si>
  <si>
    <r>
      <t>ТЕР13-06-003-01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</si>
  <si>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0,314</t>
    </r>
    <r>
      <rPr>
        <i/>
        <sz val="6"/>
        <rFont val="Arial"/>
        <family val="2"/>
        <charset val="204"/>
      </rPr>
      <t xml:space="preserve">
31,4 / 100</t>
    </r>
  </si>
  <si>
    <r>
      <t>Окраска поливинилацетатными водоэмульсионными составами простая по штукатурке и сборным конструкциям стен, подготовленным под окраску</t>
    </r>
    <r>
      <rPr>
        <i/>
        <sz val="7"/>
        <rFont val="Arial"/>
        <family val="2"/>
        <charset val="204"/>
      </rPr>
      <t xml:space="preserve">
НР (76 руб.): 105% от ФОТ (72 руб.)
СП (40 руб.): 55% от ФОТ (72 руб.)</t>
    </r>
  </si>
  <si>
    <r>
      <t>ТЕР15-04-005-01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</si>
  <si>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м2 оштукатуриваемой поверхности</t>
  </si>
  <si>
    <r>
      <t>Штукатурка поверхностей внутри здания цементно-известковым или цементным раствором по камню и бетону простая стен</t>
    </r>
    <r>
      <rPr>
        <i/>
        <sz val="7"/>
        <rFont val="Arial"/>
        <family val="2"/>
        <charset val="204"/>
      </rPr>
      <t xml:space="preserve">
НР (413 руб.): 105% от ФОТ (393 руб.)
СП (216 руб.): 55% от ФОТ (393 руб.)</t>
    </r>
  </si>
  <si>
    <r>
      <t>ТЕР15-02-016-01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</si>
  <si>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Помещение УДХ</t>
  </si>
  <si>
    <r>
      <t>0,2277</t>
    </r>
    <r>
      <rPr>
        <i/>
        <sz val="6"/>
        <rFont val="Arial"/>
        <family val="2"/>
        <charset val="204"/>
      </rPr>
      <t xml:space="preserve">
22,77 / 100</t>
    </r>
  </si>
  <si>
    <t>100 м2 отремонтированной поверхности</t>
  </si>
  <si>
    <r>
      <t>Ремонт штукатурки потолков по камню и бетону цементно-известковым раствором, площадью отдельных мест более 10 м2 толщиной слоя до 20 мм</t>
    </r>
    <r>
      <rPr>
        <i/>
        <sz val="7"/>
        <rFont val="Arial"/>
        <family val="2"/>
        <charset val="204"/>
      </rPr>
      <t xml:space="preserve">
НР (456 руб.): 79% от ФОТ (577 руб.)
СП (289 руб.): 50% от ФОТ (577 руб.)</t>
    </r>
  </si>
  <si>
    <r>
      <t>ТЕРр61-4-11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</si>
  <si>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0,6183</t>
    </r>
    <r>
      <rPr>
        <i/>
        <sz val="6"/>
        <rFont val="Arial"/>
        <family val="2"/>
        <charset val="204"/>
      </rPr>
      <t xml:space="preserve">
61,83 / 100</t>
    </r>
  </si>
  <si>
    <t>100 м2 фасада</t>
  </si>
  <si>
    <r>
      <t>Окраска фасадов с лесов по подготовленной поверхности известковая</t>
    </r>
    <r>
      <rPr>
        <i/>
        <sz val="7"/>
        <rFont val="Arial"/>
        <family val="2"/>
        <charset val="204"/>
      </rPr>
      <t xml:space="preserve">
НР (43 руб.): 105% от ФОТ (41 руб.)
СП (23 руб.): 55% от ФОТ (41 руб.)</t>
    </r>
  </si>
  <si>
    <r>
      <t>ТЕР15-04-013-01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</si>
  <si>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Улучшенная штукатурка фасадов цементно-известковым раствором по камню стен</t>
    </r>
    <r>
      <rPr>
        <i/>
        <sz val="7"/>
        <rFont val="Arial"/>
        <family val="2"/>
        <charset val="204"/>
      </rPr>
      <t xml:space="preserve">
НР (775 руб.): 105% от ФОТ (738 руб.)
СП (406 руб.): 55% от ФОТ (738 руб.)</t>
    </r>
  </si>
  <si>
    <r>
      <t>ТЕР15-02-001-01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</si>
  <si>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1,8828</t>
    </r>
    <r>
      <rPr>
        <i/>
        <sz val="6"/>
        <rFont val="Arial"/>
        <family val="2"/>
        <charset val="204"/>
      </rPr>
      <t xml:space="preserve">
188,28 / 100</t>
    </r>
  </si>
  <si>
    <r>
      <t>Окраска поливинилацетатными водоэмульсионными составами простая по штукатурке и сборным конструкциям стен, подготовленным под окраску</t>
    </r>
    <r>
      <rPr>
        <i/>
        <sz val="7"/>
        <rFont val="Arial"/>
        <family val="2"/>
        <charset val="204"/>
      </rPr>
      <t xml:space="preserve">
НР (455 руб.): 105% от ФОТ (433 руб.)
СП (238 руб.): 55% от ФОТ (433 руб.)</t>
    </r>
  </si>
  <si>
    <r>
      <t>Штукатурка поверхностей внутри здания цементно-известковым или цементным раствором по камню и бетону простая стен</t>
    </r>
    <r>
      <rPr>
        <i/>
        <sz val="7"/>
        <rFont val="Arial"/>
        <family val="2"/>
        <charset val="204"/>
      </rPr>
      <t xml:space="preserve">
НР (2463 руб.): 105% от ФОТ (2346 руб.)
СП (1290 руб.): 55% от ФОТ (2346 руб.)</t>
    </r>
  </si>
  <si>
    <t xml:space="preserve">                           Помещение газификатора</t>
  </si>
  <si>
    <t xml:space="preserve">                           Раздел 1. Ремонтные работы</t>
  </si>
  <si>
    <t>_______________________________________________________________________________________________595,76</t>
  </si>
  <si>
    <t>___________________________8250</t>
  </si>
  <si>
    <t>___________________________38348</t>
  </si>
  <si>
    <t>Основание: 16370-АР</t>
  </si>
  <si>
    <t>Архитектурные решения. Станция газификации (техперевооружение с монтажом установки длительного хранения УДХ10-02 и газификатора ГУ-0,3/0,3"</t>
  </si>
  <si>
    <t>ЛОКАЛЬНЫЙ СМЕТНЫЙ РАСЧЕТ № 16370-АР.СМ2 (взамен 16370-АР.СМ1)</t>
  </si>
  <si>
    <t xml:space="preserve">      Итого Поз. 2-3</t>
  </si>
  <si>
    <t xml:space="preserve">      Итого Поз. 5, 7, 10, 12</t>
  </si>
  <si>
    <t xml:space="preserve">      Сметная прибыль 65% ФОТ (от 267)</t>
  </si>
  <si>
    <t xml:space="preserve">      Накладные расходы 95% ФОТ (от 267)</t>
  </si>
  <si>
    <t xml:space="preserve">      Итого Поз. 4, 6, 8-9, 11</t>
  </si>
  <si>
    <t xml:space="preserve">      Сметная прибыль 60% ФОТ (от 20)</t>
  </si>
  <si>
    <t xml:space="preserve">      Накладные расходы 80% ФОТ (от 20)</t>
  </si>
  <si>
    <t xml:space="preserve">      Итого Поз. 1, 13</t>
  </si>
  <si>
    <t xml:space="preserve">   65% ФОТ (от 267)  (Поз. 4, 6, 8-9, 11)</t>
  </si>
  <si>
    <t xml:space="preserve">   60% ФОТ (от 20)  (Поз. 1, 13)</t>
  </si>
  <si>
    <t xml:space="preserve">   95% ФОТ (от 267)  (Поз. 4, 6, 8-9, 11)</t>
  </si>
  <si>
    <t xml:space="preserve">   80% ФОТ (от 20)  (Поз. 1, 13)</t>
  </si>
  <si>
    <t xml:space="preserve">   1. Производство монтажных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  (Поз. 1, 13, 4, 6, 8-9, 11)</t>
  </si>
  <si>
    <t xml:space="preserve">   МДС 81-35.2004 п.4.60._Транспортные расходы ПЗ=1,03  (Поз. 2-3)</t>
  </si>
  <si>
    <t xml:space="preserve">   Заготовительно-складские расходы на материалы по прайс-листам МАТ=2%  (Поз. 5, 7, 10, 12)</t>
  </si>
  <si>
    <t xml:space="preserve">  Итого по разделу 2 Кабели и провода</t>
  </si>
  <si>
    <t xml:space="preserve">  Монтаж оборудования</t>
  </si>
  <si>
    <t xml:space="preserve">  Материалы для монтажных работ по прайс-листам</t>
  </si>
  <si>
    <t xml:space="preserve">  Электромонтажные работы на других объектах</t>
  </si>
  <si>
    <t>Итоги по разделу 2 Кабели и провода :</t>
  </si>
  <si>
    <r>
      <t>Присоединение к приборам электрических проводок под винт с оконцеванием наконечником</t>
    </r>
    <r>
      <rPr>
        <i/>
        <sz val="7"/>
        <rFont val="Arial"/>
        <family val="2"/>
        <charset val="204"/>
      </rPr>
      <t xml:space="preserve">
НР (3 руб.): 80% от ФОТ (4 руб.)
СП (2 руб.): 60% от ФОТ (4 руб.)</t>
    </r>
  </si>
  <si>
    <r>
      <t>0,12</t>
    </r>
    <r>
      <rPr>
        <i/>
        <sz val="6"/>
        <rFont val="Arial"/>
        <family val="2"/>
        <charset val="204"/>
      </rPr>
      <t xml:space="preserve">
12 / 100</t>
    </r>
  </si>
  <si>
    <r>
      <t>Проводник заземляющий из медного изолированного провода открыто по строительным основаниям</t>
    </r>
    <r>
      <rPr>
        <i/>
        <sz val="7"/>
        <rFont val="Arial"/>
        <family val="2"/>
        <charset val="204"/>
      </rPr>
      <t xml:space="preserve">
НР (85 руб.): 95% от ФОТ (89 руб.)
СП (58 руб.): 65% от ФОТ (89 руб.)</t>
    </r>
  </si>
  <si>
    <r>
      <t>0,15</t>
    </r>
    <r>
      <rPr>
        <i/>
        <sz val="6"/>
        <rFont val="Arial"/>
        <family val="2"/>
        <charset val="204"/>
      </rPr>
      <t xml:space="preserve">
15 / 100</t>
    </r>
  </si>
  <si>
    <r>
      <t>Затягивание провода в проложенные трубы и металлические рукава каждого последующего одножильного или многожильного в общей оплетке, суммарное сечение до 6 мм2</t>
    </r>
    <r>
      <rPr>
        <i/>
        <sz val="7"/>
        <rFont val="Arial"/>
        <family val="2"/>
        <charset val="204"/>
      </rPr>
      <t xml:space="preserve">
НР (6 руб.): 95% от ФОТ (6 руб.)
СП (4 руб.): 65% от ФОТ (6 руб.)</t>
    </r>
  </si>
  <si>
    <r>
      <t>Затягивание провода в проложенные трубы и металлические рукава первого одножильного или многожильного в общей оплетке, суммарное сечение до 6 мм2</t>
    </r>
    <r>
      <rPr>
        <i/>
        <sz val="7"/>
        <rFont val="Arial"/>
        <family val="2"/>
        <charset val="204"/>
      </rPr>
      <t xml:space="preserve">
НР (21 руб.): 95% от ФОТ (22 руб.)
СП (14 руб.): 65% от ФОТ (22 руб.)</t>
    </r>
  </si>
  <si>
    <r>
      <t>1,77</t>
    </r>
    <r>
      <rPr>
        <i/>
        <sz val="5"/>
        <rFont val="Arial"/>
        <family val="2"/>
        <charset val="204"/>
      </rPr>
      <t xml:space="preserve">
12,5/1,18/ИндексМ</t>
    </r>
  </si>
  <si>
    <t>Труба гофрированная ПВХ32</t>
  </si>
  <si>
    <r>
      <t>Труба винипластовая по установленным конструкциям, по стенам и колоннам с креплением скобами, диаметр до 50 мм</t>
    </r>
    <r>
      <rPr>
        <i/>
        <sz val="7"/>
        <rFont val="Arial"/>
        <family val="2"/>
        <charset val="204"/>
      </rPr>
      <t xml:space="preserve">
НР (48 руб.): 95% от ФОТ (51 руб.)
СП (33 руб.): 65% от ФОТ (51 руб.)</t>
    </r>
  </si>
  <si>
    <r>
      <t>ТЕРм08-02-409-02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</si>
  <si>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Труба винипластовая по установленным конструкциям, по стенам и колоннам с креплением скобами, диаметр до 25 мм</t>
    </r>
    <r>
      <rPr>
        <i/>
        <sz val="7"/>
        <rFont val="Arial"/>
        <family val="2"/>
        <charset val="204"/>
      </rPr>
      <t xml:space="preserve">
НР (95 руб.): 95% от ФОТ (100 руб.)
СП (65 руб.): 65% от ФОТ (100 руб.)</t>
    </r>
  </si>
  <si>
    <t xml:space="preserve">                           Раздел 2. Кабели и провода</t>
  </si>
  <si>
    <t xml:space="preserve">  Итого по разделу 1 Приборы и средства автоматизации</t>
  </si>
  <si>
    <t>Итоги по разделу 1 Приборы и средства автоматизации :</t>
  </si>
  <si>
    <r>
      <t>21,26</t>
    </r>
    <r>
      <rPr>
        <i/>
        <sz val="5"/>
        <rFont val="Arial"/>
        <family val="2"/>
        <charset val="204"/>
      </rPr>
      <t xml:space="preserve">
150/1,18/ИндексМ</t>
    </r>
  </si>
  <si>
    <t>Оправа защитная 2П 265/100</t>
  </si>
  <si>
    <r>
      <t>12,75</t>
    </r>
    <r>
      <rPr>
        <i/>
        <sz val="5"/>
        <rFont val="Arial"/>
        <family val="2"/>
        <charset val="204"/>
      </rPr>
      <t xml:space="preserve">
90/1,18/ИндексМ</t>
    </r>
  </si>
  <si>
    <t>Термометр технический жидкостный ТТЖ исп. 1П-4(0...100 град.)-1-240/103</t>
  </si>
  <si>
    <r>
      <t>Монтаж. Термометр технический</t>
    </r>
    <r>
      <rPr>
        <i/>
        <sz val="7"/>
        <rFont val="Arial"/>
        <family val="2"/>
        <charset val="204"/>
      </rPr>
      <t xml:space="preserve">
НР (14 руб.): 80% от ФОТ (17 руб.)
СП (10 руб.): 60% от ФОТ (17 руб.)</t>
    </r>
  </si>
  <si>
    <r>
      <t>ТЕРм11-02-001-01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</si>
  <si>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Раздел 1. Приборы и средства автоматизации</t>
  </si>
  <si>
    <t>_______________________________________________________________________________________________16,59</t>
  </si>
  <si>
    <t>___________________________287</t>
  </si>
  <si>
    <t>_______________________________________________________________________________________________35</t>
  </si>
  <si>
    <t>_______________________________________________________________________________________________2009</t>
  </si>
  <si>
    <t>___________________________2044</t>
  </si>
  <si>
    <t>Основание: 16370-АТХ</t>
  </si>
  <si>
    <t>Автоматизация технологического оборудования. Станция газификации (техперевооружение с монтажом установки длительного хранения УДХ10-02 и газификатора ГУ-0,3/0,3"</t>
  </si>
  <si>
    <t>ЛОКАЛЬНЫЙ СМЕТНЫЙ РАСЧЕТ № 16370-АТХ.СМ1 (взамен 16370-АТХ.СМ)</t>
  </si>
  <si>
    <t xml:space="preserve">    Итого Поз. 13, 15</t>
  </si>
  <si>
    <t xml:space="preserve">    Итого Поз. 12, 14</t>
  </si>
  <si>
    <t xml:space="preserve">    Сметная прибыль 62% ФОТ (от 41)</t>
  </si>
  <si>
    <t xml:space="preserve">    Накладные расходы 82% ФОТ (от 41)</t>
  </si>
  <si>
    <t xml:space="preserve">    Итого Поз. 8-9</t>
  </si>
  <si>
    <t xml:space="preserve">  Проемы (ремонтно-строительные):</t>
  </si>
  <si>
    <t xml:space="preserve">    Сметная прибыль 70% ФОТ (от 11)</t>
  </si>
  <si>
    <t xml:space="preserve">    Накладные расходы 90% ФОТ (от 11)</t>
  </si>
  <si>
    <t xml:space="preserve">    Итого Поз. 7</t>
  </si>
  <si>
    <t xml:space="preserve">    Сметная прибыль 85% ФОТ (от 664)</t>
  </si>
  <si>
    <t xml:space="preserve">    Накладные расходы 90% ФОТ (от 664)</t>
  </si>
  <si>
    <t xml:space="preserve">    Итого Поз. 1-6, 10-11</t>
  </si>
  <si>
    <t xml:space="preserve">  Строительные металлические конструкции:</t>
  </si>
  <si>
    <t xml:space="preserve">   85% ФОТ (от 664)  (Поз. 1-6, 10-11)</t>
  </si>
  <si>
    <t xml:space="preserve">   70% ФОТ (от 11)  (Поз. 7)</t>
  </si>
  <si>
    <t xml:space="preserve">   62% ФОТ (от 41)  (Поз. 8-9)</t>
  </si>
  <si>
    <t xml:space="preserve">   90% ФОТ (от 675)  (Поз. 1-6, 10-11, 7)</t>
  </si>
  <si>
    <t xml:space="preserve">   82% ФОТ (от 41)  (Поз. 8-9)</t>
  </si>
  <si>
    <t xml:space="preserve">   2. Производство строительных и других работ в существующих зданиях и сооружениях, освобожденных от оборудования и других предметов, мешающих нормальному производству работ ОЗП=1,2; ЭМ=1,2; ЗПМ=1,2; ТЗ=1,2; ТЗМ=1,2  (Поз. 1-6, 10-11, 7)</t>
  </si>
  <si>
    <t xml:space="preserve">   Поправочный коэффициент к оплате труда рабочих и механизаторов (1,2/1,15) ОЗП=1,043; ТЗ=1,043  (Поз. 1-6, 10-11)</t>
  </si>
  <si>
    <t xml:space="preserve">  Итого по разделу 2 Демонтажные работы</t>
  </si>
  <si>
    <t xml:space="preserve">  Проемы (ремонтно-строительные)</t>
  </si>
  <si>
    <t>Итоги по разделу 2 Демонтажные работы :</t>
  </si>
  <si>
    <r>
      <t>0,31668</t>
    </r>
    <r>
      <rPr>
        <i/>
        <sz val="6"/>
        <rFont val="Arial"/>
        <family val="2"/>
        <charset val="204"/>
      </rPr>
      <t xml:space="preserve">
(123,48+193,2)/1000</t>
    </r>
  </si>
  <si>
    <r>
      <t>Перевозка строительных грузов (кроме массовых навалочных, перевозимых автомобилями-самосвалами, а также бетонных и железобетонных изделий, стеновых и перегородочных материалов, лесоматериалов круглых и пиломатериалов, включенных в таблицу 03-01), бортовым автомобилем грузоподъемностью 5 т, на расстояние до 15 км I класс груза</t>
    </r>
    <r>
      <rPr>
        <i/>
        <sz val="7"/>
        <rFont val="Arial"/>
        <family val="2"/>
        <charset val="204"/>
      </rPr>
      <t xml:space="preserve">
(ОП п.1.1.9Поясные коэффициенты к сметным ценам на перевозку грузов автомобильным транспортом: Республика Башкортостан, Алтайский край, Вологодская, Кемеровская, Кировская, Курганская, Омская, Оренбургская, Новосибирская, Свердловская, Челябинская и Пермская области (за исключением Коми-Пермяцкого автономного округа). ПЗ=1,1 (ОЗП=1,1; ЭМ=1,1; ЗПМ=1,1; МАТ=1,1))
НР 0% от ФОТ
СП 0% от ФОТ</t>
    </r>
  </si>
  <si>
    <r>
      <t>ФССЦпг03-02-01-015</t>
    </r>
    <r>
      <rPr>
        <i/>
        <sz val="9"/>
        <rFont val="Arial"/>
        <family val="2"/>
        <charset val="204"/>
      </rPr>
      <t xml:space="preserve">
Пр. Минрегион от 20.07.11 №354</t>
    </r>
  </si>
  <si>
    <r>
      <t>Погрузочные работы при автомобильных перевозках: стальных профилей крупных (балки, сваи квадратного сечения более 40х40 мм, сваи круглые диаметром более 40 мм, толстолистовая, тюбинги, швеллеры, шпунт металлический и т.п.)</t>
    </r>
    <r>
      <rPr>
        <i/>
        <sz val="7"/>
        <rFont val="Arial"/>
        <family val="2"/>
        <charset val="204"/>
      </rPr>
      <t xml:space="preserve">
НР 0% от ФОТ
СП 0% от ФОТ</t>
    </r>
  </si>
  <si>
    <r>
      <t>ФССЦпг01-01-01-027</t>
    </r>
    <r>
      <rPr>
        <i/>
        <sz val="9"/>
        <rFont val="Arial"/>
        <family val="2"/>
        <charset val="204"/>
      </rPr>
      <t xml:space="preserve">
И1-Пр. Минрегион от 05.05.12 №189</t>
    </r>
  </si>
  <si>
    <r>
      <t>0,1417</t>
    </r>
    <r>
      <rPr>
        <i/>
        <sz val="6"/>
        <rFont val="Arial"/>
        <family val="2"/>
        <charset val="204"/>
      </rPr>
      <t xml:space="preserve">
141,7/1000</t>
    </r>
  </si>
  <si>
    <r>
      <t>Перевозка строительных грузов (кроме массовых навалочных, перевозимых автомобилями-самосвалами, а также бетонных и железобетонных изделий, стеновых и перегородочных материалов, лесоматериалов круглых и пиломатериалов, включенных в таблицу 03-01), бортовым автомобилем грузоподъемностью 5 т, на расстояние до 55 км I класс груза</t>
    </r>
    <r>
      <rPr>
        <i/>
        <sz val="7"/>
        <rFont val="Arial"/>
        <family val="2"/>
        <charset val="204"/>
      </rPr>
      <t xml:space="preserve">
(ОП п.1.1.9Поясные коэффициенты к сметным ценам на перевозку грузов автомобильным транспортом: Республика Башкортостан, Алтайский край, Вологодская, Кемеровская, Кировская, Курганская, Омская, Оренбургская, Новосибирская, Свердловская, Челябинская и Пермская области (за исключением Коми-Пермяцкого автономного округа). ПЗ=1,1 (ОЗП=1,1; ЭМ=1,1; ЗПМ=1,1; МАТ=1,1))
НР 0% от ФОТ
СП 0% от ФОТ</t>
    </r>
  </si>
  <si>
    <r>
      <t>ФССЦпг03-02-01-055</t>
    </r>
    <r>
      <rPr>
        <i/>
        <sz val="9"/>
        <rFont val="Arial"/>
        <family val="2"/>
        <charset val="204"/>
      </rPr>
      <t xml:space="preserve">
Пр. Минрегион от 20.07.11 №354</t>
    </r>
  </si>
  <si>
    <r>
      <t>Погрузочные работы при автомобильных перевозках: мусора строительного с погрузкой вручную</t>
    </r>
    <r>
      <rPr>
        <i/>
        <sz val="7"/>
        <rFont val="Arial"/>
        <family val="2"/>
        <charset val="204"/>
      </rPr>
      <t xml:space="preserve">
(ОП п.1.1.9 Прил.1Поясной коэффициент: Пермский край (кроме Красновишерского, Чердынского, Гайнского, Косинского, Кочевского районов), Республика Башкортостан, Республика Алтай, Вологодская, Кемеровская, Кировская, Курганская, Омская, Оренбургская, Новосибирская, Свердловская, Челябинская области  ПЗ=1,1 (ОЗП=1,1; ЭМ=1,1; ЗПМ=1,1; МАТ=1,1))
НР 0% от ФОТ
СП 0% от ФОТ</t>
    </r>
  </si>
  <si>
    <r>
      <t>ФССЦпг01-01-01-041</t>
    </r>
    <r>
      <rPr>
        <i/>
        <sz val="9"/>
        <rFont val="Arial"/>
        <family val="2"/>
        <charset val="204"/>
      </rPr>
      <t xml:space="preserve">
И1-Пр. Минрегион от 05.05.12 №189</t>
    </r>
  </si>
  <si>
    <r>
      <t>0,1932</t>
    </r>
    <r>
      <rPr>
        <i/>
        <sz val="6"/>
        <rFont val="Arial"/>
        <family val="2"/>
        <charset val="204"/>
      </rPr>
      <t xml:space="preserve">
193,2/1000</t>
    </r>
  </si>
  <si>
    <r>
      <t>Демонтаж ригелей</t>
    </r>
    <r>
      <rPr>
        <i/>
        <sz val="7"/>
        <rFont val="Arial"/>
        <family val="2"/>
        <charset val="204"/>
      </rPr>
      <t xml:space="preserve">
(МДС 81-36.2004 п.п.3.3.1.Демонтаж (разборка) металлических конструкций ОЗП=0,7; ЭМ=0,7 к расх.; ЗПМ=0,7; МАТ=0 к расх.; ТЗ=0,7; ТЗМ=0,7)
НР (47 руб.): 90% от ФОТ (52 руб.)
СП (44 руб.): 85% от ФОТ (52 руб.)</t>
    </r>
  </si>
  <si>
    <r>
      <t>0,1563</t>
    </r>
    <r>
      <rPr>
        <i/>
        <sz val="6"/>
        <rFont val="Arial"/>
        <family val="2"/>
        <charset val="204"/>
      </rPr>
      <t xml:space="preserve">
15,63 / 100</t>
    </r>
  </si>
  <si>
    <t>100 м2</t>
  </si>
  <si>
    <r>
      <t>Демонтаж ограждающих конструкций стен из профилированного листа</t>
    </r>
    <r>
      <rPr>
        <i/>
        <sz val="7"/>
        <rFont val="Arial"/>
        <family val="2"/>
        <charset val="204"/>
      </rPr>
      <t xml:space="preserve">
(МДС 81-36.2004 п.п.3.3.1.Демонтаж (разборка) металлических конструкций ОЗП=0,7; ЭМ=0,7 к расх.; ЗПМ=0,7; МАТ=0 к расх.; ТЗ=0,7; ТЗМ=0,7)
НР (203 руб.): 90% от ФОТ (225 руб.)
СП (191 руб.): 85% от ФОТ (225 руб.)</t>
    </r>
  </si>
  <si>
    <r>
      <t>ТЕР09-04-006-02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</si>
  <si>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0,01</t>
    </r>
    <r>
      <rPr>
        <i/>
        <sz val="6"/>
        <rFont val="Arial"/>
        <family val="2"/>
        <charset val="204"/>
      </rPr>
      <t xml:space="preserve">
1 / 100</t>
    </r>
  </si>
  <si>
    <t>100 коробок</t>
  </si>
  <si>
    <r>
      <t>Демонтаж оконных коробок</t>
    </r>
    <r>
      <rPr>
        <i/>
        <sz val="7"/>
        <rFont val="Arial"/>
        <family val="2"/>
        <charset val="204"/>
      </rPr>
      <t xml:space="preserve">
НР (12 руб.): 82% от ФОТ (15 руб.)
СП (9 руб.): 62% от ФОТ (15 руб.)</t>
    </r>
  </si>
  <si>
    <r>
      <t>ТЕРр56-1-1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</si>
  <si>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0,047242</t>
    </r>
    <r>
      <rPr>
        <i/>
        <sz val="6"/>
        <rFont val="Arial"/>
        <family val="2"/>
        <charset val="204"/>
      </rPr>
      <t xml:space="preserve">
(3,04*1,554) / 100</t>
    </r>
  </si>
  <si>
    <t>100 м2 оконных переплетов</t>
  </si>
  <si>
    <r>
      <t>Снятие оконных переплетов остекленных</t>
    </r>
    <r>
      <rPr>
        <i/>
        <sz val="7"/>
        <rFont val="Arial"/>
        <family val="2"/>
        <charset val="204"/>
      </rPr>
      <t xml:space="preserve">
НР (21 руб.): 82% от ФОТ (26 руб.)
СП (16 руб.): 62% от ФОТ (26 руб.)</t>
    </r>
  </si>
  <si>
    <r>
      <t>ТЕРр56-2-2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</si>
  <si>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Раздел 2. Демонтажные работы</t>
  </si>
  <si>
    <t xml:space="preserve">  Итого по разделу 1 Монтаж металлических конструкций</t>
  </si>
  <si>
    <t>Итоги по разделу 1 Монтаж металлических конструкций :</t>
  </si>
  <si>
    <r>
      <t>0,0961</t>
    </r>
    <r>
      <rPr>
        <i/>
        <sz val="6"/>
        <rFont val="Arial"/>
        <family val="2"/>
        <charset val="204"/>
      </rPr>
      <t xml:space="preserve">
9,61 / 100</t>
    </r>
  </si>
  <si>
    <r>
      <t>Окраска металлических огрунтованных поверхностей эмалью ПФ-115 за 2 раза</t>
    </r>
    <r>
      <rPr>
        <i/>
        <sz val="7"/>
        <rFont val="Arial"/>
        <family val="2"/>
        <charset val="204"/>
      </rPr>
      <t xml:space="preserve">
(за 2 раза ПЗ=2 (ОЗП=2; ЭМ=2 к расх.; ЗПМ=2; МАТ=2 к расх.; ТЗ=2; ТЗМ=2))
НР (10 руб.): 90% от ФОТ (11 руб.)
СП (8 руб.): 70% от ФОТ (11 руб.)</t>
    </r>
  </si>
  <si>
    <r>
      <t>0,12348</t>
    </r>
    <r>
      <rPr>
        <i/>
        <sz val="6"/>
        <rFont val="Arial"/>
        <family val="2"/>
        <charset val="204"/>
      </rPr>
      <t xml:space="preserve">
123,48/1000</t>
    </r>
  </si>
  <si>
    <t>Профилированный лист оцинкованный НС35-1000-0,8</t>
  </si>
  <si>
    <r>
      <t>ТСЦ-101-3844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</si>
  <si>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Монтаж ограждающих конструкций стен из профилированного листа</t>
    </r>
    <r>
      <rPr>
        <i/>
        <sz val="7"/>
        <rFont val="Arial"/>
        <family val="2"/>
        <charset val="204"/>
      </rPr>
      <t xml:space="preserve">
НР (290 руб.): 90% от ФОТ (322 руб.)
СП (274 руб.): 85% от ФОТ (322 руб.)</t>
    </r>
  </si>
  <si>
    <r>
      <t>0,139412</t>
    </r>
    <r>
      <rPr>
        <i/>
        <sz val="6"/>
        <rFont val="Arial"/>
        <family val="2"/>
        <charset val="204"/>
      </rPr>
      <t xml:space="preserve">
134,05*1,04/1000</t>
    </r>
  </si>
  <si>
    <t>Стойки</t>
  </si>
  <si>
    <r>
      <t>ТСЦ-201-0620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</si>
  <si>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Монтаж опорных стоек</t>
    </r>
    <r>
      <rPr>
        <i/>
        <sz val="7"/>
        <rFont val="Arial"/>
        <family val="2"/>
        <charset val="204"/>
      </rPr>
      <t xml:space="preserve">
НР (21 руб.): 90% от ФОТ (23 руб.)
СП (20 руб.): 85% от ФОТ (23 руб.)</t>
    </r>
  </si>
  <si>
    <r>
      <t>ТЕР09-03-012-12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</si>
  <si>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0,11076</t>
    </r>
    <r>
      <rPr>
        <i/>
        <sz val="6"/>
        <rFont val="Arial"/>
        <family val="2"/>
        <charset val="204"/>
      </rPr>
      <t xml:space="preserve">
106,5*1,04/1000</t>
    </r>
  </si>
  <si>
    <t>Ригели</t>
  </si>
  <si>
    <r>
      <t>ТСЦ-201-0621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</si>
  <si>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Монтаж ригелей</t>
    </r>
    <r>
      <rPr>
        <i/>
        <sz val="7"/>
        <rFont val="Arial"/>
        <family val="2"/>
        <charset val="204"/>
      </rPr>
      <t xml:space="preserve">
НР (39 руб.): 90% от ФОТ (43 руб.)
СП (37 руб.): 85% от ФОТ (43 руб.)</t>
    </r>
  </si>
  <si>
    <t xml:space="preserve">                           Раздел 1. Монтаж металлических конструкций</t>
  </si>
  <si>
    <t>_______________________________________________________________________________________________46,19</t>
  </si>
  <si>
    <t>___________________________723</t>
  </si>
  <si>
    <t>___________________________7417</t>
  </si>
  <si>
    <t>Основание: 16370-КМ</t>
  </si>
  <si>
    <t>Конструкции металлические. Станция газификации (техперевооружение с монтажом установки длительного хранения УДХ10-02 и газификатора ГУ-0,3/0,3"</t>
  </si>
  <si>
    <t>ЛОКАЛЬНЫЙ СМЕТНЫЙ РАСЧЕТ № 16370-КМ.СМ1 (взамен 16370-КМ.СМ)</t>
  </si>
  <si>
    <t xml:space="preserve">      Накладные расходы 66% ФОТ (от 0)</t>
  </si>
  <si>
    <t xml:space="preserve">      Итого Поз. 21</t>
  </si>
  <si>
    <t xml:space="preserve">    Изготовление в построечных условиях материалов и полуфабрикатов, металлических и трубопроводных заготовок (Норматив СП необходимо указать при составлении сметы):</t>
  </si>
  <si>
    <t xml:space="preserve">      Сметная прибыль 60% ФОТ (от 5 401)</t>
  </si>
  <si>
    <t xml:space="preserve">      Накладные расходы 80% ФОТ (от 5 401)</t>
  </si>
  <si>
    <t xml:space="preserve">      Итого Поз. 1-12, 28-30, 32-35</t>
  </si>
  <si>
    <t xml:space="preserve">      Итого Поз. 38, 40</t>
  </si>
  <si>
    <t xml:space="preserve">    Перевозка грузов автотранспортом:</t>
  </si>
  <si>
    <t xml:space="preserve">      Итого Поз. 36-37, 39</t>
  </si>
  <si>
    <t xml:space="preserve">    Погрузо-разгрузочные работы:</t>
  </si>
  <si>
    <t xml:space="preserve">      Сметная прибыль 85% ФОТ (от 119)</t>
  </si>
  <si>
    <t xml:space="preserve">      Накладные расходы 90% ФОТ (от 119)</t>
  </si>
  <si>
    <t xml:space="preserve">      Всего с учетом "2. Производство строительных и других работ в существующих зданиях и сооружениях, освобожденных от оборудования и других предметов, мешающих нормальному производству работ ОЗП=1,2; ЭМ=1,2; ЗПМ=1,2; ТЗ=1,2; ТЗМ=1,2"</t>
  </si>
  <si>
    <t xml:space="preserve">      Всего с учетом "Поправочный коэффициент к оплате труда рабочих и механизаторов (1,2/1,15) ОЗП=1,043; ТЗ=1,043"</t>
  </si>
  <si>
    <t xml:space="preserve">      Итого Поз. 22-25</t>
  </si>
  <si>
    <t xml:space="preserve">    Строительные металлические конструкции:</t>
  </si>
  <si>
    <t xml:space="preserve">      Итого Поз. 20</t>
  </si>
  <si>
    <t xml:space="preserve">    Материалы по прайс-листам:</t>
  </si>
  <si>
    <t xml:space="preserve">      Сметная прибыль 70% ФОТ (от 965)</t>
  </si>
  <si>
    <t xml:space="preserve">      Накладные расходы 100% ФОТ (от 965)</t>
  </si>
  <si>
    <t xml:space="preserve">      Итого Поз. 19, 13, 31</t>
  </si>
  <si>
    <t xml:space="preserve">    Теплоизоляционные работы:</t>
  </si>
  <si>
    <t xml:space="preserve">      Сметная прибыль 70% ФОТ (от 12)</t>
  </si>
  <si>
    <t xml:space="preserve">      Накладные расходы 90% ФОТ (от 12)</t>
  </si>
  <si>
    <t xml:space="preserve">      Итого Поз. 17-18, 26-27</t>
  </si>
  <si>
    <t xml:space="preserve">    Защита строительных конструкций и оборудования от коррозии:</t>
  </si>
  <si>
    <t xml:space="preserve">  Итоги по Строительным работам</t>
  </si>
  <si>
    <t xml:space="preserve">   85% ФОТ (от 119)  (Поз. 22-25)</t>
  </si>
  <si>
    <t xml:space="preserve">   70% ФОТ (от 977)  (Поз. 17-18, 26-27, 19, 13, 31)</t>
  </si>
  <si>
    <t xml:space="preserve">   60% ФОТ (от 5401)  (Поз. 1-12, 28-30, 32-35)</t>
  </si>
  <si>
    <t xml:space="preserve">   100% ФОТ (от 965)  (Поз. 19, 13, 31)</t>
  </si>
  <si>
    <t xml:space="preserve">   90% ФОТ (от 131)  (Поз. 17-18, 26-27, 22-25)</t>
  </si>
  <si>
    <t xml:space="preserve">   80% ФОТ (от 5401)  (Поз. 1-12, 28-30, 32-35)</t>
  </si>
  <si>
    <t xml:space="preserve">   2. Производство строительных и других работ в существующих зданиях и сооружениях, освобожденных от оборудования и других предметов, мешающих нормальному производству работ ОЗП=1,2; ЭМ=1,2; ЗПМ=1,2; ТЗ=1,2; ТЗМ=1,2  (Поз. 17-18, 26-27, 19, 13, 31, 22-25)</t>
  </si>
  <si>
    <t xml:space="preserve">   1. Производство монтажных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  (Поз. 1-12, 28-30, 32-35)</t>
  </si>
  <si>
    <t xml:space="preserve">   Заготовительно-складские расходы на материалы по прайс-листам МАТ=2%  (Поз. 20)</t>
  </si>
  <si>
    <t xml:space="preserve">   Поправочный коэффициент к оплате труда рабочих и механизаторов (1,2/1,15) ОЗП=1,043; ТЗ=1,043  (Поз. 22-25)</t>
  </si>
  <si>
    <r>
      <t>5,62</t>
    </r>
    <r>
      <rPr>
        <i/>
        <sz val="6"/>
        <rFont val="Arial"/>
        <family val="2"/>
        <charset val="204"/>
      </rPr>
      <t xml:space="preserve">
0,52+5,1</t>
    </r>
  </si>
  <si>
    <r>
      <t>Погрузочные работы при автомобильных перевозках: металлических конструкций массой от 3 до 6 т</t>
    </r>
    <r>
      <rPr>
        <i/>
        <sz val="7"/>
        <rFont val="Arial"/>
        <family val="2"/>
        <charset val="204"/>
      </rPr>
      <t xml:space="preserve">
(ОП п.1.1.9 Прил.1Поясной коэффициент: Пермский край (кроме Красновишерского, Чердынского, Гайнского, Косинского, Кочевского районов), Республика Башкортостан, Республика Алтай, Вологодская, Кемеровская, Кировская, Курганская, Омская, Оренбургская, Новосибирская, Свердловская, Челябинская области  ПЗ=1,1 (ОЗП=1,1; ЭМ=1,1; ЗПМ=1,1; МАТ=1,1))
НР 0% от ФОТ
СП 0% от ФОТ</t>
    </r>
  </si>
  <si>
    <r>
      <t>ФССЦпг01-01-01-017</t>
    </r>
    <r>
      <rPr>
        <i/>
        <sz val="9"/>
        <rFont val="Arial"/>
        <family val="2"/>
        <charset val="204"/>
      </rPr>
      <t xml:space="preserve">
И1-Пр. Минрегион от 05.05.12 №189</t>
    </r>
  </si>
  <si>
    <r>
      <t>0,52</t>
    </r>
    <r>
      <rPr>
        <i/>
        <sz val="6"/>
        <rFont val="Arial"/>
        <family val="2"/>
        <charset val="204"/>
      </rPr>
      <t xml:space="preserve">
0,47+0,05</t>
    </r>
  </si>
  <si>
    <r>
      <t>Погрузочные работы при автомобильных перевозках: металлических конструкций массой до 1 т</t>
    </r>
    <r>
      <rPr>
        <i/>
        <sz val="7"/>
        <rFont val="Arial"/>
        <family val="2"/>
        <charset val="204"/>
      </rPr>
      <t xml:space="preserve">
(ОП п.1.1.9 Прил.1Поясной коэффициент: Пермский край (кроме Красновишерского, Чердынского, Гайнского, Косинского, Кочевского районов), Республика Башкортостан, Республика Алтай, Вологодская, Кемеровская, Кировская, Курганская, Омская, Оренбургская, Новосибирская, Свердловская, Челябинская области  ПЗ=1,1 (ОЗП=1,1; ЭМ=1,1; ЗПМ=1,1; МАТ=1,1))
НР 0% от ФОТ
СП 0% от ФОТ</t>
    </r>
  </si>
  <si>
    <r>
      <t>ФССЦпг01-01-01-015</t>
    </r>
    <r>
      <rPr>
        <i/>
        <sz val="9"/>
        <rFont val="Arial"/>
        <family val="2"/>
        <charset val="204"/>
      </rPr>
      <t xml:space="preserve">
И1-Пр. Минрегион от 05.05.12 №189</t>
    </r>
  </si>
  <si>
    <r>
      <t>0,129</t>
    </r>
    <r>
      <rPr>
        <i/>
        <sz val="6"/>
        <rFont val="Arial"/>
        <family val="2"/>
        <charset val="204"/>
      </rPr>
      <t xml:space="preserve">
12,9 / 100</t>
    </r>
  </si>
  <si>
    <r>
      <t>Демонтаж. Трубопровод в помещениях или на открытых площадках в пределах цехов, монтируемый из труб и готовых деталей, на условное давление не более 2,5 МПа, диаметр труб наружный 38 мм</t>
    </r>
    <r>
      <rPr>
        <i/>
        <sz val="7"/>
        <rFont val="Arial"/>
        <family val="2"/>
        <charset val="204"/>
      </rPr>
      <t xml:space="preserve">
(МДС 81-37.2004 п.п.3.2.1.Демонтаж оборудования, которое не подлежит дальнейшему использованию (предназначено в лом) с разборкой и резкой на части ОЗП=0,5; ЭМ=0,5 к расх.; ЗПМ=0,5; МАТ=0 к расх.; ТЗ=0,5; ТЗМ=0,5)
НР (170 руб.): 80% от ФОТ (213 руб.)
СП (128 руб.): 60% от ФОТ (213 руб.)</t>
    </r>
  </si>
  <si>
    <r>
      <t>ТЕРм12-01-004-05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</si>
  <si>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0,0294</t>
    </r>
    <r>
      <rPr>
        <i/>
        <sz val="6"/>
        <rFont val="Arial"/>
        <family val="2"/>
        <charset val="204"/>
      </rPr>
      <t xml:space="preserve">
2,94 / 100</t>
    </r>
  </si>
  <si>
    <r>
      <t>Демонтаж. Трубопровод в помещениях или на открытых площадках в пределах цехов, монтируемый из труб и готовых деталей, на условное давление не более 2,5 МПа, диаметр труб наружный 32 мм</t>
    </r>
    <r>
      <rPr>
        <i/>
        <sz val="7"/>
        <rFont val="Arial"/>
        <family val="2"/>
        <charset val="204"/>
      </rPr>
      <t xml:space="preserve">
(МДС 81-37.2004 п.п.3.2.1.Демонтаж оборудования, которое не подлежит дальнейшему использованию (предназначено в лом) с разборкой и резкой на части ОЗП=0,5; ЭМ=0,5 к расх.; ЗПМ=0,5; МАТ=0 к расх.; ТЗ=0,5; ТЗМ=0,5)
НР (34 руб.): 80% от ФОТ (42 руб.)
СП (25 руб.): 60% от ФОТ (42 руб.)</t>
    </r>
  </si>
  <si>
    <r>
      <t>ТЕРм12-01-004-04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</si>
  <si>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0,0566</t>
    </r>
    <r>
      <rPr>
        <i/>
        <sz val="6"/>
        <rFont val="Arial"/>
        <family val="2"/>
        <charset val="204"/>
      </rPr>
      <t xml:space="preserve">
5,66 / 100</t>
    </r>
  </si>
  <si>
    <r>
      <t>Демонтаж. Трубопровод в помещениях или на открытых площадках в пределах цехов, монтируемый из труб и готовых деталей, на условное давление не более 2,5 МПа, диаметр труб наружный 21,3 мм</t>
    </r>
    <r>
      <rPr>
        <i/>
        <sz val="7"/>
        <rFont val="Arial"/>
        <family val="2"/>
        <charset val="204"/>
      </rPr>
      <t xml:space="preserve">
(МДС 81-37.2004 п.п.3.2.1.Демонтаж оборудования, которое не подлежит дальнейшему использованию (предназначено в лом) с разборкой и резкой на части ОЗП=0,5; ЭМ=0,5 к расх.; ЗПМ=0,5; МАТ=0 к расх.; ТЗ=0,5; ТЗМ=0,5)
НР (63 руб.): 80% от ФОТ (79 руб.)
СП (47 руб.): 60% от ФОТ (79 руб.)</t>
    </r>
  </si>
  <si>
    <r>
      <t>ТЕРм12-01-004-03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</si>
  <si>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0,035</t>
    </r>
    <r>
      <rPr>
        <i/>
        <sz val="6"/>
        <rFont val="Arial"/>
        <family val="2"/>
        <charset val="204"/>
      </rPr>
      <t xml:space="preserve">
(2+1,5) / 100</t>
    </r>
  </si>
  <si>
    <r>
      <t>Демонтаж. Трубопровод в помещениях или на открытых площадках в пределах цехов, монтируемый из труб и готовых деталей, на условное давление не более 2,5 МПа, диаметр труб наружный до 14 мм</t>
    </r>
    <r>
      <rPr>
        <i/>
        <sz val="7"/>
        <rFont val="Arial"/>
        <family val="2"/>
        <charset val="204"/>
      </rPr>
      <t xml:space="preserve">
(МДС 81-37.2004 п.п.3.2.1.Демонтаж оборудования, которое не подлежит дальнейшему использованию (предназначено в лом) с разборкой и резкой на части ОЗП=0,5; ЭМ=0,5 к расх.; ЗПМ=0,5; МАТ=0 к расх.; ТЗ=0,5; ТЗМ=0,5)
НР (36 руб.): 80% от ФОТ (45 руб.)
СП (27 руб.): 60% от ФОТ (45 руб.)</t>
    </r>
  </si>
  <si>
    <r>
      <t>ТЕРм12-01-004-01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</si>
  <si>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7,48777125372802E-19
</t>
  </si>
  <si>
    <t>Сталь листовая оцинкованная толщиной листа 0,8 мм</t>
  </si>
  <si>
    <t>2. 101-1876</t>
  </si>
  <si>
    <t>Уд</t>
  </si>
  <si>
    <t xml:space="preserve">-2,7782680669941E-18
</t>
  </si>
  <si>
    <t>Сталь листовая оцинкованная толщиной листа 0,5 мм</t>
  </si>
  <si>
    <t>1. ТСЦ-101-1706</t>
  </si>
  <si>
    <t>З</t>
  </si>
  <si>
    <r>
      <t>0,335</t>
    </r>
    <r>
      <rPr>
        <i/>
        <sz val="6"/>
        <rFont val="Arial"/>
        <family val="2"/>
        <charset val="204"/>
      </rPr>
      <t xml:space="preserve">
6,7*0,05</t>
    </r>
  </si>
  <si>
    <t>1 м3 изоляции</t>
  </si>
  <si>
    <r>
      <t>Демонтаж изоляции трубопроводов</t>
    </r>
    <r>
      <rPr>
        <i/>
        <sz val="7"/>
        <rFont val="Arial"/>
        <family val="2"/>
        <charset val="204"/>
      </rPr>
      <t xml:space="preserve">
3 555,75 = 2 040,75 + (0,1125 - 0,0265) x 17 616,25
(МДС 81-36.2004 п.п.3.3.1.Демонтаж (разборка) внутренних санитарно-технических устройств (водопровода, газопровода, канализации, водостоков, отопления, вентиляции) ОЗП=0,4; ЭМ=0,4 к расх.; ЗПМ=0,4; МАТ=0 к расх.; ТЗ=0,4; ТЗМ=0,4)
НР (209 руб.): 100% от ФОТ (209 руб.)
СП (146 руб.): 70% от ФОТ (209 руб.)</t>
    </r>
  </si>
  <si>
    <r>
      <t>ТЕР26-01-008-01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</si>
  <si>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Демонтаж. Арматура фланцевая с ручным приводом или без привода водопроводная на условное давление до 4 МПа, диаметр условного прохода 25 мм (существующий кран шаровой Ду 25 мм - перемонтаж)</t>
    </r>
    <r>
      <rPr>
        <i/>
        <sz val="7"/>
        <rFont val="Arial"/>
        <family val="2"/>
        <charset val="204"/>
      </rPr>
      <t xml:space="preserve">
(МДС 81-37.2004 п.п.3.2.1.Демонтаж оборудования, которое подлежит дальнейшему использованию, без надобности хранения (перемещается в цеху на другое место установки и т.п.) ОЗП=0,6; ЭМ=0,6 к расх.; ЗПМ=0,6; МАТ=0 к расх.; ТЗ=0,6; ТЗМ=0,6)
НР (23 руб.): 80% от ФОТ (29 руб.)
СП (17 руб.): 60% от ФОТ (29 руб.)</t>
    </r>
  </si>
  <si>
    <r>
      <t>ТЕРм12-12-001-04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</si>
  <si>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Демонтаж оборудования в помещении (установки длительного хранения для жидкой двуокиси углерода), масса оборудования 5,1 т</t>
    </r>
    <r>
      <rPr>
        <i/>
        <sz val="7"/>
        <rFont val="Arial"/>
        <family val="2"/>
        <charset val="204"/>
      </rPr>
      <t xml:space="preserve">
(МДС 81-37.2004 п.п.3.2.1.Демонтаж оборудования, которое не подлежит дальнейшему использованию (предназначено в лом) с разборкой и резкой на части ОЗП=0,5; ЭМ=0,5 к расх.; ЗПМ=0,5; МАТ=0 к расх.; ТЗ=0,5; ТЗМ=0,5)
НР (939 руб.): 80% от ФОТ (1174 руб.)
СП (704 руб.): 60% от ФОТ (1174 руб.)</t>
    </r>
  </si>
  <si>
    <r>
      <t>ТЕРм37-01-002-09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</si>
  <si>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Демонтаж оборудования в помещении (газификатора), масса оборудования 0,47 т</t>
    </r>
    <r>
      <rPr>
        <i/>
        <sz val="7"/>
        <rFont val="Arial"/>
        <family val="2"/>
        <charset val="204"/>
      </rPr>
      <t xml:space="preserve">
(МДС 81-37.2004 п.п.3.2.1.Демонтаж оборудования, которое не подлежит дальнейшему использованию (предназначено в лом) с разборкой и резкой на части ОЗП=0,5; ЭМ=0,5 к расх.; ЗПМ=0,5; МАТ=0 к расх.; ТЗ=0,5; ТЗМ=0,5)
НР (178 руб.): 80% от ФОТ (222 руб.)
СП (133 руб.): 60% от ФОТ (222 руб.)</t>
    </r>
  </si>
  <si>
    <r>
      <t>ТЕРм37-01-002-04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</si>
  <si>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Итоги по разделу 1 Монтажные работы :</t>
  </si>
  <si>
    <r>
      <t>0,0412</t>
    </r>
    <r>
      <rPr>
        <i/>
        <sz val="6"/>
        <rFont val="Arial"/>
        <family val="2"/>
        <charset val="204"/>
      </rPr>
      <t xml:space="preserve">
(0,3+3,82) / 100</t>
    </r>
  </si>
  <si>
    <r>
      <t>Окраска металлических огрунтованных поверхностей опор эмалью ПФ-115</t>
    </r>
    <r>
      <rPr>
        <i/>
        <sz val="7"/>
        <rFont val="Arial"/>
        <family val="2"/>
        <charset val="204"/>
      </rPr>
      <t xml:space="preserve">
НР (2 руб.): 90% от ФОТ (2 руб.)
СП (1 руб.): 70% от ФОТ (2 руб.)</t>
    </r>
  </si>
  <si>
    <r>
      <t>0,0382</t>
    </r>
    <r>
      <rPr>
        <i/>
        <sz val="6"/>
        <rFont val="Arial"/>
        <family val="2"/>
        <charset val="204"/>
      </rPr>
      <t xml:space="preserve">
3,82 / 100</t>
    </r>
  </si>
  <si>
    <r>
      <t>Огрунтовка металлических поверхностей за один раз грунтовкой ГФ-021 (опор под импульсные трубки, перехода через трубы)</t>
    </r>
    <r>
      <rPr>
        <i/>
        <sz val="7"/>
        <rFont val="Arial"/>
        <family val="2"/>
        <charset val="204"/>
      </rPr>
      <t xml:space="preserve">
НР (4 руб.): 90% от ФОТ (4 руб.)
СП (3 руб.): 70% от ФОТ (4 руб.)</t>
    </r>
  </si>
  <si>
    <r>
      <t>0,019716</t>
    </r>
    <r>
      <rPr>
        <i/>
        <sz val="6"/>
        <rFont val="Arial"/>
        <family val="2"/>
        <charset val="204"/>
      </rPr>
      <t xml:space="preserve">
0,62*31,8/1000</t>
    </r>
  </si>
  <si>
    <t>Швеллеры № 30</t>
  </si>
  <si>
    <r>
      <t>ТСЦ-101-2241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</si>
  <si>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Монтаж перехода через трубы из швеллера</t>
    </r>
    <r>
      <rPr>
        <i/>
        <sz val="7"/>
        <rFont val="Arial"/>
        <family val="2"/>
        <charset val="204"/>
      </rPr>
      <t xml:space="preserve">
НР (26 руб.): 90% от ФОТ (29 руб.)
СП (25 руб.): 85% от ФОТ (29 руб.)</t>
    </r>
  </si>
  <si>
    <r>
      <t>ТЕР09-03-040-01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</si>
  <si>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0,0705</t>
    </r>
    <r>
      <rPr>
        <i/>
        <sz val="6"/>
        <rFont val="Arial"/>
        <family val="2"/>
        <charset val="204"/>
      </rPr>
      <t xml:space="preserve">
10*7,05/1000</t>
    </r>
  </si>
  <si>
    <t>Швеллеры № 8 сталь марки Ст3пс</t>
  </si>
  <si>
    <r>
      <t>ТСЦ-101-3684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</si>
  <si>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Монтаж опорных конструкций под импульсные трубки</t>
    </r>
    <r>
      <rPr>
        <i/>
        <sz val="7"/>
        <rFont val="Arial"/>
        <family val="2"/>
        <charset val="204"/>
      </rPr>
      <t xml:space="preserve">
НР (81 руб.): 90% от ФОТ (90 руб.)
СП (77 руб.): 85% от ФОТ (90 руб.)</t>
    </r>
  </si>
  <si>
    <r>
      <t>ТЕР09-03-039-01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</si>
  <si>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0,011024</t>
    </r>
    <r>
      <rPr>
        <i/>
        <sz val="6"/>
        <rFont val="Arial"/>
        <family val="2"/>
        <charset val="204"/>
      </rPr>
      <t xml:space="preserve">
10,6*1,04/1000</t>
    </r>
  </si>
  <si>
    <t>Опоры неподвижные из горячекатаных профилей для трубопроводов</t>
  </si>
  <si>
    <r>
      <t>ТСЦ-201-0889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</si>
  <si>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0,0959</t>
    </r>
    <r>
      <rPr>
        <i/>
        <sz val="6"/>
        <rFont val="Arial"/>
        <family val="2"/>
        <charset val="204"/>
      </rPr>
      <t xml:space="preserve">
9,59 / 100</t>
    </r>
  </si>
  <si>
    <r>
      <t>Покрытие поверхности изоляции трубопроводов сталью оцинкованной</t>
    </r>
    <r>
      <rPr>
        <i/>
        <sz val="7"/>
        <rFont val="Arial"/>
        <family val="2"/>
        <charset val="204"/>
      </rPr>
      <t xml:space="preserve">
НР (235 руб.): 100% от ФОТ (235 руб.)
СП (165 руб.): 70% от ФОТ (235 руб.)</t>
    </r>
  </si>
  <si>
    <r>
      <t>ТЕР26-01-049-02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</si>
  <si>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705,74</t>
    </r>
    <r>
      <rPr>
        <i/>
        <sz val="5"/>
        <rFont val="Arial"/>
        <family val="2"/>
        <charset val="204"/>
      </rPr>
      <t xml:space="preserve">
4980/1,18/ИндексМ</t>
    </r>
  </si>
  <si>
    <r>
      <t>0,6901</t>
    </r>
    <r>
      <rPr>
        <i/>
        <sz val="6"/>
        <rFont val="Arial"/>
        <family val="2"/>
        <charset val="204"/>
      </rPr>
      <t xml:space="preserve">
6,7*0,05*2,06</t>
    </r>
  </si>
  <si>
    <t>Маты базальтовые Батиз Норма 50 мм</t>
  </si>
  <si>
    <r>
      <t>Изоляция трубопроводов матами и холстами из супертонкого волокна (стеклянного и базальтового), матами звукопоглощающими</t>
    </r>
    <r>
      <rPr>
        <i/>
        <sz val="7"/>
        <rFont val="Arial"/>
        <family val="2"/>
        <charset val="204"/>
      </rPr>
      <t xml:space="preserve">
НР (521 руб.): 100% от ФОТ (521 руб.)
СП (365 руб.): 70% от ФОТ (521 руб.)</t>
    </r>
  </si>
  <si>
    <r>
      <t>0,0235</t>
    </r>
    <r>
      <rPr>
        <i/>
        <sz val="6"/>
        <rFont val="Arial"/>
        <family val="2"/>
        <charset val="204"/>
      </rPr>
      <t xml:space="preserve">
2,35 / 100</t>
    </r>
  </si>
  <si>
    <r>
      <t>Окраска металлических огрунтованных поверхностей трубопроводов эмалью ХВ-124 за 2 раза</t>
    </r>
    <r>
      <rPr>
        <i/>
        <sz val="7"/>
        <rFont val="Arial"/>
        <family val="2"/>
        <charset val="204"/>
      </rPr>
      <t xml:space="preserve">
(за 2 раза ПЗ=2 (ОЗП=2; ЭМ=2 к расх.; ЗПМ=2; МАТ=2 к расх.; ТЗ=2; ТЗМ=2))
НР (1 руб.): 90% от ФОТ (1 руб.)
СП (1 руб.): 70% от ФОТ (1 руб.)</t>
    </r>
  </si>
  <si>
    <r>
      <t>Огрунтовка металлических поверхностей трубопроводов за 2 раза грунтовкой ФЛ-03К</t>
    </r>
    <r>
      <rPr>
        <i/>
        <sz val="7"/>
        <rFont val="Arial"/>
        <family val="2"/>
        <charset val="204"/>
      </rPr>
      <t xml:space="preserve">
(за 2 раза ПЗ=2 (ОЗП=2; ЭМ=2 к расх.; ЗПМ=2; МАТ=2 к расх.; ТЗ=2; ТЗМ=2))
НР (5 руб.): 90% от ФОТ (5 руб.)
СП (4 руб.): 70% от ФОТ (5 руб.)</t>
    </r>
  </si>
  <si>
    <r>
      <t>ТЕР13-03-002-02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</si>
  <si>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13,3902</t>
    </r>
    <r>
      <rPr>
        <i/>
        <sz val="6"/>
        <rFont val="Arial"/>
        <family val="2"/>
        <charset val="204"/>
      </rPr>
      <t xml:space="preserve">
12,9*1,038</t>
    </r>
  </si>
  <si>
    <t>Трубы стальные бесшовные, горячедеформированные со снятой фаской из стали марок 15, 20, 25, наружным диаметром 38 мм, толщина стенки 3,5 мм</t>
  </si>
  <si>
    <r>
      <t>ТСЦ-103-0352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</si>
  <si>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Трубопровод в помещениях или на открытых площадках в пределах цехов, монтируемый из труб и готовых деталей, на условное давление не более 2,5 МПа, диаметр труб наружный 38 мм</t>
    </r>
    <r>
      <rPr>
        <i/>
        <sz val="7"/>
        <rFont val="Arial"/>
        <family val="2"/>
        <charset val="204"/>
      </rPr>
      <t xml:space="preserve">
НР (339 руб.): 80% от ФОТ (424 руб.)
СП (254 руб.): 60% от ФОТ (424 руб.)</t>
    </r>
  </si>
  <si>
    <r>
      <t>3,05172</t>
    </r>
    <r>
      <rPr>
        <i/>
        <sz val="6"/>
        <rFont val="Arial"/>
        <family val="2"/>
        <charset val="204"/>
      </rPr>
      <t xml:space="preserve">
2,94*1,038</t>
    </r>
  </si>
  <si>
    <t>Трубы стальные бесшовные, горячедеформированные со снятой фаской из стали марок 15, 20, 25, наружным диаметром 32 мм, толщина стенки 3,5 мм</t>
  </si>
  <si>
    <r>
      <t>ТСЦ-103-0347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</si>
  <si>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Трубопровод в помещениях или на открытых площадках в пределах цехов, монтируемый из труб и готовых деталей, на условное давление не более 2,5 МПа, диаметр труб наружный 32 мм</t>
    </r>
    <r>
      <rPr>
        <i/>
        <sz val="7"/>
        <rFont val="Arial"/>
        <family val="2"/>
        <charset val="204"/>
      </rPr>
      <t xml:space="preserve">
НР (67 руб.): 80% от ФОТ (84 руб.)
СП (50 руб.): 60% от ФОТ (84 руб.)</t>
    </r>
  </si>
  <si>
    <r>
      <t>5,87508</t>
    </r>
    <r>
      <rPr>
        <i/>
        <sz val="6"/>
        <rFont val="Arial"/>
        <family val="2"/>
        <charset val="204"/>
      </rPr>
      <t xml:space="preserve">
5,66*1,038</t>
    </r>
  </si>
  <si>
    <t>Трубы стальные бесшовные, горячедеформированные со снятой фаской из стали марок 15, 20, 25, наружным диаметром 21,3 мм, толщина стенки 3,5 мм</t>
  </si>
  <si>
    <r>
      <t>ТСЦ-103-0342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</si>
  <si>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Трубопровод в помещениях или на открытых площадках в пределах цехов, монтируемый из труб и готовых деталей, на условное давление не более 2,5 МПа, диаметр труб наружный 21,3 мм</t>
    </r>
    <r>
      <rPr>
        <i/>
        <sz val="7"/>
        <rFont val="Arial"/>
        <family val="2"/>
        <charset val="204"/>
      </rPr>
      <t xml:space="preserve">
НР (126 руб.): 80% от ФОТ (157 руб.)
СП (94 руб.): 60% от ФОТ (157 руб.)</t>
    </r>
  </si>
  <si>
    <r>
      <t>0,1557</t>
    </r>
    <r>
      <rPr>
        <i/>
        <sz val="6"/>
        <rFont val="Arial"/>
        <family val="2"/>
        <charset val="204"/>
      </rPr>
      <t xml:space="preserve">
(1,5*1,038) / 10</t>
    </r>
  </si>
  <si>
    <t>10 м</t>
  </si>
  <si>
    <t>Трубы бесшовные холоднодеформированные наружным диаметром 14 мм, толщиной стенки 3,5 мм</t>
  </si>
  <si>
    <r>
      <t>ТСЦ-507-0386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</si>
  <si>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0,2076</t>
    </r>
    <r>
      <rPr>
        <i/>
        <sz val="6"/>
        <rFont val="Arial"/>
        <family val="2"/>
        <charset val="204"/>
      </rPr>
      <t xml:space="preserve">
(2*1,038) / 10</t>
    </r>
  </si>
  <si>
    <t>Трубы бесшовные холоднодеформированные наружным диаметром 12 мм, толщиной стенки 3,5 мм</t>
  </si>
  <si>
    <r>
      <t>Трубопровод в помещениях или на открытых площадках в пределах цехов, монтируемый из труб и готовых деталей, на условное давление не более 2,5 МПа, диаметр труб наружный до 14 мм</t>
    </r>
    <r>
      <rPr>
        <i/>
        <sz val="7"/>
        <rFont val="Arial"/>
        <family val="2"/>
        <charset val="204"/>
      </rPr>
      <t xml:space="preserve">
НР (74 руб.): 80% от ФОТ (92 руб.)
СП (55 руб.): 60% от ФОТ (92 руб.)</t>
    </r>
  </si>
  <si>
    <r>
      <t>Арматура фланцевая с ручным приводом или без привода водопроводная на условное давление до 4 МПа, диаметр условного прохода 25 мм (кран шаровой Ду 25 мм)</t>
    </r>
    <r>
      <rPr>
        <i/>
        <sz val="7"/>
        <rFont val="Arial"/>
        <family val="2"/>
        <charset val="204"/>
      </rPr>
      <t xml:space="preserve">
НР (39 руб.): 80% от ФОТ (49 руб.)
СП (29 руб.): 60% от ФОТ (49 руб.)</t>
    </r>
  </si>
  <si>
    <r>
      <t>Монтаж оборудования в помещении (установки длительного хранения для жидкой двуокиси углерода), масса оборудования 5,1 т</t>
    </r>
    <r>
      <rPr>
        <i/>
        <sz val="7"/>
        <rFont val="Arial"/>
        <family val="2"/>
        <charset val="204"/>
      </rPr>
      <t xml:space="preserve">
НР (1878 руб.): 80% от ФОТ (2347 руб.)
СП (1408 руб.): 60% от ФОТ (2347 руб.)</t>
    </r>
  </si>
  <si>
    <r>
      <t>Монтаж оборудования в помещении (газификатора), масса оборудования 0,47 т</t>
    </r>
    <r>
      <rPr>
        <i/>
        <sz val="7"/>
        <rFont val="Arial"/>
        <family val="2"/>
        <charset val="204"/>
      </rPr>
      <t xml:space="preserve">
НР (357 руб.): 80% от ФОТ (446 руб.)
СП (268 руб.): 60% от ФОТ (446 руб.)</t>
    </r>
  </si>
  <si>
    <t>_______________________________________________________________________________________________450,8</t>
  </si>
  <si>
    <t>___________________________6497</t>
  </si>
  <si>
    <t>_______________________________________________________________________________________________21172</t>
  </si>
  <si>
    <t>_______________________________________________________________________________________________6058</t>
  </si>
  <si>
    <t>___________________________27230</t>
  </si>
  <si>
    <t>Основание: 16370-ТХ</t>
  </si>
  <si>
    <t>Технологические решения. Станция газификации (техперевооружение с монтажом установки длительного хранения УДХ10-02 и газификатора ГУ-0,3/0,3"</t>
  </si>
  <si>
    <t>ЛОКАЛЬНЫЙ СМЕТНЫЙ РАСЧЕТ № 16370-ТХ.СМ2 (взамен 16370-ТХ.СМ1)</t>
  </si>
  <si>
    <t xml:space="preserve">      Итого Поз. 2, 4-6, 8, 10</t>
  </si>
  <si>
    <t xml:space="preserve">      Итого Поз. 12-13, 15-19, 23-25</t>
  </si>
  <si>
    <t xml:space="preserve">      Сметная прибыль 65% ФОТ (от 858)</t>
  </si>
  <si>
    <t xml:space="preserve">      Накладные расходы 95% ФОТ (от 858)</t>
  </si>
  <si>
    <t xml:space="preserve">      Итого Поз. 1, 3, 7, 9, 11, 14, 20-22, 26-28</t>
  </si>
  <si>
    <t xml:space="preserve">   65% ФОТ (от 858)  (Поз. 1, 3, 7, 9, 11, 14, 20-22, 26-28)</t>
  </si>
  <si>
    <t xml:space="preserve">   95% ФОТ (от 858)  (Поз. 1, 3, 7, 9, 11, 14, 20-22, 26-28)</t>
  </si>
  <si>
    <t xml:space="preserve">   1. Производство монтажных работ в существующих зданиях и сооружениях, освобожденных от оборудования и других предметов, мешающих нормальному производству работ. ОЗП=1,2; ЭМ=1,2; ЗПМ=1,2; ТЗ=1,2; ТЗМ=1,2  (Поз. 1, 3, 7, 9, 11, 14, 20-22, 26-28)</t>
  </si>
  <si>
    <t xml:space="preserve">   МДС 81-35.2004 п.4.64._Заготовительно-складские расходы ПЗ=1,012  (Поз. 2, 4-6, 8, 10)</t>
  </si>
  <si>
    <t xml:space="preserve">   МДС 81-35.2004 п.4.60._Транспортные расходы ПЗ=1,03  (Поз. 2, 4-6, 8, 10)</t>
  </si>
  <si>
    <t xml:space="preserve">   Заготовительно-складские расходы на материалы по прайс-листам МАТ=2%  (Поз. 12-13, 15-19, 23-25)</t>
  </si>
  <si>
    <t xml:space="preserve">  Итого по разделу 2 Материалы и электромонтажные изделия</t>
  </si>
  <si>
    <t>Итоги по разделу 2 Материалы и электромонтажные изделия :</t>
  </si>
  <si>
    <r>
      <t>0,18</t>
    </r>
    <r>
      <rPr>
        <i/>
        <sz val="6"/>
        <rFont val="Arial"/>
        <family val="2"/>
        <charset val="204"/>
      </rPr>
      <t xml:space="preserve">
18 / 100</t>
    </r>
  </si>
  <si>
    <t>100 жил</t>
  </si>
  <si>
    <r>
      <t>Разводка по устройствам и подключение жил кабелей или проводов сечением до 10 мм2</t>
    </r>
    <r>
      <rPr>
        <i/>
        <sz val="7"/>
        <rFont val="Arial"/>
        <family val="2"/>
        <charset val="204"/>
      </rPr>
      <t xml:space="preserve">
НР (48 руб.): 95% от ФОТ (50 руб.)
СП (33 руб.): 65% от ФОТ (50 руб.)</t>
    </r>
  </si>
  <si>
    <r>
      <t>ТЕРм08-03-574-01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</si>
  <si>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Заделка концевая сухая для контрольного кабеля сечением одной жилы до 2,5 мм2, количество жил до 4</t>
    </r>
    <r>
      <rPr>
        <i/>
        <sz val="7"/>
        <rFont val="Arial"/>
        <family val="2"/>
        <charset val="204"/>
      </rPr>
      <t xml:space="preserve">
НР (25 руб.): 95% от ФОТ (26 руб.)
СП (17 руб.): 65% от ФОТ (26 руб.)</t>
    </r>
  </si>
  <si>
    <r>
      <t>ТЕРм08-02-158-04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</si>
  <si>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Заделка концевая сухая для 3-4-жильного кабеля с пластмассовой и резиновой изоляцией напряжением до 1 кВ, сечение одной жилы до 35 мм2</t>
    </r>
    <r>
      <rPr>
        <i/>
        <sz val="7"/>
        <rFont val="Arial"/>
        <family val="2"/>
        <charset val="204"/>
      </rPr>
      <t xml:space="preserve">
НР (215 руб.): 95% от ФОТ (226 руб.)
СП (147 руб.): 65% от ФОТ (226 руб.)</t>
    </r>
  </si>
  <si>
    <r>
      <t>4,39</t>
    </r>
    <r>
      <rPr>
        <i/>
        <sz val="5"/>
        <rFont val="Arial"/>
        <family val="2"/>
        <charset val="204"/>
      </rPr>
      <t xml:space="preserve">
31/1,18/ИндексМ</t>
    </r>
  </si>
  <si>
    <t>Кабель контрольный КВВГнг-LS 4х1,5-0,66</t>
  </si>
  <si>
    <r>
      <t>2,98</t>
    </r>
    <r>
      <rPr>
        <i/>
        <sz val="5"/>
        <rFont val="Arial"/>
        <family val="2"/>
        <charset val="204"/>
      </rPr>
      <t xml:space="preserve">
21/1,18/ИндексМ</t>
    </r>
  </si>
  <si>
    <t>Кабель силовой ВВГнг-LS 3х1,5-0,66</t>
  </si>
  <si>
    <t>Кабель силовой ВВГнг-LS 3х2,5-0,66</t>
  </si>
  <si>
    <r>
      <t>0,85</t>
    </r>
    <r>
      <rPr>
        <i/>
        <sz val="6"/>
        <rFont val="Arial"/>
        <family val="2"/>
        <charset val="204"/>
      </rPr>
      <t xml:space="preserve">
(7+36+42) / 100</t>
    </r>
  </si>
  <si>
    <r>
      <t>Кабель по установленным конструкциям и лоткам с креплением на поворотах и в конце трассы, масса 1 м кабеля до 1 кг</t>
    </r>
    <r>
      <rPr>
        <i/>
        <sz val="7"/>
        <rFont val="Arial"/>
        <family val="2"/>
        <charset val="204"/>
      </rPr>
      <t xml:space="preserve">
НР (202 руб.): 95% от ФОТ (213 руб.)
СП (138 руб.): 65% от ФОТ (213 руб.)</t>
    </r>
  </si>
  <si>
    <r>
      <t>0,03</t>
    </r>
    <r>
      <rPr>
        <i/>
        <sz val="6"/>
        <rFont val="Arial"/>
        <family val="2"/>
        <charset val="204"/>
      </rPr>
      <t xml:space="preserve">
3 / 100</t>
    </r>
  </si>
  <si>
    <r>
      <t>Затягивание провода в проложенные трубы и металлические рукава каждого последующего одножильного или многожильного в общей оплетке, суммарное сечение до 6 мм2</t>
    </r>
    <r>
      <rPr>
        <i/>
        <sz val="7"/>
        <rFont val="Arial"/>
        <family val="2"/>
        <charset val="204"/>
      </rPr>
      <t xml:space="preserve">
НР (1 руб.): 95% от ФОТ (1 руб.)
СП (1 руб.): 65% от ФОТ (1 руб.)</t>
    </r>
  </si>
  <si>
    <r>
      <t>0,06</t>
    </r>
    <r>
      <rPr>
        <i/>
        <sz val="6"/>
        <rFont val="Arial"/>
        <family val="2"/>
        <charset val="204"/>
      </rPr>
      <t xml:space="preserve">
6 / 100</t>
    </r>
  </si>
  <si>
    <r>
      <t>Затягивание провода в проложенные трубы и металлические рукава первого одножильного или многожильного в общей оплетке, суммарное сечение до 6 мм2</t>
    </r>
    <r>
      <rPr>
        <i/>
        <sz val="7"/>
        <rFont val="Arial"/>
        <family val="2"/>
        <charset val="204"/>
      </rPr>
      <t xml:space="preserve">
НР (6 руб.): 95% от ФОТ (6 руб.)
СП (4 руб.): 65% от ФОТ (6 руб.)</t>
    </r>
  </si>
  <si>
    <r>
      <t>47,62</t>
    </r>
    <r>
      <rPr>
        <i/>
        <sz val="5"/>
        <rFont val="Arial"/>
        <family val="2"/>
        <charset val="204"/>
      </rPr>
      <t xml:space="preserve">
336/1,18/ИндексМ</t>
    </r>
  </si>
  <si>
    <t>Консоль 200 мм BBL-40 BBL4020HDZ ДКС</t>
  </si>
  <si>
    <r>
      <t>84,46</t>
    </r>
    <r>
      <rPr>
        <i/>
        <sz val="5"/>
        <rFont val="Arial"/>
        <family val="2"/>
        <charset val="204"/>
      </rPr>
      <t xml:space="preserve">
596/1,18/ИндексМ</t>
    </r>
  </si>
  <si>
    <t>Крепление к потолку BSF-21 BSF2901HDZ ДКС</t>
  </si>
  <si>
    <r>
      <t>46,34</t>
    </r>
    <r>
      <rPr>
        <i/>
        <sz val="5"/>
        <rFont val="Arial"/>
        <family val="2"/>
        <charset val="204"/>
      </rPr>
      <t xml:space="preserve">
327/1,18/ИндексМ</t>
    </r>
  </si>
  <si>
    <r>
      <t>3</t>
    </r>
    <r>
      <rPr>
        <i/>
        <sz val="6"/>
        <rFont val="Arial"/>
        <family val="2"/>
        <charset val="204"/>
      </rPr>
      <t xml:space="preserve">
3*1</t>
    </r>
  </si>
  <si>
    <t>Профиль 3000 мм BPL-29 BPL2930HDZ ДКС</t>
  </si>
  <si>
    <r>
      <t>0,58</t>
    </r>
    <r>
      <rPr>
        <i/>
        <sz val="5"/>
        <rFont val="Arial"/>
        <family val="2"/>
        <charset val="204"/>
      </rPr>
      <t xml:space="preserve">
4,1/1,18/ИндексМ</t>
    </r>
  </si>
  <si>
    <t>Держатель с защелкой диам. 32 мм 51032 ДКС</t>
  </si>
  <si>
    <r>
      <t>4,04</t>
    </r>
    <r>
      <rPr>
        <i/>
        <sz val="5"/>
        <rFont val="Arial"/>
        <family val="2"/>
        <charset val="204"/>
      </rPr>
      <t xml:space="preserve">
28,5/1,18/ИндексМ</t>
    </r>
  </si>
  <si>
    <t>Гофрированная труба из ПВХ диам. 32 мм 90532 ДКС</t>
  </si>
  <si>
    <r>
      <t>Труба винипластовая по установленным конструкциям, по стенам и колоннам с креплением скобами, диаметр до 50 мм</t>
    </r>
    <r>
      <rPr>
        <i/>
        <sz val="7"/>
        <rFont val="Arial"/>
        <family val="2"/>
        <charset val="204"/>
      </rPr>
      <t xml:space="preserve">
НР (55 руб.): 95% от ФОТ (58 руб.)
СП (38 руб.): 65% от ФОТ (58 руб.)</t>
    </r>
  </si>
  <si>
    <r>
      <t>20,11</t>
    </r>
    <r>
      <rPr>
        <i/>
        <sz val="5"/>
        <rFont val="Arial"/>
        <family val="2"/>
        <charset val="204"/>
      </rPr>
      <t xml:space="preserve">
141,87/1,18/ИндексМ</t>
    </r>
  </si>
  <si>
    <r>
      <t>9</t>
    </r>
    <r>
      <rPr>
        <i/>
        <sz val="6"/>
        <rFont val="Arial"/>
        <family val="2"/>
        <charset val="204"/>
      </rPr>
      <t xml:space="preserve">
3*3</t>
    </r>
  </si>
  <si>
    <t>Крышка лотка L=3000 мм, 150х50 мм 35523HDZ ДКС</t>
  </si>
  <si>
    <r>
      <t>87,29</t>
    </r>
    <r>
      <rPr>
        <i/>
        <sz val="5"/>
        <rFont val="Arial"/>
        <family val="2"/>
        <charset val="204"/>
      </rPr>
      <t xml:space="preserve">
615,97/1,18/ИндексМ</t>
    </r>
  </si>
  <si>
    <t>Лоток металлический перфорированный L=3000 мм, 150х50 мм 3502315HDZ ДКС</t>
  </si>
  <si>
    <r>
      <t>0,04041</t>
    </r>
    <r>
      <rPr>
        <i/>
        <sz val="6"/>
        <rFont val="Arial"/>
        <family val="2"/>
        <charset val="204"/>
      </rPr>
      <t xml:space="preserve">
(3,59+0,9)*3*3/1000</t>
    </r>
  </si>
  <si>
    <r>
      <t>Лоток металлический штампованный по установленным конструкциям, ширина лотка до 200 мм</t>
    </r>
    <r>
      <rPr>
        <i/>
        <sz val="7"/>
        <rFont val="Arial"/>
        <family val="2"/>
        <charset val="204"/>
      </rPr>
      <t xml:space="preserve">
НР (57 руб.): 95% от ФОТ (60 руб.)
СП (39 руб.): 65% от ФОТ (60 руб.)</t>
    </r>
  </si>
  <si>
    <t xml:space="preserve">                           Раздел 2. Материалы и электромонтажные изделия</t>
  </si>
  <si>
    <t xml:space="preserve">  Итого по разделу 1 Оборудование</t>
  </si>
  <si>
    <t>Итоги по разделу 1 Оборудование :</t>
  </si>
  <si>
    <r>
      <t>101,25</t>
    </r>
    <r>
      <rPr>
        <i/>
        <sz val="5"/>
        <rFont val="Arial"/>
        <family val="2"/>
        <charset val="204"/>
      </rPr>
      <t xml:space="preserve">
503/1,18/ИндексОБ</t>
    </r>
  </si>
  <si>
    <t>Счетчик электроэнергии CE 101 R5 145M 1 ф, 220В 5-60А МР</t>
  </si>
  <si>
    <r>
      <t>Монтаж. Счетчик электроэнергии</t>
    </r>
    <r>
      <rPr>
        <i/>
        <sz val="7"/>
        <rFont val="Arial"/>
        <family val="2"/>
        <charset val="204"/>
      </rPr>
      <t xml:space="preserve">
НР (18 руб.): 95% от ФОТ (19 руб.)
СП (12 руб.): 65% от ФОТ (19 руб.)</t>
    </r>
  </si>
  <si>
    <r>
      <t>168,43</t>
    </r>
    <r>
      <rPr>
        <i/>
        <sz val="5"/>
        <rFont val="Arial"/>
        <family val="2"/>
        <charset val="204"/>
      </rPr>
      <t xml:space="preserve">
709,07/ИндексОБ</t>
    </r>
  </si>
  <si>
    <t>Выключатель автоматический 1Р, 25А iC60N A9F79225</t>
  </si>
  <si>
    <r>
      <t>Монтаж. Выключатели автоматические (в ЩС1)</t>
    </r>
    <r>
      <rPr>
        <i/>
        <sz val="7"/>
        <rFont val="Arial"/>
        <family val="2"/>
        <charset val="204"/>
      </rPr>
      <t xml:space="preserve">
НР (18 руб.): 95% от ФОТ (19 руб.)
СП (12 руб.): 65% от ФОТ (19 руб.)</t>
    </r>
  </si>
  <si>
    <r>
      <t>141,61</t>
    </r>
    <r>
      <rPr>
        <i/>
        <sz val="5"/>
        <rFont val="Arial"/>
        <family val="2"/>
        <charset val="204"/>
      </rPr>
      <t xml:space="preserve">
596,16/ИндексОБ</t>
    </r>
  </si>
  <si>
    <t>Выключатель автоматический 2Р, 10А iC60N A9F79210</t>
  </si>
  <si>
    <r>
      <t>150,05</t>
    </r>
    <r>
      <rPr>
        <i/>
        <sz val="5"/>
        <rFont val="Arial"/>
        <family val="2"/>
        <charset val="204"/>
      </rPr>
      <t xml:space="preserve">
631,73/ИндексОБ</t>
    </r>
  </si>
  <si>
    <t>Выключатель автоматический 2Р, 6А iC60N A9F79206</t>
  </si>
  <si>
    <r>
      <t>425,29</t>
    </r>
    <r>
      <rPr>
        <i/>
        <sz val="5"/>
        <rFont val="Arial"/>
        <family val="2"/>
        <charset val="204"/>
      </rPr>
      <t xml:space="preserve">
1790,48/ИндексОБ</t>
    </r>
  </si>
  <si>
    <t>Выключатель нагрузки двухполюсный с индикатором 32А iSW32 A9S61232</t>
  </si>
  <si>
    <r>
      <t>7</t>
    </r>
    <r>
      <rPr>
        <i/>
        <sz val="6"/>
        <rFont val="Arial"/>
        <family val="2"/>
        <charset val="204"/>
      </rPr>
      <t xml:space="preserve">
1+5+1</t>
    </r>
  </si>
  <si>
    <r>
      <t>Монтаж. Выключатели автоматические</t>
    </r>
    <r>
      <rPr>
        <i/>
        <sz val="7"/>
        <rFont val="Arial"/>
        <family val="2"/>
        <charset val="204"/>
      </rPr>
      <t xml:space="preserve">
НР (125 руб.): 95% от ФОТ (132 руб.)
СП (86 руб.): 65% от ФОТ (132 руб.)</t>
    </r>
  </si>
  <si>
    <r>
      <t>435</t>
    </r>
    <r>
      <rPr>
        <i/>
        <sz val="5"/>
        <rFont val="Arial"/>
        <family val="2"/>
        <charset val="204"/>
      </rPr>
      <t xml:space="preserve">
2161/1,18/ИндексОБ</t>
    </r>
  </si>
  <si>
    <t>Корпус модульный пластиковый на 38 модулей, IP 55 КМПн 2/38 IEK МКР72-N-38-55</t>
  </si>
  <si>
    <r>
      <t>Шкаф (пульт) управления навесной, высота, ширина и глубина до 600х600х350 мм</t>
    </r>
    <r>
      <rPr>
        <i/>
        <sz val="7"/>
        <rFont val="Arial"/>
        <family val="2"/>
        <charset val="204"/>
      </rPr>
      <t xml:space="preserve">
НР (44 руб.): 95% от ФОТ (46 руб.)
СП (30 руб.): 65% от ФОТ (46 руб.)</t>
    </r>
  </si>
  <si>
    <r>
      <t>ТЕРм08-03-573-04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</si>
  <si>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Раздел 1. Оборудование</t>
  </si>
  <si>
    <t>_______________________________________________________________________________________________55,14</t>
  </si>
  <si>
    <t>___________________________858</t>
  </si>
  <si>
    <t>_______________________________________________________________________________________________2107</t>
  </si>
  <si>
    <t>_______________________________________________________________________________________________5492</t>
  </si>
  <si>
    <t>___________________________7599</t>
  </si>
  <si>
    <t>Основание: 16370-ЭМ</t>
  </si>
  <si>
    <t>Электрооборудование. Станция газификации (техперевооружение с монтажом установки длительного хранения УДХ10-02 и газификатора ГУ-0,3/0,3"</t>
  </si>
  <si>
    <t>ЛОКАЛЬНЫЙ СМЕТНЫЙ РАСЧЕТ № 16370-ЭМ.СМ</t>
  </si>
  <si>
    <t>Техперевооружение станции газификации с монтажом установки длительного хранения УДХ10-02 и газификатора ГУ-0,3/0,3</t>
  </si>
  <si>
    <t xml:space="preserve"> 16370-АО.СМ1</t>
  </si>
  <si>
    <t xml:space="preserve"> 16370-АР</t>
  </si>
  <si>
    <t xml:space="preserve"> 16370-АТХ</t>
  </si>
  <si>
    <t xml:space="preserve"> 16370-КМ</t>
  </si>
  <si>
    <t xml:space="preserve"> 16370-ТХ</t>
  </si>
  <si>
    <t xml:space="preserve"> 16370-ЭМ</t>
  </si>
  <si>
    <t>Контроль атмосферы</t>
  </si>
  <si>
    <t>Архитектурные решения</t>
  </si>
  <si>
    <t>Автоматизация технологического оборудования</t>
  </si>
  <si>
    <t>Технологические решения</t>
  </si>
  <si>
    <t>Электрооборудование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</si>
</sst>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00"/>
    <numFmt numFmtId="165" formatCode="#,##0.0"/>
  </numFmts>
  <fonts count="48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sz val="8"/>
      <name val="Arial Cyr"/>
      <charset val="204"/>
    </font>
    <font>
      <sz val="11"/>
      <name val="Arial"/>
      <family val="2"/>
      <charset val="204"/>
    </font>
    <font>
      <i/>
      <sz val="9"/>
      <name val="Arial"/>
      <family val="2"/>
      <charset val="204"/>
    </font>
    <font>
      <b/>
      <sz val="8"/>
      <name val="Arial"/>
      <family val="2"/>
      <charset val="204"/>
    </font>
    <font>
      <i/>
      <sz val="5"/>
      <name val="Arial"/>
      <family val="2"/>
      <charset val="204"/>
    </font>
    <font>
      <i/>
      <sz val="6"/>
      <name val="Arial"/>
      <family val="2"/>
      <charset val="204"/>
    </font>
    <font>
      <sz val="6"/>
      <color indexed="8"/>
      <name val="Arial"/>
      <family val="2"/>
      <charset val="204"/>
    </font>
    <font>
      <i/>
      <sz val="8"/>
      <name val="Arial"/>
      <family val="2"/>
      <charset val="204"/>
    </font>
    <font>
      <sz val="6"/>
      <name val="Arial"/>
      <family val="2"/>
      <charset val="204"/>
    </font>
    <font>
      <b/>
      <sz val="10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7">
    <xf numFmtId="0" fontId="0" fillId="0" borderId="0"/>
    <xf numFmtId="0" fontId="13" fillId="2" borderId="0" applyNumberFormat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5" fillId="7" borderId="1" applyNumberFormat="0" applyAlignment="0" applyProtection="0"/>
    <xf numFmtId="0" fontId="15" fillId="7" borderId="1" applyNumberFormat="0" applyAlignment="0" applyProtection="0"/>
    <xf numFmtId="0" fontId="16" fillId="20" borderId="2" applyNumberFormat="0" applyAlignment="0" applyProtection="0"/>
    <xf numFmtId="0" fontId="16" fillId="20" borderId="2" applyNumberFormat="0" applyAlignment="0" applyProtection="0"/>
    <xf numFmtId="0" fontId="17" fillId="20" borderId="1" applyNumberFormat="0" applyAlignment="0" applyProtection="0"/>
    <xf numFmtId="0" fontId="17" fillId="20" borderId="1" applyNumberFormat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2" fillId="21" borderId="7" applyNumberFormat="0" applyAlignment="0" applyProtection="0"/>
    <xf numFmtId="0" fontId="22" fillId="21" borderId="7" applyNumberFormat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1" fillId="0" borderId="0" applyAlignment="0"/>
    <xf numFmtId="0" fontId="30" fillId="0" borderId="0"/>
    <xf numFmtId="0" fontId="30" fillId="0" borderId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" fillId="23" borderId="8" applyNumberFormat="0" applyFont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30" fillId="0" borderId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</cellStyleXfs>
  <cellXfs count="215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11" xfId="0" applyFont="1" applyBorder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left"/>
    </xf>
    <xf numFmtId="0" fontId="4" fillId="0" borderId="11" xfId="0" applyFont="1" applyBorder="1"/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3" fillId="0" borderId="12" xfId="0" applyFont="1" applyBorder="1" applyAlignment="1">
      <alignment horizontal="center" vertical="top"/>
    </xf>
    <xf numFmtId="0" fontId="3" fillId="0" borderId="0" xfId="0" applyFont="1" applyAlignment="1">
      <alignment horizontal="left" vertical="top" wrapText="1"/>
    </xf>
    <xf numFmtId="0" fontId="7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49" fontId="8" fillId="0" borderId="12" xfId="0" applyNumberFormat="1" applyFont="1" applyBorder="1" applyAlignment="1">
      <alignment horizontal="left" vertical="top" wrapText="1"/>
    </xf>
    <xf numFmtId="0" fontId="3" fillId="0" borderId="12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/>
    </xf>
    <xf numFmtId="0" fontId="7" fillId="0" borderId="12" xfId="0" applyFont="1" applyBorder="1" applyAlignment="1">
      <alignment horizontal="right" vertical="top" wrapText="1"/>
    </xf>
    <xf numFmtId="0" fontId="7" fillId="0" borderId="12" xfId="0" applyFont="1" applyBorder="1" applyAlignment="1">
      <alignment horizontal="right" vertical="top"/>
    </xf>
    <xf numFmtId="0" fontId="10" fillId="0" borderId="12" xfId="0" applyFont="1" applyBorder="1" applyAlignment="1">
      <alignment horizontal="right" vertical="top" wrapText="1"/>
    </xf>
    <xf numFmtId="49" fontId="11" fillId="0" borderId="0" xfId="72" applyNumberFormat="1" applyFont="1" applyFill="1"/>
    <xf numFmtId="0" fontId="32" fillId="0" borderId="0" xfId="72" applyFont="1" applyFill="1" applyAlignment="1">
      <alignment horizontal="center" vertical="center"/>
    </xf>
    <xf numFmtId="49" fontId="11" fillId="0" borderId="0" xfId="72" applyNumberFormat="1" applyFont="1" applyFill="1" applyAlignment="1">
      <alignment horizontal="center" vertical="center"/>
    </xf>
    <xf numFmtId="0" fontId="33" fillId="0" borderId="0" xfId="72" applyFont="1" applyFill="1" applyAlignment="1">
      <alignment horizontal="center" vertical="center"/>
    </xf>
    <xf numFmtId="49" fontId="31" fillId="0" borderId="0" xfId="72" applyNumberFormat="1" applyFont="1" applyFill="1" applyAlignment="1">
      <alignment horizontal="center" vertical="center"/>
    </xf>
    <xf numFmtId="49" fontId="34" fillId="0" borderId="0" xfId="72" applyNumberFormat="1" applyFont="1" applyFill="1" applyAlignment="1">
      <alignment wrapText="1"/>
    </xf>
    <xf numFmtId="49" fontId="32" fillId="0" borderId="0" xfId="72" applyNumberFormat="1" applyFont="1" applyFill="1" applyAlignment="1">
      <alignment horizontal="center" vertical="center" wrapText="1"/>
    </xf>
    <xf numFmtId="0" fontId="31" fillId="0" borderId="0" xfId="72" applyFont="1" applyFill="1"/>
    <xf numFmtId="0" fontId="31" fillId="0" borderId="10" xfId="72" applyFont="1" applyFill="1" applyBorder="1"/>
    <xf numFmtId="0" fontId="31" fillId="0" borderId="0" xfId="72" applyFont="1" applyFill="1" applyAlignment="1">
      <alignment horizontal="center"/>
    </xf>
    <xf numFmtId="0" fontId="31" fillId="0" borderId="0" xfId="72" applyFont="1" applyFill="1" applyAlignment="1">
      <alignment horizontal="right"/>
    </xf>
    <xf numFmtId="49" fontId="31" fillId="0" borderId="0" xfId="72" applyNumberFormat="1" applyFont="1" applyFill="1"/>
    <xf numFmtId="49" fontId="11" fillId="0" borderId="0" xfId="72" applyNumberFormat="1" applyFont="1" applyFill="1" applyAlignment="1">
      <alignment horizontal="center"/>
    </xf>
    <xf numFmtId="49" fontId="31" fillId="0" borderId="12" xfId="72" applyNumberFormat="1" applyFont="1" applyFill="1" applyBorder="1" applyAlignment="1">
      <alignment horizontal="center"/>
    </xf>
    <xf numFmtId="49" fontId="31" fillId="0" borderId="13" xfId="72" applyNumberFormat="1" applyFont="1" applyFill="1" applyBorder="1" applyAlignment="1">
      <alignment horizontal="center"/>
    </xf>
    <xf numFmtId="4" fontId="31" fillId="0" borderId="14" xfId="72" applyNumberFormat="1" applyFont="1" applyFill="1" applyBorder="1" applyAlignment="1">
      <alignment horizontal="center" vertical="center"/>
    </xf>
    <xf numFmtId="4" fontId="31" fillId="0" borderId="15" xfId="72" applyNumberFormat="1" applyFont="1" applyFill="1" applyBorder="1" applyAlignment="1">
      <alignment horizontal="center" vertical="center"/>
    </xf>
    <xf numFmtId="0" fontId="11" fillId="0" borderId="0" xfId="72" applyFont="1" applyFill="1" applyAlignment="1">
      <alignment vertical="center"/>
    </xf>
    <xf numFmtId="4" fontId="35" fillId="0" borderId="14" xfId="72" applyNumberFormat="1" applyFont="1" applyFill="1" applyBorder="1" applyAlignment="1">
      <alignment horizontal="center" vertical="center"/>
    </xf>
    <xf numFmtId="4" fontId="35" fillId="0" borderId="15" xfId="72" applyNumberFormat="1" applyFont="1" applyFill="1" applyBorder="1" applyAlignment="1">
      <alignment horizontal="center" vertical="center"/>
    </xf>
    <xf numFmtId="49" fontId="35" fillId="0" borderId="16" xfId="72" applyNumberFormat="1" applyFont="1" applyFill="1" applyBorder="1" applyAlignment="1">
      <alignment horizontal="left" vertical="center"/>
    </xf>
    <xf numFmtId="49" fontId="31" fillId="0" borderId="0" xfId="72" applyNumberFormat="1" applyFont="1" applyFill="1" applyBorder="1" applyAlignment="1">
      <alignment horizontal="centerContinuous" vertical="center" wrapText="1"/>
    </xf>
    <xf numFmtId="164" fontId="35" fillId="0" borderId="14" xfId="72" applyNumberFormat="1" applyFont="1" applyFill="1" applyBorder="1" applyAlignment="1">
      <alignment horizontal="center" vertical="center"/>
    </xf>
    <xf numFmtId="49" fontId="32" fillId="0" borderId="17" xfId="72" applyNumberFormat="1" applyFont="1" applyFill="1" applyBorder="1" applyAlignment="1">
      <alignment horizontal="left" vertical="center"/>
    </xf>
    <xf numFmtId="164" fontId="35" fillId="0" borderId="18" xfId="72" applyNumberFormat="1" applyFont="1" applyFill="1" applyBorder="1" applyAlignment="1">
      <alignment horizontal="center" vertical="center"/>
    </xf>
    <xf numFmtId="4" fontId="35" fillId="0" borderId="19" xfId="72" applyNumberFormat="1" applyFont="1" applyFill="1" applyBorder="1" applyAlignment="1">
      <alignment horizontal="center" vertical="center"/>
    </xf>
    <xf numFmtId="49" fontId="35" fillId="0" borderId="0" xfId="72" applyNumberFormat="1" applyFont="1" applyFill="1" applyBorder="1" applyAlignment="1">
      <alignment horizontal="left" vertical="center"/>
    </xf>
    <xf numFmtId="164" fontId="35" fillId="0" borderId="0" xfId="72" applyNumberFormat="1" applyFont="1" applyFill="1" applyBorder="1" applyAlignment="1">
      <alignment horizontal="center" vertical="center"/>
    </xf>
    <xf numFmtId="0" fontId="31" fillId="0" borderId="0" xfId="72" applyFont="1" applyFill="1" applyAlignment="1">
      <alignment horizontal="center" vertical="center"/>
    </xf>
    <xf numFmtId="0" fontId="31" fillId="0" borderId="0" xfId="72" applyFont="1" applyFill="1" applyAlignment="1">
      <alignment horizontal="left" indent="1"/>
    </xf>
    <xf numFmtId="0" fontId="1" fillId="0" borderId="0" xfId="72" applyFont="1" applyFill="1"/>
    <xf numFmtId="0" fontId="1" fillId="0" borderId="0" xfId="72" applyFont="1" applyFill="1" applyAlignment="1">
      <alignment horizontal="center" vertical="center"/>
    </xf>
    <xf numFmtId="0" fontId="31" fillId="0" borderId="16" xfId="72" applyNumberFormat="1" applyFont="1" applyFill="1" applyBorder="1" applyAlignment="1">
      <alignment vertical="center" wrapText="1"/>
    </xf>
    <xf numFmtId="49" fontId="31" fillId="0" borderId="12" xfId="72" applyNumberFormat="1" applyFont="1" applyFill="1" applyBorder="1" applyAlignment="1">
      <alignment horizontal="center" vertical="center"/>
    </xf>
    <xf numFmtId="49" fontId="31" fillId="0" borderId="14" xfId="72" applyNumberFormat="1" applyFont="1" applyFill="1" applyBorder="1" applyAlignment="1">
      <alignment horizontal="center" vertical="center" wrapText="1"/>
    </xf>
    <xf numFmtId="49" fontId="31" fillId="0" borderId="14" xfId="72" applyNumberFormat="1" applyFont="1" applyFill="1" applyBorder="1" applyAlignment="1">
      <alignment horizontal="centerContinuous" vertical="center" wrapText="1"/>
    </xf>
    <xf numFmtId="49" fontId="31" fillId="0" borderId="18" xfId="72" applyNumberFormat="1" applyFont="1" applyFill="1" applyBorder="1" applyAlignment="1">
      <alignment horizontal="centerContinuous" vertical="center" wrapText="1"/>
    </xf>
    <xf numFmtId="49" fontId="31" fillId="0" borderId="20" xfId="72" applyNumberFormat="1" applyFont="1" applyFill="1" applyBorder="1" applyAlignment="1">
      <alignment horizontal="center"/>
    </xf>
    <xf numFmtId="0" fontId="35" fillId="0" borderId="16" xfId="72" applyNumberFormat="1" applyFont="1" applyFill="1" applyBorder="1" applyAlignment="1">
      <alignment horizontal="left" vertical="center" wrapText="1"/>
    </xf>
    <xf numFmtId="49" fontId="36" fillId="0" borderId="14" xfId="72" applyNumberFormat="1" applyFont="1" applyFill="1" applyBorder="1" applyAlignment="1">
      <alignment horizontal="center" vertical="center" wrapText="1"/>
    </xf>
    <xf numFmtId="49" fontId="34" fillId="0" borderId="16" xfId="72" applyNumberFormat="1" applyFont="1" applyFill="1" applyBorder="1" applyAlignment="1">
      <alignment horizontal="left" vertical="center" wrapText="1"/>
    </xf>
    <xf numFmtId="164" fontId="31" fillId="0" borderId="14" xfId="72" applyNumberFormat="1" applyFont="1" applyFill="1" applyBorder="1" applyAlignment="1">
      <alignment horizontal="center" vertical="center"/>
    </xf>
    <xf numFmtId="0" fontId="11" fillId="24" borderId="0" xfId="73" applyFont="1" applyFill="1"/>
    <xf numFmtId="49" fontId="11" fillId="24" borderId="0" xfId="73" applyNumberFormat="1" applyFont="1" applyFill="1"/>
    <xf numFmtId="49" fontId="34" fillId="24" borderId="0" xfId="73" applyNumberFormat="1" applyFont="1" applyFill="1" applyAlignment="1">
      <alignment wrapText="1"/>
    </xf>
    <xf numFmtId="0" fontId="31" fillId="24" borderId="10" xfId="73" applyFont="1" applyFill="1" applyBorder="1" applyAlignment="1">
      <alignment horizontal="left" vertical="center"/>
    </xf>
    <xf numFmtId="0" fontId="31" fillId="24" borderId="10" xfId="73" applyFont="1" applyFill="1" applyBorder="1"/>
    <xf numFmtId="0" fontId="31" fillId="24" borderId="10" xfId="73" applyFont="1" applyFill="1" applyBorder="1" applyAlignment="1">
      <alignment horizontal="right"/>
    </xf>
    <xf numFmtId="49" fontId="31" fillId="24" borderId="0" xfId="73" applyNumberFormat="1" applyFont="1" applyFill="1"/>
    <xf numFmtId="49" fontId="31" fillId="24" borderId="12" xfId="73" applyNumberFormat="1" applyFont="1" applyFill="1" applyBorder="1" applyAlignment="1">
      <alignment horizontal="center" vertical="center" wrapText="1"/>
    </xf>
    <xf numFmtId="49" fontId="11" fillId="24" borderId="0" xfId="73" applyNumberFormat="1" applyFont="1" applyFill="1" applyAlignment="1">
      <alignment horizontal="center"/>
    </xf>
    <xf numFmtId="49" fontId="31" fillId="24" borderId="12" xfId="73" applyNumberFormat="1" applyFont="1" applyFill="1" applyBorder="1" applyAlignment="1">
      <alignment horizontal="center" vertical="center"/>
    </xf>
    <xf numFmtId="49" fontId="31" fillId="24" borderId="12" xfId="73" applyNumberFormat="1" applyFont="1" applyFill="1" applyBorder="1" applyAlignment="1">
      <alignment horizontal="center"/>
    </xf>
    <xf numFmtId="0" fontId="31" fillId="24" borderId="12" xfId="73" applyNumberFormat="1" applyFont="1" applyFill="1" applyBorder="1" applyAlignment="1">
      <alignment horizontal="center" vertical="center"/>
    </xf>
    <xf numFmtId="49" fontId="36" fillId="24" borderId="12" xfId="73" applyNumberFormat="1" applyFont="1" applyFill="1" applyBorder="1" applyAlignment="1">
      <alignment horizontal="center" vertical="center" wrapText="1"/>
    </xf>
    <xf numFmtId="4" fontId="31" fillId="24" borderId="12" xfId="73" applyNumberFormat="1" applyFont="1" applyFill="1" applyBorder="1" applyAlignment="1">
      <alignment horizontal="center" vertical="center"/>
    </xf>
    <xf numFmtId="49" fontId="35" fillId="24" borderId="22" xfId="73" applyNumberFormat="1" applyFont="1" applyFill="1" applyBorder="1" applyAlignment="1">
      <alignment horizontal="left" vertical="center" wrapText="1"/>
    </xf>
    <xf numFmtId="4" fontId="35" fillId="24" borderId="12" xfId="73" applyNumberFormat="1" applyFont="1" applyFill="1" applyBorder="1" applyAlignment="1">
      <alignment horizontal="center" vertical="center"/>
    </xf>
    <xf numFmtId="0" fontId="11" fillId="24" borderId="0" xfId="73" applyFont="1" applyFill="1" applyAlignment="1">
      <alignment vertical="center"/>
    </xf>
    <xf numFmtId="0" fontId="37" fillId="24" borderId="12" xfId="73" applyFont="1" applyFill="1" applyBorder="1" applyAlignment="1">
      <alignment horizontal="center" vertical="center"/>
    </xf>
    <xf numFmtId="0" fontId="35" fillId="24" borderId="12" xfId="73" applyFont="1" applyFill="1" applyBorder="1" applyAlignment="1">
      <alignment horizontal="left" vertical="center" wrapText="1"/>
    </xf>
    <xf numFmtId="0" fontId="12" fillId="24" borderId="0" xfId="73" applyFont="1" applyFill="1"/>
    <xf numFmtId="0" fontId="31" fillId="24" borderId="12" xfId="73" applyFont="1" applyFill="1" applyBorder="1" applyAlignment="1">
      <alignment horizontal="center" vertical="center"/>
    </xf>
    <xf numFmtId="0" fontId="31" fillId="24" borderId="0" xfId="73" applyFont="1" applyFill="1"/>
    <xf numFmtId="0" fontId="31" fillId="24" borderId="18" xfId="73" applyFont="1" applyFill="1" applyBorder="1" applyAlignment="1">
      <alignment horizontal="center" vertical="center"/>
    </xf>
    <xf numFmtId="0" fontId="35" fillId="24" borderId="10" xfId="73" applyFont="1" applyFill="1" applyBorder="1" applyAlignment="1">
      <alignment horizontal="left" vertical="center"/>
    </xf>
    <xf numFmtId="4" fontId="35" fillId="24" borderId="18" xfId="73" applyNumberFormat="1" applyFont="1" applyFill="1" applyBorder="1" applyAlignment="1">
      <alignment horizontal="center" vertical="center"/>
    </xf>
    <xf numFmtId="0" fontId="11" fillId="24" borderId="0" xfId="73" applyFont="1" applyFill="1" applyAlignment="1">
      <alignment horizontal="center" vertical="center"/>
    </xf>
    <xf numFmtId="0" fontId="11" fillId="24" borderId="0" xfId="73" applyFont="1" applyFill="1" applyBorder="1" applyAlignment="1">
      <alignment horizontal="center" vertical="center"/>
    </xf>
    <xf numFmtId="0" fontId="35" fillId="24" borderId="0" xfId="73" applyFont="1" applyFill="1" applyAlignment="1">
      <alignment horizontal="center" vertical="center"/>
    </xf>
    <xf numFmtId="0" fontId="35" fillId="24" borderId="0" xfId="73" applyFont="1" applyFill="1"/>
    <xf numFmtId="0" fontId="31" fillId="24" borderId="0" xfId="73" applyFont="1" applyFill="1" applyAlignment="1">
      <alignment horizontal="center" vertical="center"/>
    </xf>
    <xf numFmtId="0" fontId="31" fillId="24" borderId="12" xfId="73" applyFont="1" applyFill="1" applyBorder="1" applyAlignment="1">
      <alignment horizontal="left" vertical="center"/>
    </xf>
    <xf numFmtId="0" fontId="31" fillId="0" borderId="0" xfId="72" applyFont="1" applyFill="1" applyAlignment="1">
      <alignment horizontal="center" vertical="center"/>
    </xf>
    <xf numFmtId="0" fontId="5" fillId="0" borderId="0" xfId="0" applyFont="1" applyAlignment="1">
      <alignment horizontal="center" vertical="top"/>
    </xf>
    <xf numFmtId="0" fontId="39" fillId="0" borderId="0" xfId="0" applyFont="1" applyAlignment="1">
      <alignment horizontal="right" vertical="top"/>
    </xf>
    <xf numFmtId="49" fontId="31" fillId="24" borderId="22" xfId="73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4" fontId="11" fillId="24" borderId="0" xfId="73" applyNumberFormat="1" applyFont="1" applyFill="1"/>
    <xf numFmtId="4" fontId="34" fillId="24" borderId="0" xfId="73" applyNumberFormat="1" applyFont="1" applyFill="1" applyAlignment="1">
      <alignment wrapText="1"/>
    </xf>
    <xf numFmtId="4" fontId="31" fillId="24" borderId="0" xfId="73" applyNumberFormat="1" applyFont="1" applyFill="1"/>
    <xf numFmtId="4" fontId="11" fillId="24" borderId="0" xfId="73" applyNumberFormat="1" applyFont="1" applyFill="1" applyAlignment="1">
      <alignment horizontal="center"/>
    </xf>
    <xf numFmtId="4" fontId="12" fillId="24" borderId="0" xfId="73" applyNumberFormat="1" applyFont="1" applyFill="1"/>
    <xf numFmtId="4" fontId="35" fillId="24" borderId="0" xfId="73" applyNumberFormat="1" applyFont="1" applyFill="1"/>
    <xf numFmtId="0" fontId="6" fillId="0" borderId="11" xfId="0" applyFont="1" applyBorder="1" applyAlignment="1">
      <alignment horizontal="center" vertical="top"/>
    </xf>
    <xf numFmtId="0" fontId="4" fillId="0" borderId="0" xfId="0" applyFont="1" applyAlignment="1"/>
    <xf numFmtId="0" fontId="4" fillId="0" borderId="0" xfId="0" applyFont="1" applyBorder="1"/>
    <xf numFmtId="49" fontId="2" fillId="0" borderId="0" xfId="0" applyNumberFormat="1" applyFont="1" applyAlignment="1">
      <alignment horizontal="left" vertical="top"/>
    </xf>
    <xf numFmtId="0" fontId="11" fillId="24" borderId="0" xfId="73" applyFont="1" applyFill="1" applyAlignment="1">
      <alignment horizontal="right"/>
    </xf>
    <xf numFmtId="49" fontId="32" fillId="24" borderId="0" xfId="73" applyNumberFormat="1" applyFont="1" applyFill="1" applyAlignment="1">
      <alignment horizontal="center" vertical="center" wrapText="1"/>
    </xf>
    <xf numFmtId="49" fontId="34" fillId="24" borderId="0" xfId="73" applyNumberFormat="1" applyFont="1" applyFill="1" applyAlignment="1">
      <alignment horizontal="left" vertical="top" wrapText="1"/>
    </xf>
    <xf numFmtId="0" fontId="11" fillId="24" borderId="0" xfId="73" applyFont="1" applyFill="1" applyAlignment="1">
      <alignment horizontal="center" vertical="center"/>
    </xf>
    <xf numFmtId="0" fontId="31" fillId="24" borderId="0" xfId="73" applyFont="1" applyFill="1" applyBorder="1" applyAlignment="1">
      <alignment horizontal="center" vertical="center"/>
    </xf>
    <xf numFmtId="0" fontId="32" fillId="24" borderId="0" xfId="73" applyFont="1" applyFill="1" applyAlignment="1">
      <alignment horizontal="center"/>
    </xf>
    <xf numFmtId="49" fontId="32" fillId="24" borderId="0" xfId="73" applyNumberFormat="1" applyFont="1" applyFill="1" applyAlignment="1">
      <alignment horizontal="center" vertical="top"/>
    </xf>
    <xf numFmtId="0" fontId="31" fillId="24" borderId="0" xfId="73" applyFont="1" applyFill="1" applyBorder="1" applyAlignment="1">
      <alignment horizontal="right"/>
    </xf>
    <xf numFmtId="49" fontId="31" fillId="24" borderId="16" xfId="73" applyNumberFormat="1" applyFont="1" applyFill="1" applyBorder="1" applyAlignment="1">
      <alignment horizontal="center" vertical="center" wrapText="1"/>
    </xf>
    <xf numFmtId="49" fontId="31" fillId="24" borderId="16" xfId="73" applyNumberFormat="1" applyFont="1" applyFill="1" applyBorder="1" applyAlignment="1">
      <alignment horizontal="center"/>
    </xf>
    <xf numFmtId="4" fontId="31" fillId="24" borderId="0" xfId="73" applyNumberFormat="1" applyFont="1" applyFill="1" applyBorder="1" applyAlignment="1">
      <alignment horizontal="center" vertical="center"/>
    </xf>
    <xf numFmtId="4" fontId="35" fillId="24" borderId="0" xfId="73" applyNumberFormat="1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right" vertical="top" wrapText="1"/>
    </xf>
    <xf numFmtId="0" fontId="10" fillId="0" borderId="12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top" wrapText="1"/>
    </xf>
    <xf numFmtId="0" fontId="44" fillId="0" borderId="12" xfId="0" applyFont="1" applyBorder="1" applyAlignment="1">
      <alignment horizontal="right" vertical="top"/>
    </xf>
    <xf numFmtId="0" fontId="9" fillId="0" borderId="12" xfId="0" applyFont="1" applyBorder="1" applyAlignment="1">
      <alignment horizontal="center" vertical="top" wrapText="1"/>
    </xf>
    <xf numFmtId="0" fontId="45" fillId="0" borderId="12" xfId="0" applyFont="1" applyBorder="1" applyAlignment="1">
      <alignment horizontal="center" vertical="top" wrapText="1"/>
    </xf>
    <xf numFmtId="0" fontId="45" fillId="0" borderId="12" xfId="0" applyFont="1" applyBorder="1" applyAlignment="1">
      <alignment horizontal="left" vertical="top" wrapText="1"/>
    </xf>
    <xf numFmtId="49" fontId="45" fillId="0" borderId="12" xfId="0" applyNumberFormat="1" applyFont="1" applyBorder="1" applyAlignment="1">
      <alignment horizontal="left" vertical="top" wrapText="1"/>
    </xf>
    <xf numFmtId="0" fontId="46" fillId="0" borderId="12" xfId="0" applyFont="1" applyBorder="1" applyAlignment="1">
      <alignment horizontal="right" vertical="top"/>
    </xf>
    <xf numFmtId="0" fontId="7" fillId="0" borderId="12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left" vertical="top" wrapText="1"/>
    </xf>
    <xf numFmtId="49" fontId="5" fillId="0" borderId="12" xfId="0" applyNumberFormat="1" applyFont="1" applyBorder="1" applyAlignment="1">
      <alignment horizontal="left" vertical="top" wrapText="1"/>
    </xf>
    <xf numFmtId="4" fontId="11" fillId="24" borderId="0" xfId="73" applyNumberFormat="1" applyFont="1" applyFill="1" applyAlignment="1">
      <alignment horizontal="center" vertical="center"/>
    </xf>
    <xf numFmtId="4" fontId="47" fillId="24" borderId="0" xfId="73" applyNumberFormat="1" applyFont="1" applyFill="1" applyAlignment="1">
      <alignment horizontal="center" vertical="center"/>
    </xf>
    <xf numFmtId="3" fontId="4" fillId="0" borderId="0" xfId="0" applyNumberFormat="1" applyFont="1" applyAlignment="1">
      <alignment horizontal="right" vertical="top"/>
    </xf>
    <xf numFmtId="3" fontId="4" fillId="0" borderId="10" xfId="0" applyNumberFormat="1" applyFont="1" applyBorder="1" applyAlignment="1">
      <alignment horizontal="right" vertical="top"/>
    </xf>
    <xf numFmtId="3" fontId="4" fillId="0" borderId="0" xfId="0" applyNumberFormat="1" applyFont="1" applyBorder="1" applyAlignment="1">
      <alignment horizontal="right" vertical="top"/>
    </xf>
    <xf numFmtId="3" fontId="4" fillId="0" borderId="11" xfId="0" applyNumberFormat="1" applyFont="1" applyBorder="1" applyAlignment="1">
      <alignment horizontal="right" vertical="top"/>
    </xf>
    <xf numFmtId="3" fontId="4" fillId="0" borderId="0" xfId="0" applyNumberFormat="1" applyFont="1" applyAlignment="1">
      <alignment horizontal="left"/>
    </xf>
    <xf numFmtId="3" fontId="3" fillId="0" borderId="12" xfId="0" applyNumberFormat="1" applyFont="1" applyBorder="1" applyAlignment="1">
      <alignment horizontal="center" vertical="center"/>
    </xf>
    <xf numFmtId="3" fontId="7" fillId="0" borderId="12" xfId="0" applyNumberFormat="1" applyFont="1" applyBorder="1" applyAlignment="1">
      <alignment horizontal="right" vertical="top"/>
    </xf>
    <xf numFmtId="3" fontId="7" fillId="0" borderId="12" xfId="0" applyNumberFormat="1" applyFont="1" applyBorder="1" applyAlignment="1">
      <alignment horizontal="right" vertical="top" wrapText="1"/>
    </xf>
    <xf numFmtId="3" fontId="10" fillId="0" borderId="12" xfId="0" applyNumberFormat="1" applyFont="1" applyBorder="1" applyAlignment="1">
      <alignment horizontal="right" vertical="top" wrapText="1"/>
    </xf>
    <xf numFmtId="3" fontId="7" fillId="0" borderId="0" xfId="0" applyNumberFormat="1" applyFont="1" applyAlignment="1">
      <alignment horizontal="right" vertical="top"/>
    </xf>
    <xf numFmtId="3" fontId="5" fillId="0" borderId="0" xfId="0" applyNumberFormat="1" applyFont="1" applyAlignment="1">
      <alignment horizontal="right" vertical="top"/>
    </xf>
    <xf numFmtId="165" fontId="4" fillId="0" borderId="0" xfId="0" applyNumberFormat="1" applyFont="1" applyAlignment="1">
      <alignment horizontal="right" vertical="top"/>
    </xf>
    <xf numFmtId="165" fontId="4" fillId="0" borderId="10" xfId="0" applyNumberFormat="1" applyFont="1" applyBorder="1" applyAlignment="1">
      <alignment horizontal="right" vertical="top"/>
    </xf>
    <xf numFmtId="165" fontId="4" fillId="0" borderId="0" xfId="0" applyNumberFormat="1" applyFont="1" applyBorder="1" applyAlignment="1">
      <alignment horizontal="right" vertical="top"/>
    </xf>
    <xf numFmtId="165" fontId="4" fillId="0" borderId="11" xfId="0" applyNumberFormat="1" applyFont="1" applyBorder="1" applyAlignment="1">
      <alignment horizontal="right" vertical="top"/>
    </xf>
    <xf numFmtId="165" fontId="4" fillId="0" borderId="0" xfId="0" applyNumberFormat="1" applyFont="1" applyAlignment="1">
      <alignment horizontal="left"/>
    </xf>
    <xf numFmtId="165" fontId="3" fillId="0" borderId="12" xfId="0" applyNumberFormat="1" applyFont="1" applyBorder="1" applyAlignment="1">
      <alignment horizontal="center" vertical="center"/>
    </xf>
    <xf numFmtId="165" fontId="7" fillId="0" borderId="12" xfId="0" applyNumberFormat="1" applyFont="1" applyBorder="1" applyAlignment="1">
      <alignment horizontal="right" vertical="top"/>
    </xf>
    <xf numFmtId="165" fontId="7" fillId="0" borderId="12" xfId="0" applyNumberFormat="1" applyFont="1" applyBorder="1" applyAlignment="1">
      <alignment horizontal="right" vertical="top" wrapText="1"/>
    </xf>
    <xf numFmtId="165" fontId="10" fillId="0" borderId="12" xfId="0" applyNumberFormat="1" applyFont="1" applyBorder="1" applyAlignment="1">
      <alignment horizontal="right" vertical="top" wrapText="1"/>
    </xf>
    <xf numFmtId="165" fontId="7" fillId="0" borderId="0" xfId="0" applyNumberFormat="1" applyFont="1" applyAlignment="1">
      <alignment horizontal="right" vertical="top"/>
    </xf>
    <xf numFmtId="165" fontId="5" fillId="0" borderId="0" xfId="0" applyNumberFormat="1" applyFont="1" applyAlignment="1">
      <alignment horizontal="right" vertical="top"/>
    </xf>
    <xf numFmtId="0" fontId="3" fillId="0" borderId="12" xfId="0" applyFont="1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12" xfId="0" applyBorder="1" applyAlignment="1">
      <alignment vertical="top" wrapText="1"/>
    </xf>
    <xf numFmtId="0" fontId="8" fillId="0" borderId="12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8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8" fillId="0" borderId="12" xfId="0" applyFont="1" applyBorder="1" applyAlignment="1">
      <alignment horizontal="center" vertical="top"/>
    </xf>
    <xf numFmtId="0" fontId="0" fillId="0" borderId="12" xfId="0" applyBorder="1" applyAlignment="1">
      <alignment vertical="top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center" vertical="center" wrapText="1"/>
    </xf>
    <xf numFmtId="3" fontId="3" fillId="0" borderId="12" xfId="0" applyNumberFormat="1" applyFont="1" applyBorder="1" applyAlignment="1">
      <alignment horizontal="center" vertical="center"/>
    </xf>
    <xf numFmtId="165" fontId="3" fillId="0" borderId="12" xfId="0" applyNumberFormat="1" applyFont="1" applyBorder="1" applyAlignment="1">
      <alignment horizontal="center" vertical="center" wrapText="1"/>
    </xf>
    <xf numFmtId="165" fontId="3" fillId="0" borderId="12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49" fontId="31" fillId="0" borderId="21" xfId="72" applyNumberFormat="1" applyFont="1" applyFill="1" applyBorder="1" applyAlignment="1">
      <alignment horizontal="center" vertical="center" wrapText="1"/>
    </xf>
    <xf numFmtId="49" fontId="31" fillId="0" borderId="16" xfId="72" applyNumberFormat="1" applyFont="1" applyFill="1" applyBorder="1" applyAlignment="1">
      <alignment horizontal="center" vertical="center" wrapText="1"/>
    </xf>
    <xf numFmtId="49" fontId="31" fillId="0" borderId="17" xfId="72" applyNumberFormat="1" applyFont="1" applyFill="1" applyBorder="1" applyAlignment="1">
      <alignment horizontal="center" vertical="center" wrapText="1"/>
    </xf>
    <xf numFmtId="49" fontId="31" fillId="0" borderId="23" xfId="72" applyNumberFormat="1" applyFont="1" applyFill="1" applyBorder="1" applyAlignment="1">
      <alignment horizontal="center" vertical="center" wrapText="1"/>
    </xf>
    <xf numFmtId="49" fontId="31" fillId="0" borderId="14" xfId="72" applyNumberFormat="1" applyFont="1" applyFill="1" applyBorder="1" applyAlignment="1">
      <alignment horizontal="center" vertical="center" wrapText="1"/>
    </xf>
    <xf numFmtId="49" fontId="31" fillId="0" borderId="18" xfId="72" applyNumberFormat="1" applyFont="1" applyFill="1" applyBorder="1" applyAlignment="1">
      <alignment horizontal="center" vertical="center" wrapText="1"/>
    </xf>
    <xf numFmtId="0" fontId="1" fillId="0" borderId="14" xfId="72" applyFont="1" applyBorder="1"/>
    <xf numFmtId="0" fontId="1" fillId="0" borderId="18" xfId="72" applyFont="1" applyBorder="1"/>
    <xf numFmtId="0" fontId="31" fillId="0" borderId="0" xfId="72" applyFont="1" applyFill="1" applyAlignment="1">
      <alignment horizontal="center" vertical="center"/>
    </xf>
    <xf numFmtId="49" fontId="32" fillId="0" borderId="0" xfId="72" applyNumberFormat="1" applyFont="1" applyFill="1" applyAlignment="1">
      <alignment horizontal="center" vertical="center"/>
    </xf>
    <xf numFmtId="49" fontId="32" fillId="0" borderId="0" xfId="72" applyNumberFormat="1" applyFont="1" applyFill="1" applyAlignment="1">
      <alignment horizontal="center" vertical="center" wrapText="1"/>
    </xf>
    <xf numFmtId="0" fontId="11" fillId="24" borderId="0" xfId="73" applyFont="1" applyFill="1" applyAlignment="1">
      <alignment horizontal="right"/>
    </xf>
    <xf numFmtId="49" fontId="31" fillId="24" borderId="12" xfId="73" applyNumberFormat="1" applyFont="1" applyFill="1" applyBorder="1" applyAlignment="1">
      <alignment horizontal="center" vertical="center" wrapText="1"/>
    </xf>
    <xf numFmtId="49" fontId="32" fillId="24" borderId="0" xfId="73" applyNumberFormat="1" applyFont="1" applyFill="1" applyAlignment="1">
      <alignment horizontal="center" vertical="center" wrapText="1"/>
    </xf>
    <xf numFmtId="49" fontId="34" fillId="24" borderId="0" xfId="73" applyNumberFormat="1" applyFont="1" applyFill="1" applyAlignment="1">
      <alignment horizontal="left" vertical="top" wrapText="1"/>
    </xf>
    <xf numFmtId="0" fontId="11" fillId="24" borderId="0" xfId="73" applyFont="1" applyFill="1" applyAlignment="1">
      <alignment horizontal="center" vertical="center"/>
    </xf>
    <xf numFmtId="0" fontId="31" fillId="24" borderId="0" xfId="73" applyFont="1" applyFill="1" applyBorder="1" applyAlignment="1">
      <alignment horizontal="center" vertical="center"/>
    </xf>
    <xf numFmtId="0" fontId="32" fillId="24" borderId="0" xfId="73" applyFont="1" applyFill="1" applyAlignment="1">
      <alignment horizontal="center"/>
    </xf>
    <xf numFmtId="49" fontId="32" fillId="24" borderId="0" xfId="73" applyNumberFormat="1" applyFont="1" applyFill="1" applyAlignment="1">
      <alignment horizontal="center" vertical="top"/>
    </xf>
    <xf numFmtId="49" fontId="31" fillId="24" borderId="12" xfId="73" applyNumberFormat="1" applyFont="1" applyFill="1" applyBorder="1" applyAlignment="1">
      <alignment horizontal="center" vertical="center"/>
    </xf>
  </cellXfs>
  <cellStyles count="87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_Сводка затрат 153 с НМЦ для Катаева" xfId="72"/>
    <cellStyle name="Обычный_Сводка затрат 2012" xfId="73"/>
    <cellStyle name="Плохой 2" xfId="74"/>
    <cellStyle name="Плохой 3" xfId="75"/>
    <cellStyle name="Пояснение 2" xfId="76"/>
    <cellStyle name="Пояснение 3" xfId="77"/>
    <cellStyle name="Примечание 2" xfId="78"/>
    <cellStyle name="Примечание 3" xfId="79"/>
    <cellStyle name="Связанная ячейка 2" xfId="80"/>
    <cellStyle name="Связанная ячейка 3" xfId="81"/>
    <cellStyle name="Стиль 1" xfId="82"/>
    <cellStyle name="Текст предупреждения 2" xfId="83"/>
    <cellStyle name="Текст предупреждения 3" xfId="84"/>
    <cellStyle name="Хороший 2" xfId="85"/>
    <cellStyle name="Хороший 3" xfId="8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66"/>
  <sheetViews>
    <sheetView showGridLines="0" zoomScaleNormal="75" zoomScaleSheetLayoutView="75" workbookViewId="0">
      <selection activeCell="T25" sqref="T25"/>
    </sheetView>
  </sheetViews>
  <sheetFormatPr defaultRowHeight="12.75" outlineLevelRow="2" x14ac:dyDescent="0.2"/>
  <cols>
    <col min="1" max="1" width="3.28515625" style="21" customWidth="1"/>
    <col min="2" max="2" width="9.7109375" style="1" customWidth="1"/>
    <col min="3" max="3" width="34.28515625" style="19" customWidth="1"/>
    <col min="4" max="4" width="7.7109375" style="105" customWidth="1"/>
    <col min="5" max="5" width="16.42578125" style="102" customWidth="1"/>
    <col min="6" max="6" width="7.7109375" style="7" customWidth="1"/>
    <col min="7" max="9" width="6.7109375" style="7" customWidth="1"/>
    <col min="10" max="10" width="7.7109375" style="158" customWidth="1"/>
    <col min="11" max="17" width="6.7109375" style="7" customWidth="1"/>
    <col min="18" max="16384" width="9.140625" style="8"/>
  </cols>
  <sheetData>
    <row r="1" spans="1:18" outlineLevel="2" x14ac:dyDescent="0.2">
      <c r="A1" s="115" t="s">
        <v>35</v>
      </c>
      <c r="B1"/>
      <c r="C1" s="2"/>
      <c r="D1" s="3"/>
      <c r="E1" s="4"/>
      <c r="F1" s="5"/>
      <c r="G1" s="5"/>
      <c r="H1" s="5"/>
      <c r="I1" s="5"/>
      <c r="J1" s="148"/>
      <c r="K1" s="5"/>
      <c r="L1" s="5"/>
      <c r="M1" s="6" t="s">
        <v>36</v>
      </c>
      <c r="N1"/>
      <c r="O1" s="5"/>
      <c r="P1" s="5"/>
      <c r="Q1" s="5"/>
      <c r="R1"/>
    </row>
    <row r="2" spans="1:18" outlineLevel="1" x14ac:dyDescent="0.2">
      <c r="A2" s="9"/>
      <c r="B2"/>
      <c r="C2" s="2"/>
      <c r="D2" s="3"/>
      <c r="E2" s="4"/>
      <c r="F2" s="5"/>
      <c r="G2" s="5"/>
      <c r="H2" s="5"/>
      <c r="I2" s="5"/>
      <c r="J2" s="148"/>
      <c r="K2" s="5"/>
      <c r="L2" s="5"/>
      <c r="M2" s="9"/>
      <c r="N2"/>
      <c r="O2" s="5"/>
      <c r="P2" s="5"/>
      <c r="Q2" s="5"/>
      <c r="R2"/>
    </row>
    <row r="3" spans="1:18" outlineLevel="1" x14ac:dyDescent="0.2">
      <c r="A3" s="9"/>
      <c r="B3"/>
      <c r="C3" s="2"/>
      <c r="D3" s="3"/>
      <c r="E3" s="4"/>
      <c r="F3" s="5"/>
      <c r="G3" s="5"/>
      <c r="H3" s="5"/>
      <c r="I3" s="5"/>
      <c r="J3" s="148"/>
      <c r="K3" s="5"/>
      <c r="L3" s="5"/>
      <c r="M3" s="9"/>
      <c r="N3"/>
      <c r="O3" s="5"/>
      <c r="P3" s="5"/>
      <c r="Q3" s="5"/>
      <c r="R3"/>
    </row>
    <row r="4" spans="1:18" outlineLevel="1" x14ac:dyDescent="0.2">
      <c r="A4" s="9" t="s">
        <v>39</v>
      </c>
      <c r="B4"/>
      <c r="C4" s="2"/>
      <c r="D4" s="3"/>
      <c r="E4" s="4"/>
      <c r="F4" s="5"/>
      <c r="G4" s="5"/>
      <c r="H4" s="5"/>
      <c r="I4" s="5"/>
      <c r="J4" s="148"/>
      <c r="K4" s="5"/>
      <c r="L4" s="5"/>
      <c r="M4" s="9" t="s">
        <v>39</v>
      </c>
      <c r="N4"/>
      <c r="O4" s="5"/>
      <c r="P4" s="5"/>
      <c r="Q4" s="5"/>
      <c r="R4" s="114"/>
    </row>
    <row r="5" spans="1:18" outlineLevel="1" x14ac:dyDescent="0.2">
      <c r="A5" s="9" t="s">
        <v>309</v>
      </c>
      <c r="B5"/>
      <c r="C5" s="2"/>
      <c r="D5" s="3"/>
      <c r="E5" s="4"/>
      <c r="F5" s="5"/>
      <c r="G5" s="5"/>
      <c r="H5" s="5"/>
      <c r="I5" s="5"/>
      <c r="J5" s="148"/>
      <c r="K5" s="5"/>
      <c r="L5" s="5"/>
      <c r="M5" s="10" t="s">
        <v>308</v>
      </c>
      <c r="N5"/>
      <c r="O5" s="5"/>
      <c r="P5" s="5"/>
      <c r="Q5" s="5"/>
      <c r="R5"/>
    </row>
    <row r="6" spans="1:18" x14ac:dyDescent="0.2">
      <c r="A6" s="4"/>
      <c r="B6" s="9"/>
      <c r="C6" s="2"/>
      <c r="D6" s="3"/>
      <c r="E6" s="8"/>
      <c r="F6" s="5"/>
      <c r="G6" s="5"/>
      <c r="H6" s="4" t="s">
        <v>307</v>
      </c>
      <c r="I6" s="5"/>
      <c r="J6" s="149"/>
      <c r="K6" s="5"/>
      <c r="L6" s="5"/>
      <c r="M6" s="5"/>
      <c r="N6" s="5"/>
      <c r="O6" s="5"/>
      <c r="P6" s="5"/>
      <c r="Q6" s="5"/>
      <c r="R6"/>
    </row>
    <row r="7" spans="1:18" x14ac:dyDescent="0.2">
      <c r="A7" s="4"/>
      <c r="B7" s="9"/>
      <c r="C7" s="2"/>
      <c r="D7" s="3"/>
      <c r="E7" s="114"/>
      <c r="F7" s="11"/>
      <c r="G7" s="11"/>
      <c r="H7" s="112" t="s">
        <v>21</v>
      </c>
      <c r="I7" s="112"/>
      <c r="J7" s="150"/>
      <c r="K7" s="5"/>
      <c r="L7" s="5"/>
      <c r="M7" s="5"/>
      <c r="N7" s="5"/>
      <c r="O7" s="5"/>
      <c r="P7" s="5"/>
      <c r="Q7" s="5"/>
      <c r="R7"/>
    </row>
    <row r="8" spans="1:18" x14ac:dyDescent="0.2">
      <c r="A8" s="4"/>
      <c r="B8" s="9"/>
      <c r="C8" s="2"/>
      <c r="D8" s="3"/>
      <c r="E8" s="8"/>
      <c r="F8" s="5"/>
      <c r="G8" s="5"/>
      <c r="H8" s="5"/>
      <c r="I8" s="5"/>
      <c r="J8" s="148"/>
      <c r="K8" s="5"/>
      <c r="L8" s="5"/>
      <c r="M8" s="5"/>
      <c r="N8" s="5"/>
      <c r="O8" s="5"/>
      <c r="P8" s="5"/>
      <c r="Q8" s="5"/>
      <c r="R8"/>
    </row>
    <row r="9" spans="1:18" x14ac:dyDescent="0.2">
      <c r="A9" s="4"/>
      <c r="B9" s="9"/>
      <c r="C9" s="2"/>
      <c r="D9" s="3"/>
      <c r="E9" s="8"/>
      <c r="F9" s="5"/>
      <c r="G9" s="5"/>
      <c r="H9" s="13" t="s">
        <v>306</v>
      </c>
      <c r="I9" s="13"/>
      <c r="J9" s="148"/>
      <c r="K9" s="5"/>
      <c r="L9" s="5"/>
      <c r="M9" s="5"/>
      <c r="N9" s="5"/>
      <c r="O9" s="5"/>
      <c r="P9" s="5"/>
      <c r="Q9" s="5"/>
      <c r="R9"/>
    </row>
    <row r="10" spans="1:18" x14ac:dyDescent="0.2">
      <c r="A10" s="4"/>
      <c r="B10" s="9"/>
      <c r="C10" s="2"/>
      <c r="D10" s="3"/>
      <c r="E10" s="8"/>
      <c r="F10" s="5"/>
      <c r="G10" s="5"/>
      <c r="H10" s="4" t="s">
        <v>22</v>
      </c>
      <c r="I10" s="4"/>
      <c r="J10" s="148"/>
      <c r="K10" s="5"/>
      <c r="L10" s="5"/>
      <c r="M10" s="5"/>
      <c r="N10" s="5"/>
      <c r="O10" s="5"/>
      <c r="P10" s="5"/>
      <c r="Q10" s="5"/>
      <c r="R10"/>
    </row>
    <row r="11" spans="1:18" x14ac:dyDescent="0.2">
      <c r="A11" s="4"/>
      <c r="B11" s="9"/>
      <c r="C11" s="2"/>
      <c r="D11" s="3"/>
      <c r="E11" s="8"/>
      <c r="F11" s="5"/>
      <c r="G11" s="5"/>
      <c r="H11" s="5"/>
      <c r="I11" s="5"/>
      <c r="J11" s="148"/>
      <c r="K11" s="5"/>
      <c r="L11" s="5"/>
      <c r="M11" s="5"/>
      <c r="N11" s="5"/>
      <c r="O11" s="5"/>
      <c r="P11" s="5"/>
      <c r="Q11" s="5"/>
      <c r="R11"/>
    </row>
    <row r="12" spans="1:18" x14ac:dyDescent="0.2">
      <c r="A12" s="180" t="s">
        <v>305</v>
      </c>
      <c r="B12" s="180"/>
      <c r="C12" s="180"/>
      <c r="D12" s="180"/>
      <c r="E12" s="180"/>
      <c r="F12" s="180"/>
      <c r="G12" s="180"/>
      <c r="H12" s="180"/>
      <c r="I12" s="180"/>
      <c r="J12" s="180"/>
      <c r="K12" s="180"/>
      <c r="L12" s="180"/>
      <c r="M12" s="180"/>
      <c r="N12" s="180"/>
      <c r="O12" s="180"/>
      <c r="P12" s="180"/>
      <c r="Q12" s="180"/>
      <c r="R12"/>
    </row>
    <row r="13" spans="1:18" x14ac:dyDescent="0.2">
      <c r="A13" s="4"/>
      <c r="B13" s="9"/>
      <c r="C13" s="2"/>
      <c r="D13" s="3"/>
      <c r="E13" s="15"/>
      <c r="F13" s="11"/>
      <c r="G13" s="11"/>
      <c r="H13" s="112" t="s">
        <v>23</v>
      </c>
      <c r="I13" s="112"/>
      <c r="J13" s="151"/>
      <c r="K13" s="12"/>
      <c r="L13" s="5"/>
      <c r="M13" s="5"/>
      <c r="N13" s="5"/>
      <c r="O13" s="5"/>
      <c r="P13" s="5"/>
      <c r="Q13" s="5"/>
    </row>
    <row r="14" spans="1:18" x14ac:dyDescent="0.2">
      <c r="A14" s="16"/>
      <c r="B14" s="17"/>
      <c r="C14" s="2"/>
      <c r="D14" s="3"/>
      <c r="E14" s="8"/>
      <c r="F14" s="5"/>
      <c r="G14" s="5"/>
      <c r="H14" s="5"/>
      <c r="I14" s="5"/>
      <c r="J14" s="148"/>
      <c r="K14" s="5"/>
      <c r="L14" s="5"/>
      <c r="M14" s="5"/>
      <c r="N14" s="5"/>
      <c r="O14" s="5"/>
      <c r="P14" s="5"/>
      <c r="Q14" s="5"/>
    </row>
    <row r="15" spans="1:18" ht="14.25" x14ac:dyDescent="0.2">
      <c r="A15" s="4"/>
      <c r="B15" s="9"/>
      <c r="C15" s="2"/>
      <c r="D15" s="14" t="s">
        <v>304</v>
      </c>
      <c r="E15" s="4"/>
      <c r="F15" s="5"/>
      <c r="G15" s="5"/>
      <c r="H15" s="5"/>
      <c r="I15" s="14"/>
      <c r="J15" s="152"/>
      <c r="K15" s="5"/>
      <c r="L15" s="5"/>
      <c r="M15" s="5"/>
      <c r="N15" s="5"/>
      <c r="O15" s="5"/>
      <c r="P15" s="5"/>
      <c r="Q15" s="5"/>
      <c r="R15" s="103"/>
    </row>
    <row r="16" spans="1:18" x14ac:dyDescent="0.2">
      <c r="A16" s="4"/>
      <c r="B16" s="9"/>
      <c r="C16" s="2"/>
      <c r="D16" s="14" t="s">
        <v>61</v>
      </c>
      <c r="E16" s="4"/>
      <c r="F16" s="5"/>
      <c r="G16" s="5"/>
      <c r="H16" s="5"/>
      <c r="I16" s="14"/>
      <c r="J16" s="172" t="s">
        <v>303</v>
      </c>
      <c r="K16" s="173"/>
      <c r="L16" s="10" t="s">
        <v>68</v>
      </c>
      <c r="M16" s="5"/>
      <c r="N16" s="5"/>
      <c r="O16" s="5"/>
      <c r="P16" s="5"/>
      <c r="Q16" s="5"/>
    </row>
    <row r="17" spans="1:17" outlineLevel="1" x14ac:dyDescent="0.2">
      <c r="A17" s="4"/>
      <c r="B17" s="9"/>
      <c r="C17" s="2"/>
      <c r="D17" s="14" t="s">
        <v>62</v>
      </c>
      <c r="E17" s="4"/>
      <c r="F17" s="5"/>
      <c r="G17" s="5"/>
      <c r="H17" s="5"/>
      <c r="I17" s="14"/>
      <c r="J17" s="172" t="s">
        <v>302</v>
      </c>
      <c r="K17" s="173"/>
      <c r="L17" s="10" t="s">
        <v>68</v>
      </c>
      <c r="M17" s="5"/>
      <c r="N17" s="5"/>
      <c r="O17" s="5"/>
      <c r="P17" s="5"/>
      <c r="Q17" s="5"/>
    </row>
    <row r="18" spans="1:17" outlineLevel="1" x14ac:dyDescent="0.2">
      <c r="A18" s="4"/>
      <c r="B18" s="9"/>
      <c r="C18" s="2"/>
      <c r="D18" s="14" t="s">
        <v>19</v>
      </c>
      <c r="E18" s="4"/>
      <c r="F18" s="5"/>
      <c r="G18" s="5"/>
      <c r="H18" s="5"/>
      <c r="I18" s="14"/>
      <c r="J18" s="172" t="s">
        <v>301</v>
      </c>
      <c r="K18" s="173"/>
      <c r="L18" s="10" t="s">
        <v>68</v>
      </c>
      <c r="M18" s="5"/>
      <c r="N18" s="5"/>
      <c r="O18" s="5"/>
      <c r="P18" s="5"/>
      <c r="Q18" s="5"/>
    </row>
    <row r="19" spans="1:17" x14ac:dyDescent="0.2">
      <c r="A19" s="4"/>
      <c r="B19" s="9"/>
      <c r="C19" s="2"/>
      <c r="D19" s="14" t="s">
        <v>93</v>
      </c>
      <c r="E19" s="4"/>
      <c r="F19" s="5"/>
      <c r="G19" s="5"/>
      <c r="H19" s="5"/>
      <c r="I19" s="14"/>
      <c r="J19" s="172" t="s">
        <v>300</v>
      </c>
      <c r="K19" s="173"/>
      <c r="L19" s="10" t="s">
        <v>68</v>
      </c>
      <c r="M19" s="5"/>
      <c r="N19" s="5"/>
      <c r="O19" s="5"/>
      <c r="P19" s="5"/>
      <c r="Q19" s="5"/>
    </row>
    <row r="20" spans="1:17" outlineLevel="1" x14ac:dyDescent="0.2">
      <c r="A20" s="4"/>
      <c r="B20" s="9"/>
      <c r="C20" s="2"/>
      <c r="D20" s="14" t="s">
        <v>59</v>
      </c>
      <c r="E20" s="4"/>
      <c r="F20" s="5"/>
      <c r="G20" s="5"/>
      <c r="H20" s="5"/>
      <c r="I20" s="14"/>
      <c r="J20" s="172" t="s">
        <v>299</v>
      </c>
      <c r="K20" s="173"/>
      <c r="L20" s="10" t="s">
        <v>60</v>
      </c>
      <c r="M20" s="5"/>
      <c r="N20" s="5"/>
      <c r="O20" s="5"/>
      <c r="P20" s="5"/>
      <c r="Q20" s="5"/>
    </row>
    <row r="21" spans="1:17" x14ac:dyDescent="0.2">
      <c r="A21" s="4"/>
      <c r="B21" s="9"/>
      <c r="C21" s="2"/>
      <c r="D21" s="113" t="s">
        <v>298</v>
      </c>
      <c r="E21" s="4"/>
      <c r="F21" s="5"/>
      <c r="G21" s="5"/>
      <c r="H21" s="5"/>
      <c r="I21" s="5"/>
      <c r="J21" s="148"/>
      <c r="K21" s="5"/>
      <c r="L21" s="5"/>
      <c r="M21" s="5"/>
      <c r="N21" s="5"/>
      <c r="O21" s="5"/>
      <c r="P21" s="5"/>
      <c r="Q21" s="5"/>
    </row>
    <row r="22" spans="1:17" x14ac:dyDescent="0.2">
      <c r="A22" s="4"/>
      <c r="B22" s="9"/>
      <c r="C22" s="2"/>
      <c r="D22" s="3"/>
      <c r="E22" s="4"/>
      <c r="F22" s="5"/>
      <c r="G22" s="5"/>
      <c r="H22" s="5"/>
      <c r="I22" s="5"/>
      <c r="J22" s="148"/>
      <c r="K22" s="5"/>
      <c r="L22" s="5"/>
      <c r="M22" s="5"/>
      <c r="N22" s="5"/>
      <c r="O22" s="5"/>
      <c r="P22" s="5"/>
      <c r="Q22" s="5"/>
    </row>
    <row r="24" spans="1:17" ht="18" customHeight="1" x14ac:dyDescent="0.2">
      <c r="A24" s="183" t="s">
        <v>24</v>
      </c>
      <c r="B24" s="187" t="s">
        <v>108</v>
      </c>
      <c r="C24" s="183" t="s">
        <v>25</v>
      </c>
      <c r="D24" s="183" t="s">
        <v>26</v>
      </c>
      <c r="E24" s="183" t="s">
        <v>27</v>
      </c>
      <c r="F24" s="183" t="s">
        <v>37</v>
      </c>
      <c r="G24" s="184"/>
      <c r="H24" s="184"/>
      <c r="I24" s="184"/>
      <c r="J24" s="183" t="s">
        <v>38</v>
      </c>
      <c r="K24" s="184"/>
      <c r="L24" s="184"/>
      <c r="M24" s="184"/>
      <c r="N24" s="183" t="s">
        <v>32</v>
      </c>
      <c r="O24" s="183" t="s">
        <v>33</v>
      </c>
      <c r="P24" s="183" t="s">
        <v>92</v>
      </c>
      <c r="Q24" s="183" t="s">
        <v>91</v>
      </c>
    </row>
    <row r="25" spans="1:17" ht="15.75" customHeight="1" x14ac:dyDescent="0.2">
      <c r="A25" s="184"/>
      <c r="B25" s="188"/>
      <c r="C25" s="186"/>
      <c r="D25" s="183"/>
      <c r="E25" s="184"/>
      <c r="F25" s="183" t="s">
        <v>28</v>
      </c>
      <c r="G25" s="183" t="s">
        <v>30</v>
      </c>
      <c r="H25" s="184"/>
      <c r="I25" s="184"/>
      <c r="J25" s="189" t="s">
        <v>28</v>
      </c>
      <c r="K25" s="183" t="s">
        <v>30</v>
      </c>
      <c r="L25" s="184"/>
      <c r="M25" s="184"/>
      <c r="N25" s="183"/>
      <c r="O25" s="183"/>
      <c r="P25" s="183"/>
      <c r="Q25" s="183"/>
    </row>
    <row r="26" spans="1:17" ht="15.75" customHeight="1" x14ac:dyDescent="0.2">
      <c r="A26" s="184"/>
      <c r="B26" s="188"/>
      <c r="C26" s="186"/>
      <c r="D26" s="183"/>
      <c r="E26" s="184"/>
      <c r="F26" s="184"/>
      <c r="G26" s="128" t="s">
        <v>29</v>
      </c>
      <c r="H26" s="128" t="s">
        <v>34</v>
      </c>
      <c r="I26" s="128" t="s">
        <v>31</v>
      </c>
      <c r="J26" s="190"/>
      <c r="K26" s="128" t="s">
        <v>29</v>
      </c>
      <c r="L26" s="128" t="s">
        <v>34</v>
      </c>
      <c r="M26" s="128" t="s">
        <v>31</v>
      </c>
      <c r="N26" s="183"/>
      <c r="O26" s="183"/>
      <c r="P26" s="183"/>
      <c r="Q26" s="183"/>
    </row>
    <row r="27" spans="1:17" x14ac:dyDescent="0.2">
      <c r="A27" s="18">
        <v>1</v>
      </c>
      <c r="B27" s="130">
        <v>2</v>
      </c>
      <c r="C27" s="128">
        <v>3</v>
      </c>
      <c r="D27" s="128">
        <v>4</v>
      </c>
      <c r="E27" s="18">
        <v>5</v>
      </c>
      <c r="F27" s="129">
        <v>6</v>
      </c>
      <c r="G27" s="129">
        <v>7</v>
      </c>
      <c r="H27" s="129">
        <v>8</v>
      </c>
      <c r="I27" s="129">
        <v>9</v>
      </c>
      <c r="J27" s="153">
        <v>10</v>
      </c>
      <c r="K27" s="129">
        <v>11</v>
      </c>
      <c r="L27" s="129">
        <v>12</v>
      </c>
      <c r="M27" s="129">
        <v>13</v>
      </c>
      <c r="N27" s="129">
        <v>14</v>
      </c>
      <c r="O27" s="129">
        <v>15</v>
      </c>
      <c r="P27" s="129">
        <v>16</v>
      </c>
      <c r="Q27" s="129">
        <v>17</v>
      </c>
    </row>
    <row r="28" spans="1:17" ht="19.149999999999999" customHeight="1" x14ac:dyDescent="0.2">
      <c r="A28" s="185" t="s">
        <v>297</v>
      </c>
      <c r="B28" s="174"/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</row>
    <row r="29" spans="1:17" ht="19.149999999999999" customHeight="1" x14ac:dyDescent="0.2">
      <c r="A29" s="170" t="s">
        <v>296</v>
      </c>
      <c r="B29" s="174"/>
      <c r="C29" s="174"/>
      <c r="D29" s="174"/>
      <c r="E29" s="174"/>
      <c r="F29" s="174"/>
      <c r="G29" s="174"/>
      <c r="H29" s="174"/>
      <c r="I29" s="174"/>
      <c r="J29" s="174"/>
      <c r="K29" s="174"/>
      <c r="L29" s="174"/>
      <c r="M29" s="174"/>
      <c r="N29" s="174"/>
      <c r="O29" s="174"/>
      <c r="P29" s="174"/>
      <c r="Q29" s="174"/>
    </row>
    <row r="30" spans="1:17" ht="108" x14ac:dyDescent="0.2">
      <c r="A30" s="18">
        <v>1</v>
      </c>
      <c r="B30" s="22" t="s">
        <v>295</v>
      </c>
      <c r="C30" s="131" t="s">
        <v>294</v>
      </c>
      <c r="D30" s="23" t="s">
        <v>40</v>
      </c>
      <c r="E30" s="24">
        <v>2</v>
      </c>
      <c r="F30" s="25">
        <v>23.43</v>
      </c>
      <c r="G30" s="25">
        <v>21.79</v>
      </c>
      <c r="H30" s="26"/>
      <c r="I30" s="26"/>
      <c r="J30" s="154">
        <v>47</v>
      </c>
      <c r="K30" s="26">
        <v>44</v>
      </c>
      <c r="L30" s="26"/>
      <c r="M30" s="26"/>
      <c r="N30" s="26">
        <v>1.56</v>
      </c>
      <c r="O30" s="26">
        <v>3.12</v>
      </c>
      <c r="P30" s="26"/>
      <c r="Q30" s="26"/>
    </row>
    <row r="31" spans="1:17" ht="48" x14ac:dyDescent="0.2">
      <c r="A31" s="18">
        <v>2</v>
      </c>
      <c r="B31" s="22" t="s">
        <v>169</v>
      </c>
      <c r="C31" s="131" t="s">
        <v>293</v>
      </c>
      <c r="D31" s="23" t="s">
        <v>42</v>
      </c>
      <c r="E31" s="24">
        <v>2</v>
      </c>
      <c r="F31" s="25" t="s">
        <v>292</v>
      </c>
      <c r="G31" s="26"/>
      <c r="H31" s="26"/>
      <c r="I31" s="26"/>
      <c r="J31" s="154">
        <v>26634</v>
      </c>
      <c r="K31" s="26"/>
      <c r="L31" s="26"/>
      <c r="M31" s="26"/>
      <c r="N31" s="26"/>
      <c r="O31" s="26"/>
      <c r="P31" s="26"/>
      <c r="Q31" s="26"/>
    </row>
    <row r="32" spans="1:17" ht="48" x14ac:dyDescent="0.2">
      <c r="A32" s="18">
        <v>3</v>
      </c>
      <c r="B32" s="22" t="s">
        <v>169</v>
      </c>
      <c r="C32" s="131" t="s">
        <v>291</v>
      </c>
      <c r="D32" s="23" t="s">
        <v>42</v>
      </c>
      <c r="E32" s="24">
        <v>1</v>
      </c>
      <c r="F32" s="25" t="s">
        <v>290</v>
      </c>
      <c r="G32" s="26"/>
      <c r="H32" s="26"/>
      <c r="I32" s="26"/>
      <c r="J32" s="154">
        <v>733</v>
      </c>
      <c r="K32" s="26"/>
      <c r="L32" s="26"/>
      <c r="M32" s="26"/>
      <c r="N32" s="26"/>
      <c r="O32" s="26"/>
      <c r="P32" s="26"/>
      <c r="Q32" s="26"/>
    </row>
    <row r="33" spans="1:17" ht="48" x14ac:dyDescent="0.2">
      <c r="A33" s="18">
        <v>4</v>
      </c>
      <c r="B33" s="22" t="s">
        <v>169</v>
      </c>
      <c r="C33" s="131" t="s">
        <v>289</v>
      </c>
      <c r="D33" s="23" t="s">
        <v>42</v>
      </c>
      <c r="E33" s="24">
        <v>1</v>
      </c>
      <c r="F33" s="25" t="s">
        <v>288</v>
      </c>
      <c r="G33" s="26"/>
      <c r="H33" s="26"/>
      <c r="I33" s="26"/>
      <c r="J33" s="154">
        <v>107</v>
      </c>
      <c r="K33" s="26"/>
      <c r="L33" s="26"/>
      <c r="M33" s="26"/>
      <c r="N33" s="26"/>
      <c r="O33" s="26"/>
      <c r="P33" s="26"/>
      <c r="Q33" s="26"/>
    </row>
    <row r="34" spans="1:17" ht="108" x14ac:dyDescent="0.2">
      <c r="A34" s="18">
        <v>5</v>
      </c>
      <c r="B34" s="22" t="s">
        <v>267</v>
      </c>
      <c r="C34" s="131" t="s">
        <v>287</v>
      </c>
      <c r="D34" s="23" t="s">
        <v>40</v>
      </c>
      <c r="E34" s="24">
        <v>1</v>
      </c>
      <c r="F34" s="25">
        <v>97.17</v>
      </c>
      <c r="G34" s="25">
        <v>84.04</v>
      </c>
      <c r="H34" s="25">
        <v>0.49</v>
      </c>
      <c r="I34" s="26"/>
      <c r="J34" s="154">
        <v>97</v>
      </c>
      <c r="K34" s="26">
        <v>84</v>
      </c>
      <c r="L34" s="26"/>
      <c r="M34" s="26"/>
      <c r="N34" s="26">
        <v>5.76</v>
      </c>
      <c r="O34" s="26">
        <v>5.76</v>
      </c>
      <c r="P34" s="26"/>
      <c r="Q34" s="26"/>
    </row>
    <row r="35" spans="1:17" ht="48" x14ac:dyDescent="0.2">
      <c r="A35" s="18">
        <v>6</v>
      </c>
      <c r="B35" s="22" t="s">
        <v>169</v>
      </c>
      <c r="C35" s="131" t="s">
        <v>286</v>
      </c>
      <c r="D35" s="23" t="s">
        <v>42</v>
      </c>
      <c r="E35" s="24">
        <v>1</v>
      </c>
      <c r="F35" s="25" t="s">
        <v>285</v>
      </c>
      <c r="G35" s="26"/>
      <c r="H35" s="26"/>
      <c r="I35" s="26"/>
      <c r="J35" s="154">
        <v>5586</v>
      </c>
      <c r="K35" s="26"/>
      <c r="L35" s="26"/>
      <c r="M35" s="26"/>
      <c r="N35" s="26"/>
      <c r="O35" s="26"/>
      <c r="P35" s="26"/>
      <c r="Q35" s="26"/>
    </row>
    <row r="36" spans="1:17" ht="48" x14ac:dyDescent="0.2">
      <c r="A36" s="18">
        <v>7</v>
      </c>
      <c r="B36" s="22" t="s">
        <v>169</v>
      </c>
      <c r="C36" s="131" t="s">
        <v>284</v>
      </c>
      <c r="D36" s="23" t="s">
        <v>42</v>
      </c>
      <c r="E36" s="24">
        <v>2</v>
      </c>
      <c r="F36" s="25" t="s">
        <v>283</v>
      </c>
      <c r="G36" s="26"/>
      <c r="H36" s="26"/>
      <c r="I36" s="26"/>
      <c r="J36" s="154">
        <v>35</v>
      </c>
      <c r="K36" s="26"/>
      <c r="L36" s="26"/>
      <c r="M36" s="26"/>
      <c r="N36" s="26"/>
      <c r="O36" s="26"/>
      <c r="P36" s="26"/>
      <c r="Q36" s="26"/>
    </row>
    <row r="37" spans="1:17" ht="19.149999999999999" customHeight="1" x14ac:dyDescent="0.2">
      <c r="A37" s="170" t="s">
        <v>282</v>
      </c>
      <c r="B37" s="174"/>
      <c r="C37" s="174"/>
      <c r="D37" s="174"/>
      <c r="E37" s="174"/>
      <c r="F37" s="174"/>
      <c r="G37" s="174"/>
      <c r="H37" s="174"/>
      <c r="I37" s="174"/>
      <c r="J37" s="174"/>
      <c r="K37" s="174"/>
      <c r="L37" s="174"/>
      <c r="M37" s="174"/>
      <c r="N37" s="174"/>
      <c r="O37" s="174"/>
      <c r="P37" s="174"/>
      <c r="Q37" s="174"/>
    </row>
    <row r="38" spans="1:17" ht="108" x14ac:dyDescent="0.2">
      <c r="A38" s="18">
        <v>8</v>
      </c>
      <c r="B38" s="22" t="s">
        <v>281</v>
      </c>
      <c r="C38" s="131" t="s">
        <v>280</v>
      </c>
      <c r="D38" s="23" t="s">
        <v>40</v>
      </c>
      <c r="E38" s="24">
        <v>2</v>
      </c>
      <c r="F38" s="25">
        <v>55.9</v>
      </c>
      <c r="G38" s="25">
        <v>48.78</v>
      </c>
      <c r="H38" s="25">
        <v>0.37</v>
      </c>
      <c r="I38" s="26"/>
      <c r="J38" s="154">
        <v>112</v>
      </c>
      <c r="K38" s="26">
        <v>98</v>
      </c>
      <c r="L38" s="26">
        <v>1</v>
      </c>
      <c r="M38" s="26"/>
      <c r="N38" s="26">
        <v>3.6</v>
      </c>
      <c r="O38" s="26">
        <v>7.2</v>
      </c>
      <c r="P38" s="26"/>
      <c r="Q38" s="26"/>
    </row>
    <row r="39" spans="1:17" ht="48" x14ac:dyDescent="0.2">
      <c r="A39" s="18">
        <v>9</v>
      </c>
      <c r="B39" s="22" t="s">
        <v>169</v>
      </c>
      <c r="C39" s="131" t="s">
        <v>279</v>
      </c>
      <c r="D39" s="23" t="s">
        <v>42</v>
      </c>
      <c r="E39" s="24">
        <v>2</v>
      </c>
      <c r="F39" s="25" t="s">
        <v>278</v>
      </c>
      <c r="G39" s="26"/>
      <c r="H39" s="26"/>
      <c r="I39" s="26"/>
      <c r="J39" s="154">
        <v>1417</v>
      </c>
      <c r="K39" s="26"/>
      <c r="L39" s="26"/>
      <c r="M39" s="26"/>
      <c r="N39" s="26"/>
      <c r="O39" s="26"/>
      <c r="P39" s="26"/>
      <c r="Q39" s="26"/>
    </row>
    <row r="40" spans="1:17" ht="108" x14ac:dyDescent="0.2">
      <c r="A40" s="18">
        <v>10</v>
      </c>
      <c r="B40" s="22" t="s">
        <v>277</v>
      </c>
      <c r="C40" s="131" t="s">
        <v>276</v>
      </c>
      <c r="D40" s="23" t="s">
        <v>40</v>
      </c>
      <c r="E40" s="24">
        <v>2</v>
      </c>
      <c r="F40" s="25">
        <v>118.78</v>
      </c>
      <c r="G40" s="25">
        <v>108.98</v>
      </c>
      <c r="H40" s="25">
        <v>0.37</v>
      </c>
      <c r="I40" s="26"/>
      <c r="J40" s="154">
        <v>238</v>
      </c>
      <c r="K40" s="26">
        <v>218</v>
      </c>
      <c r="L40" s="26">
        <v>1</v>
      </c>
      <c r="M40" s="26"/>
      <c r="N40" s="26">
        <v>7.92</v>
      </c>
      <c r="O40" s="26">
        <v>15.84</v>
      </c>
      <c r="P40" s="26"/>
      <c r="Q40" s="26"/>
    </row>
    <row r="41" spans="1:17" ht="48" x14ac:dyDescent="0.2">
      <c r="A41" s="18">
        <v>11</v>
      </c>
      <c r="B41" s="22" t="s">
        <v>169</v>
      </c>
      <c r="C41" s="131" t="s">
        <v>275</v>
      </c>
      <c r="D41" s="23" t="s">
        <v>42</v>
      </c>
      <c r="E41" s="24">
        <v>2</v>
      </c>
      <c r="F41" s="25" t="s">
        <v>274</v>
      </c>
      <c r="G41" s="26"/>
      <c r="H41" s="26"/>
      <c r="I41" s="26"/>
      <c r="J41" s="154">
        <v>1828</v>
      </c>
      <c r="K41" s="26"/>
      <c r="L41" s="26"/>
      <c r="M41" s="26"/>
      <c r="N41" s="26"/>
      <c r="O41" s="26"/>
      <c r="P41" s="26"/>
      <c r="Q41" s="26"/>
    </row>
    <row r="42" spans="1:17" ht="48" x14ac:dyDescent="0.2">
      <c r="A42" s="18">
        <v>12</v>
      </c>
      <c r="B42" s="22" t="s">
        <v>169</v>
      </c>
      <c r="C42" s="131" t="s">
        <v>273</v>
      </c>
      <c r="D42" s="23" t="s">
        <v>42</v>
      </c>
      <c r="E42" s="24">
        <v>2</v>
      </c>
      <c r="F42" s="25" t="s">
        <v>272</v>
      </c>
      <c r="G42" s="26"/>
      <c r="H42" s="26"/>
      <c r="I42" s="26"/>
      <c r="J42" s="154">
        <v>602</v>
      </c>
      <c r="K42" s="26"/>
      <c r="L42" s="26"/>
      <c r="M42" s="26"/>
      <c r="N42" s="26"/>
      <c r="O42" s="26"/>
      <c r="P42" s="26"/>
      <c r="Q42" s="26"/>
    </row>
    <row r="43" spans="1:17" ht="108" x14ac:dyDescent="0.2">
      <c r="A43" s="18">
        <v>13</v>
      </c>
      <c r="B43" s="22" t="s">
        <v>271</v>
      </c>
      <c r="C43" s="131" t="s">
        <v>270</v>
      </c>
      <c r="D43" s="23" t="s">
        <v>40</v>
      </c>
      <c r="E43" s="24">
        <v>1</v>
      </c>
      <c r="F43" s="25">
        <v>34.49</v>
      </c>
      <c r="G43" s="25">
        <v>27.97</v>
      </c>
      <c r="H43" s="25">
        <v>0.54</v>
      </c>
      <c r="I43" s="26"/>
      <c r="J43" s="154">
        <v>34</v>
      </c>
      <c r="K43" s="26">
        <v>28</v>
      </c>
      <c r="L43" s="26">
        <v>1</v>
      </c>
      <c r="M43" s="26"/>
      <c r="N43" s="26">
        <v>1.68</v>
      </c>
      <c r="O43" s="26">
        <v>1.68</v>
      </c>
      <c r="P43" s="26"/>
      <c r="Q43" s="26"/>
    </row>
    <row r="44" spans="1:17" ht="48" x14ac:dyDescent="0.2">
      <c r="A44" s="18">
        <v>14</v>
      </c>
      <c r="B44" s="22" t="s">
        <v>169</v>
      </c>
      <c r="C44" s="131" t="s">
        <v>269</v>
      </c>
      <c r="D44" s="23" t="s">
        <v>42</v>
      </c>
      <c r="E44" s="24">
        <v>1</v>
      </c>
      <c r="F44" s="25" t="s">
        <v>268</v>
      </c>
      <c r="G44" s="26"/>
      <c r="H44" s="26"/>
      <c r="I44" s="26"/>
      <c r="J44" s="154">
        <v>67</v>
      </c>
      <c r="K44" s="26"/>
      <c r="L44" s="26"/>
      <c r="M44" s="26"/>
      <c r="N44" s="26"/>
      <c r="O44" s="26"/>
      <c r="P44" s="26"/>
      <c r="Q44" s="26"/>
    </row>
    <row r="45" spans="1:17" ht="108" x14ac:dyDescent="0.2">
      <c r="A45" s="18">
        <v>15</v>
      </c>
      <c r="B45" s="22" t="s">
        <v>267</v>
      </c>
      <c r="C45" s="131" t="s">
        <v>266</v>
      </c>
      <c r="D45" s="23" t="s">
        <v>40</v>
      </c>
      <c r="E45" s="24">
        <v>1</v>
      </c>
      <c r="F45" s="25">
        <v>97.17</v>
      </c>
      <c r="G45" s="25">
        <v>84.04</v>
      </c>
      <c r="H45" s="25">
        <v>0.49</v>
      </c>
      <c r="I45" s="26"/>
      <c r="J45" s="154">
        <v>97</v>
      </c>
      <c r="K45" s="26">
        <v>84</v>
      </c>
      <c r="L45" s="26"/>
      <c r="M45" s="26"/>
      <c r="N45" s="26">
        <v>5.76</v>
      </c>
      <c r="O45" s="26">
        <v>5.76</v>
      </c>
      <c r="P45" s="26"/>
      <c r="Q45" s="26"/>
    </row>
    <row r="46" spans="1:17" ht="48" x14ac:dyDescent="0.2">
      <c r="A46" s="18">
        <v>16</v>
      </c>
      <c r="B46" s="22" t="s">
        <v>169</v>
      </c>
      <c r="C46" s="131" t="s">
        <v>265</v>
      </c>
      <c r="D46" s="23" t="s">
        <v>42</v>
      </c>
      <c r="E46" s="24">
        <v>1</v>
      </c>
      <c r="F46" s="25" t="s">
        <v>264</v>
      </c>
      <c r="G46" s="26"/>
      <c r="H46" s="26"/>
      <c r="I46" s="26"/>
      <c r="J46" s="154">
        <v>1129</v>
      </c>
      <c r="K46" s="26"/>
      <c r="L46" s="26"/>
      <c r="M46" s="26"/>
      <c r="N46" s="26"/>
      <c r="O46" s="26"/>
      <c r="P46" s="26"/>
      <c r="Q46" s="26"/>
    </row>
    <row r="47" spans="1:17" ht="19.149999999999999" customHeight="1" x14ac:dyDescent="0.2">
      <c r="A47" s="170" t="s">
        <v>263</v>
      </c>
      <c r="B47" s="174"/>
      <c r="C47" s="174"/>
      <c r="D47" s="174"/>
      <c r="E47" s="174"/>
      <c r="F47" s="174"/>
      <c r="G47" s="174"/>
      <c r="H47" s="174"/>
      <c r="I47" s="174"/>
      <c r="J47" s="174"/>
      <c r="K47" s="174"/>
      <c r="L47" s="174"/>
      <c r="M47" s="174"/>
      <c r="N47" s="174"/>
      <c r="O47" s="174"/>
      <c r="P47" s="174"/>
      <c r="Q47" s="174"/>
    </row>
    <row r="48" spans="1:17" ht="108" x14ac:dyDescent="0.2">
      <c r="A48" s="18">
        <v>17</v>
      </c>
      <c r="B48" s="22" t="s">
        <v>262</v>
      </c>
      <c r="C48" s="131" t="s">
        <v>261</v>
      </c>
      <c r="D48" s="23" t="s">
        <v>43</v>
      </c>
      <c r="E48" s="136" t="s">
        <v>260</v>
      </c>
      <c r="F48" s="25">
        <v>2435.1999999999998</v>
      </c>
      <c r="G48" s="25">
        <v>315.35000000000002</v>
      </c>
      <c r="H48" s="25">
        <v>611.58000000000004</v>
      </c>
      <c r="I48" s="25">
        <v>248.83</v>
      </c>
      <c r="J48" s="154">
        <v>1339</v>
      </c>
      <c r="K48" s="26">
        <v>173</v>
      </c>
      <c r="L48" s="26">
        <v>336</v>
      </c>
      <c r="M48" s="26">
        <v>137</v>
      </c>
      <c r="N48" s="26">
        <v>23.8</v>
      </c>
      <c r="O48" s="26">
        <v>13.09</v>
      </c>
      <c r="P48" s="26">
        <v>15.91</v>
      </c>
      <c r="Q48" s="26">
        <v>8.75</v>
      </c>
    </row>
    <row r="49" spans="1:17" ht="48" x14ac:dyDescent="0.2">
      <c r="A49" s="18">
        <v>18</v>
      </c>
      <c r="B49" s="22" t="s">
        <v>239</v>
      </c>
      <c r="C49" s="131" t="s">
        <v>259</v>
      </c>
      <c r="D49" s="23" t="s">
        <v>44</v>
      </c>
      <c r="E49" s="24">
        <v>55</v>
      </c>
      <c r="F49" s="25" t="s">
        <v>258</v>
      </c>
      <c r="G49" s="26"/>
      <c r="H49" s="26"/>
      <c r="I49" s="26"/>
      <c r="J49" s="154">
        <v>28</v>
      </c>
      <c r="K49" s="26"/>
      <c r="L49" s="26"/>
      <c r="M49" s="26"/>
      <c r="N49" s="26"/>
      <c r="O49" s="26"/>
      <c r="P49" s="26"/>
      <c r="Q49" s="26"/>
    </row>
    <row r="50" spans="1:17" ht="108" x14ac:dyDescent="0.2">
      <c r="A50" s="18">
        <v>19</v>
      </c>
      <c r="B50" s="22" t="s">
        <v>119</v>
      </c>
      <c r="C50" s="131" t="s">
        <v>257</v>
      </c>
      <c r="D50" s="23" t="s">
        <v>43</v>
      </c>
      <c r="E50" s="136" t="s">
        <v>256</v>
      </c>
      <c r="F50" s="25">
        <v>676.59</v>
      </c>
      <c r="G50" s="25">
        <v>89.31</v>
      </c>
      <c r="H50" s="25">
        <v>5.85</v>
      </c>
      <c r="I50" s="25">
        <v>0.36</v>
      </c>
      <c r="J50" s="154">
        <v>372</v>
      </c>
      <c r="K50" s="26">
        <v>49</v>
      </c>
      <c r="L50" s="26">
        <v>3</v>
      </c>
      <c r="M50" s="26"/>
      <c r="N50" s="26">
        <v>6.74</v>
      </c>
      <c r="O50" s="26">
        <v>3.71</v>
      </c>
      <c r="P50" s="26">
        <v>0.02</v>
      </c>
      <c r="Q50" s="26">
        <v>0.01</v>
      </c>
    </row>
    <row r="51" spans="1:17" ht="48" x14ac:dyDescent="0.2">
      <c r="A51" s="18">
        <v>20</v>
      </c>
      <c r="B51" s="22" t="s">
        <v>239</v>
      </c>
      <c r="C51" s="131" t="s">
        <v>255</v>
      </c>
      <c r="D51" s="23" t="s">
        <v>44</v>
      </c>
      <c r="E51" s="24">
        <v>30</v>
      </c>
      <c r="F51" s="25" t="s">
        <v>254</v>
      </c>
      <c r="G51" s="26"/>
      <c r="H51" s="26"/>
      <c r="I51" s="26"/>
      <c r="J51" s="154">
        <v>106</v>
      </c>
      <c r="K51" s="26"/>
      <c r="L51" s="26"/>
      <c r="M51" s="26"/>
      <c r="N51" s="26"/>
      <c r="O51" s="26"/>
      <c r="P51" s="26"/>
      <c r="Q51" s="26"/>
    </row>
    <row r="52" spans="1:17" ht="48" x14ac:dyDescent="0.2">
      <c r="A52" s="18">
        <v>21</v>
      </c>
      <c r="B52" s="22" t="s">
        <v>239</v>
      </c>
      <c r="C52" s="131" t="s">
        <v>253</v>
      </c>
      <c r="D52" s="23" t="s">
        <v>44</v>
      </c>
      <c r="E52" s="24">
        <v>25</v>
      </c>
      <c r="F52" s="25" t="s">
        <v>252</v>
      </c>
      <c r="G52" s="26"/>
      <c r="H52" s="26"/>
      <c r="I52" s="26"/>
      <c r="J52" s="154">
        <v>190</v>
      </c>
      <c r="K52" s="26"/>
      <c r="L52" s="26"/>
      <c r="M52" s="26"/>
      <c r="N52" s="26"/>
      <c r="O52" s="26"/>
      <c r="P52" s="26"/>
      <c r="Q52" s="26"/>
    </row>
    <row r="53" spans="1:17" ht="108" x14ac:dyDescent="0.2">
      <c r="A53" s="18">
        <v>22</v>
      </c>
      <c r="B53" s="22" t="s">
        <v>251</v>
      </c>
      <c r="C53" s="131" t="s">
        <v>250</v>
      </c>
      <c r="D53" s="23" t="s">
        <v>43</v>
      </c>
      <c r="E53" s="136" t="s">
        <v>249</v>
      </c>
      <c r="F53" s="25">
        <v>4732.43</v>
      </c>
      <c r="G53" s="25">
        <v>617.45000000000005</v>
      </c>
      <c r="H53" s="25">
        <v>45.38</v>
      </c>
      <c r="I53" s="25">
        <v>0.55000000000000004</v>
      </c>
      <c r="J53" s="154">
        <v>95</v>
      </c>
      <c r="K53" s="26">
        <v>12</v>
      </c>
      <c r="L53" s="26">
        <v>1</v>
      </c>
      <c r="M53" s="26"/>
      <c r="N53" s="26">
        <v>46.6</v>
      </c>
      <c r="O53" s="26">
        <v>0.93</v>
      </c>
      <c r="P53" s="26">
        <v>0.03</v>
      </c>
      <c r="Q53" s="26"/>
    </row>
    <row r="54" spans="1:17" ht="48" x14ac:dyDescent="0.2">
      <c r="A54" s="18">
        <v>23</v>
      </c>
      <c r="B54" s="22" t="s">
        <v>239</v>
      </c>
      <c r="C54" s="131" t="s">
        <v>248</v>
      </c>
      <c r="D54" s="23" t="s">
        <v>44</v>
      </c>
      <c r="E54" s="24">
        <v>2</v>
      </c>
      <c r="F54" s="25" t="s">
        <v>247</v>
      </c>
      <c r="G54" s="26"/>
      <c r="H54" s="26"/>
      <c r="I54" s="26"/>
      <c r="J54" s="154">
        <v>12</v>
      </c>
      <c r="K54" s="26"/>
      <c r="L54" s="26"/>
      <c r="M54" s="26"/>
      <c r="N54" s="26"/>
      <c r="O54" s="26"/>
      <c r="P54" s="26"/>
      <c r="Q54" s="26"/>
    </row>
    <row r="55" spans="1:17" ht="108" x14ac:dyDescent="0.2">
      <c r="A55" s="18">
        <v>24</v>
      </c>
      <c r="B55" s="22" t="s">
        <v>246</v>
      </c>
      <c r="C55" s="131" t="s">
        <v>245</v>
      </c>
      <c r="D55" s="23" t="s">
        <v>244</v>
      </c>
      <c r="E55" s="136" t="s">
        <v>243</v>
      </c>
      <c r="F55" s="25">
        <v>223.41</v>
      </c>
      <c r="G55" s="25">
        <v>160.12</v>
      </c>
      <c r="H55" s="26"/>
      <c r="I55" s="26"/>
      <c r="J55" s="154">
        <v>11</v>
      </c>
      <c r="K55" s="26">
        <v>8</v>
      </c>
      <c r="L55" s="26"/>
      <c r="M55" s="26"/>
      <c r="N55" s="26">
        <v>11.3</v>
      </c>
      <c r="O55" s="26">
        <v>0.56999999999999995</v>
      </c>
      <c r="P55" s="26"/>
      <c r="Q55" s="26"/>
    </row>
    <row r="56" spans="1:17" ht="19.149999999999999" customHeight="1" x14ac:dyDescent="0.2">
      <c r="A56" s="170" t="s">
        <v>242</v>
      </c>
      <c r="B56" s="174"/>
      <c r="C56" s="174"/>
      <c r="D56" s="174"/>
      <c r="E56" s="174"/>
      <c r="F56" s="174"/>
      <c r="G56" s="174"/>
      <c r="H56" s="174"/>
      <c r="I56" s="174"/>
      <c r="J56" s="174"/>
      <c r="K56" s="174"/>
      <c r="L56" s="174"/>
      <c r="M56" s="174"/>
      <c r="N56" s="174"/>
      <c r="O56" s="174"/>
      <c r="P56" s="174"/>
      <c r="Q56" s="174"/>
    </row>
    <row r="57" spans="1:17" ht="48" x14ac:dyDescent="0.2">
      <c r="A57" s="18">
        <v>26</v>
      </c>
      <c r="B57" s="22" t="s">
        <v>239</v>
      </c>
      <c r="C57" s="131" t="s">
        <v>241</v>
      </c>
      <c r="D57" s="23" t="s">
        <v>42</v>
      </c>
      <c r="E57" s="24">
        <v>2</v>
      </c>
      <c r="F57" s="25" t="s">
        <v>240</v>
      </c>
      <c r="G57" s="26"/>
      <c r="H57" s="26"/>
      <c r="I57" s="26"/>
      <c r="J57" s="154">
        <v>323</v>
      </c>
      <c r="K57" s="26"/>
      <c r="L57" s="26"/>
      <c r="M57" s="26"/>
      <c r="N57" s="26"/>
      <c r="O57" s="26"/>
      <c r="P57" s="26"/>
      <c r="Q57" s="26"/>
    </row>
    <row r="58" spans="1:17" ht="48" x14ac:dyDescent="0.2">
      <c r="A58" s="18">
        <v>27</v>
      </c>
      <c r="B58" s="22" t="s">
        <v>239</v>
      </c>
      <c r="C58" s="131" t="s">
        <v>238</v>
      </c>
      <c r="D58" s="23" t="s">
        <v>42</v>
      </c>
      <c r="E58" s="24">
        <v>2</v>
      </c>
      <c r="F58" s="25" t="s">
        <v>237</v>
      </c>
      <c r="G58" s="26"/>
      <c r="H58" s="26"/>
      <c r="I58" s="26"/>
      <c r="J58" s="154">
        <v>282</v>
      </c>
      <c r="K58" s="26"/>
      <c r="L58" s="26"/>
      <c r="M58" s="26"/>
      <c r="N58" s="26"/>
      <c r="O58" s="26"/>
      <c r="P58" s="26"/>
      <c r="Q58" s="26"/>
    </row>
    <row r="59" spans="1:17" ht="19.149999999999999" customHeight="1" x14ac:dyDescent="0.2">
      <c r="A59" s="170" t="s">
        <v>236</v>
      </c>
      <c r="B59" s="174"/>
      <c r="C59" s="174"/>
      <c r="D59" s="174"/>
      <c r="E59" s="174"/>
      <c r="F59" s="174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</row>
    <row r="60" spans="1:17" ht="108" x14ac:dyDescent="0.2">
      <c r="A60" s="18">
        <v>28</v>
      </c>
      <c r="B60" s="22" t="s">
        <v>235</v>
      </c>
      <c r="C60" s="131" t="s">
        <v>234</v>
      </c>
      <c r="D60" s="23" t="s">
        <v>40</v>
      </c>
      <c r="E60" s="24">
        <v>1</v>
      </c>
      <c r="F60" s="25">
        <v>159.05000000000001</v>
      </c>
      <c r="G60" s="25">
        <v>64.27</v>
      </c>
      <c r="H60" s="25">
        <v>13.7</v>
      </c>
      <c r="I60" s="25">
        <v>0.73</v>
      </c>
      <c r="J60" s="154">
        <v>159</v>
      </c>
      <c r="K60" s="26">
        <v>64</v>
      </c>
      <c r="L60" s="26">
        <v>14</v>
      </c>
      <c r="M60" s="26">
        <v>1</v>
      </c>
      <c r="N60" s="26">
        <v>5.15</v>
      </c>
      <c r="O60" s="26">
        <v>5.15</v>
      </c>
      <c r="P60" s="26">
        <v>0.04</v>
      </c>
      <c r="Q60" s="26">
        <v>0.04</v>
      </c>
    </row>
    <row r="61" spans="1:17" ht="48" x14ac:dyDescent="0.2">
      <c r="A61" s="18">
        <v>29</v>
      </c>
      <c r="B61" s="22" t="s">
        <v>169</v>
      </c>
      <c r="C61" s="131" t="s">
        <v>233</v>
      </c>
      <c r="D61" s="23" t="s">
        <v>42</v>
      </c>
      <c r="E61" s="24">
        <v>1</v>
      </c>
      <c r="F61" s="25" t="s">
        <v>232</v>
      </c>
      <c r="G61" s="26"/>
      <c r="H61" s="26"/>
      <c r="I61" s="26"/>
      <c r="J61" s="154">
        <v>1390</v>
      </c>
      <c r="K61" s="26"/>
      <c r="L61" s="26"/>
      <c r="M61" s="26"/>
      <c r="N61" s="26"/>
      <c r="O61" s="26"/>
      <c r="P61" s="26"/>
      <c r="Q61" s="26"/>
    </row>
    <row r="62" spans="1:17" ht="48" x14ac:dyDescent="0.2">
      <c r="A62" s="18">
        <v>30</v>
      </c>
      <c r="B62" s="22" t="s">
        <v>169</v>
      </c>
      <c r="C62" s="131" t="s">
        <v>231</v>
      </c>
      <c r="D62" s="23" t="s">
        <v>42</v>
      </c>
      <c r="E62" s="24">
        <v>2</v>
      </c>
      <c r="F62" s="25" t="s">
        <v>230</v>
      </c>
      <c r="G62" s="26"/>
      <c r="H62" s="26"/>
      <c r="I62" s="26"/>
      <c r="J62" s="154">
        <v>171</v>
      </c>
      <c r="K62" s="26"/>
      <c r="L62" s="26"/>
      <c r="M62" s="26"/>
      <c r="N62" s="26"/>
      <c r="O62" s="26"/>
      <c r="P62" s="26"/>
      <c r="Q62" s="26"/>
    </row>
    <row r="63" spans="1:17" ht="48" x14ac:dyDescent="0.2">
      <c r="A63" s="18">
        <v>31</v>
      </c>
      <c r="B63" s="22" t="s">
        <v>169</v>
      </c>
      <c r="C63" s="131" t="s">
        <v>229</v>
      </c>
      <c r="D63" s="23" t="s">
        <v>42</v>
      </c>
      <c r="E63" s="24">
        <v>1</v>
      </c>
      <c r="F63" s="25" t="s">
        <v>228</v>
      </c>
      <c r="G63" s="26"/>
      <c r="H63" s="26"/>
      <c r="I63" s="26"/>
      <c r="J63" s="154">
        <v>118</v>
      </c>
      <c r="K63" s="26"/>
      <c r="L63" s="26"/>
      <c r="M63" s="26"/>
      <c r="N63" s="26"/>
      <c r="O63" s="26"/>
      <c r="P63" s="26"/>
      <c r="Q63" s="26"/>
    </row>
    <row r="64" spans="1:17" ht="48" x14ac:dyDescent="0.2">
      <c r="A64" s="18">
        <v>32</v>
      </c>
      <c r="B64" s="22" t="s">
        <v>169</v>
      </c>
      <c r="C64" s="131" t="s">
        <v>227</v>
      </c>
      <c r="D64" s="23" t="s">
        <v>42</v>
      </c>
      <c r="E64" s="24">
        <v>2</v>
      </c>
      <c r="F64" s="25" t="s">
        <v>226</v>
      </c>
      <c r="G64" s="26"/>
      <c r="H64" s="26"/>
      <c r="I64" s="26"/>
      <c r="J64" s="154">
        <v>35</v>
      </c>
      <c r="K64" s="26"/>
      <c r="L64" s="26"/>
      <c r="M64" s="26"/>
      <c r="N64" s="26"/>
      <c r="O64" s="26"/>
      <c r="P64" s="26"/>
      <c r="Q64" s="26"/>
    </row>
    <row r="65" spans="1:17" ht="48" x14ac:dyDescent="0.2">
      <c r="A65" s="18">
        <v>33</v>
      </c>
      <c r="B65" s="22" t="s">
        <v>169</v>
      </c>
      <c r="C65" s="131" t="s">
        <v>225</v>
      </c>
      <c r="D65" s="23" t="s">
        <v>224</v>
      </c>
      <c r="E65" s="24">
        <v>1</v>
      </c>
      <c r="F65" s="25" t="s">
        <v>223</v>
      </c>
      <c r="G65" s="26"/>
      <c r="H65" s="26"/>
      <c r="I65" s="26"/>
      <c r="J65" s="154">
        <v>72</v>
      </c>
      <c r="K65" s="26"/>
      <c r="L65" s="26"/>
      <c r="M65" s="26"/>
      <c r="N65" s="26"/>
      <c r="O65" s="26"/>
      <c r="P65" s="26"/>
      <c r="Q65" s="26"/>
    </row>
    <row r="66" spans="1:17" ht="48" x14ac:dyDescent="0.2">
      <c r="A66" s="18">
        <v>34</v>
      </c>
      <c r="B66" s="22" t="s">
        <v>169</v>
      </c>
      <c r="C66" s="131" t="s">
        <v>222</v>
      </c>
      <c r="D66" s="23" t="s">
        <v>42</v>
      </c>
      <c r="E66" s="24">
        <v>8</v>
      </c>
      <c r="F66" s="25" t="s">
        <v>221</v>
      </c>
      <c r="G66" s="26"/>
      <c r="H66" s="26"/>
      <c r="I66" s="26"/>
      <c r="J66" s="154">
        <v>73</v>
      </c>
      <c r="K66" s="26"/>
      <c r="L66" s="26"/>
      <c r="M66" s="26"/>
      <c r="N66" s="26"/>
      <c r="O66" s="26"/>
      <c r="P66" s="26"/>
      <c r="Q66" s="26"/>
    </row>
    <row r="67" spans="1:17" ht="48" x14ac:dyDescent="0.2">
      <c r="A67" s="18">
        <v>35</v>
      </c>
      <c r="B67" s="22" t="s">
        <v>169</v>
      </c>
      <c r="C67" s="131" t="s">
        <v>220</v>
      </c>
      <c r="D67" s="23" t="s">
        <v>42</v>
      </c>
      <c r="E67" s="24">
        <v>8</v>
      </c>
      <c r="F67" s="25" t="s">
        <v>219</v>
      </c>
      <c r="G67" s="26"/>
      <c r="H67" s="26"/>
      <c r="I67" s="26"/>
      <c r="J67" s="154">
        <v>13</v>
      </c>
      <c r="K67" s="26"/>
      <c r="L67" s="26"/>
      <c r="M67" s="26"/>
      <c r="N67" s="26"/>
      <c r="O67" s="26"/>
      <c r="P67" s="26"/>
      <c r="Q67" s="26"/>
    </row>
    <row r="68" spans="1:17" ht="108" x14ac:dyDescent="0.2">
      <c r="A68" s="18">
        <v>36</v>
      </c>
      <c r="B68" s="22" t="s">
        <v>218</v>
      </c>
      <c r="C68" s="131" t="s">
        <v>217</v>
      </c>
      <c r="D68" s="23" t="s">
        <v>43</v>
      </c>
      <c r="E68" s="136" t="s">
        <v>216</v>
      </c>
      <c r="F68" s="25">
        <v>207.18</v>
      </c>
      <c r="G68" s="25">
        <v>193.69</v>
      </c>
      <c r="H68" s="26"/>
      <c r="I68" s="26"/>
      <c r="J68" s="154">
        <v>41</v>
      </c>
      <c r="K68" s="26">
        <v>39</v>
      </c>
      <c r="L68" s="26"/>
      <c r="M68" s="26"/>
      <c r="N68" s="26">
        <v>12.4</v>
      </c>
      <c r="O68" s="26">
        <v>2.48</v>
      </c>
      <c r="P68" s="26"/>
      <c r="Q68" s="26"/>
    </row>
    <row r="69" spans="1:17" ht="108" x14ac:dyDescent="0.2">
      <c r="A69" s="18">
        <v>37</v>
      </c>
      <c r="B69" s="22" t="s">
        <v>215</v>
      </c>
      <c r="C69" s="131" t="s">
        <v>214</v>
      </c>
      <c r="D69" s="23" t="s">
        <v>41</v>
      </c>
      <c r="E69" s="136" t="s">
        <v>213</v>
      </c>
      <c r="F69" s="25">
        <v>879.01</v>
      </c>
      <c r="G69" s="26"/>
      <c r="H69" s="26"/>
      <c r="I69" s="26"/>
      <c r="J69" s="154">
        <v>18</v>
      </c>
      <c r="K69" s="26"/>
      <c r="L69" s="26"/>
      <c r="M69" s="26"/>
      <c r="N69" s="26"/>
      <c r="O69" s="26"/>
      <c r="P69" s="26"/>
      <c r="Q69" s="26"/>
    </row>
    <row r="70" spans="1:17" ht="19.149999999999999" customHeight="1" x14ac:dyDescent="0.2">
      <c r="A70" s="170" t="s">
        <v>212</v>
      </c>
      <c r="B70" s="174"/>
      <c r="C70" s="174"/>
      <c r="D70" s="174"/>
      <c r="E70" s="174"/>
      <c r="F70" s="174"/>
      <c r="G70" s="174"/>
      <c r="H70" s="174"/>
      <c r="I70" s="174"/>
      <c r="J70" s="174"/>
      <c r="K70" s="174"/>
      <c r="L70" s="174"/>
      <c r="M70" s="174"/>
      <c r="N70" s="174"/>
      <c r="O70" s="174"/>
      <c r="P70" s="174"/>
      <c r="Q70" s="174"/>
    </row>
    <row r="71" spans="1:17" ht="108" x14ac:dyDescent="0.2">
      <c r="A71" s="18">
        <v>38</v>
      </c>
      <c r="B71" s="22" t="s">
        <v>196</v>
      </c>
      <c r="C71" s="131" t="s">
        <v>211</v>
      </c>
      <c r="D71" s="23" t="s">
        <v>40</v>
      </c>
      <c r="E71" s="136" t="s">
        <v>210</v>
      </c>
      <c r="F71" s="25">
        <v>16.3</v>
      </c>
      <c r="G71" s="25">
        <v>15.65</v>
      </c>
      <c r="H71" s="26"/>
      <c r="I71" s="26"/>
      <c r="J71" s="154">
        <v>49</v>
      </c>
      <c r="K71" s="26">
        <v>47</v>
      </c>
      <c r="L71" s="26"/>
      <c r="M71" s="26"/>
      <c r="N71" s="26">
        <v>1.1200000000000001</v>
      </c>
      <c r="O71" s="26">
        <v>3.36</v>
      </c>
      <c r="P71" s="26"/>
      <c r="Q71" s="26"/>
    </row>
    <row r="72" spans="1:17" ht="48" x14ac:dyDescent="0.2">
      <c r="A72" s="18">
        <v>39</v>
      </c>
      <c r="B72" s="22" t="s">
        <v>169</v>
      </c>
      <c r="C72" s="131" t="s">
        <v>209</v>
      </c>
      <c r="D72" s="23" t="s">
        <v>42</v>
      </c>
      <c r="E72" s="24">
        <v>2</v>
      </c>
      <c r="F72" s="25" t="s">
        <v>208</v>
      </c>
      <c r="G72" s="26"/>
      <c r="H72" s="26"/>
      <c r="I72" s="26"/>
      <c r="J72" s="154">
        <v>79</v>
      </c>
      <c r="K72" s="26"/>
      <c r="L72" s="26"/>
      <c r="M72" s="26"/>
      <c r="N72" s="26"/>
      <c r="O72" s="26"/>
      <c r="P72" s="26"/>
      <c r="Q72" s="26"/>
    </row>
    <row r="73" spans="1:17" ht="48" x14ac:dyDescent="0.2">
      <c r="A73" s="18">
        <v>40</v>
      </c>
      <c r="B73" s="22" t="s">
        <v>169</v>
      </c>
      <c r="C73" s="131" t="s">
        <v>207</v>
      </c>
      <c r="D73" s="23" t="s">
        <v>42</v>
      </c>
      <c r="E73" s="24">
        <v>1</v>
      </c>
      <c r="F73" s="25" t="s">
        <v>206</v>
      </c>
      <c r="G73" s="26"/>
      <c r="H73" s="26"/>
      <c r="I73" s="26"/>
      <c r="J73" s="154">
        <v>81</v>
      </c>
      <c r="K73" s="26"/>
      <c r="L73" s="26"/>
      <c r="M73" s="26"/>
      <c r="N73" s="26"/>
      <c r="O73" s="26"/>
      <c r="P73" s="26"/>
      <c r="Q73" s="26"/>
    </row>
    <row r="74" spans="1:17" ht="108" x14ac:dyDescent="0.2">
      <c r="A74" s="18">
        <v>41</v>
      </c>
      <c r="B74" s="22" t="s">
        <v>196</v>
      </c>
      <c r="C74" s="131" t="s">
        <v>205</v>
      </c>
      <c r="D74" s="23" t="s">
        <v>40</v>
      </c>
      <c r="E74" s="136" t="s">
        <v>204</v>
      </c>
      <c r="F74" s="25">
        <v>16.3</v>
      </c>
      <c r="G74" s="25">
        <v>15.65</v>
      </c>
      <c r="H74" s="26"/>
      <c r="I74" s="26"/>
      <c r="J74" s="154">
        <v>65</v>
      </c>
      <c r="K74" s="26">
        <v>63</v>
      </c>
      <c r="L74" s="26"/>
      <c r="M74" s="26"/>
      <c r="N74" s="26">
        <v>1.1200000000000001</v>
      </c>
      <c r="O74" s="26">
        <v>4.4800000000000004</v>
      </c>
      <c r="P74" s="26"/>
      <c r="Q74" s="26"/>
    </row>
    <row r="75" spans="1:17" ht="48" x14ac:dyDescent="0.2">
      <c r="A75" s="18">
        <v>42</v>
      </c>
      <c r="B75" s="22" t="s">
        <v>169</v>
      </c>
      <c r="C75" s="131" t="s">
        <v>203</v>
      </c>
      <c r="D75" s="23" t="s">
        <v>42</v>
      </c>
      <c r="E75" s="24">
        <v>3</v>
      </c>
      <c r="F75" s="25" t="s">
        <v>202</v>
      </c>
      <c r="G75" s="26"/>
      <c r="H75" s="26"/>
      <c r="I75" s="26"/>
      <c r="J75" s="154">
        <v>990</v>
      </c>
      <c r="K75" s="26"/>
      <c r="L75" s="26"/>
      <c r="M75" s="26"/>
      <c r="N75" s="26"/>
      <c r="O75" s="26"/>
      <c r="P75" s="26"/>
      <c r="Q75" s="26"/>
    </row>
    <row r="76" spans="1:17" ht="48" x14ac:dyDescent="0.2">
      <c r="A76" s="18">
        <v>43</v>
      </c>
      <c r="B76" s="22" t="s">
        <v>169</v>
      </c>
      <c r="C76" s="131" t="s">
        <v>201</v>
      </c>
      <c r="D76" s="23" t="s">
        <v>42</v>
      </c>
      <c r="E76" s="24">
        <v>1</v>
      </c>
      <c r="F76" s="25" t="s">
        <v>200</v>
      </c>
      <c r="G76" s="26"/>
      <c r="H76" s="26"/>
      <c r="I76" s="26"/>
      <c r="J76" s="154">
        <v>167</v>
      </c>
      <c r="K76" s="26"/>
      <c r="L76" s="26"/>
      <c r="M76" s="26"/>
      <c r="N76" s="26"/>
      <c r="O76" s="26"/>
      <c r="P76" s="26"/>
      <c r="Q76" s="26"/>
    </row>
    <row r="77" spans="1:17" ht="108" x14ac:dyDescent="0.2">
      <c r="A77" s="18">
        <v>44</v>
      </c>
      <c r="B77" s="22" t="s">
        <v>196</v>
      </c>
      <c r="C77" s="131" t="s">
        <v>199</v>
      </c>
      <c r="D77" s="23" t="s">
        <v>40</v>
      </c>
      <c r="E77" s="24">
        <v>2</v>
      </c>
      <c r="F77" s="25">
        <v>16.3</v>
      </c>
      <c r="G77" s="25">
        <v>15.65</v>
      </c>
      <c r="H77" s="26"/>
      <c r="I77" s="26"/>
      <c r="J77" s="154">
        <v>33</v>
      </c>
      <c r="K77" s="26">
        <v>31</v>
      </c>
      <c r="L77" s="26"/>
      <c r="M77" s="26"/>
      <c r="N77" s="26">
        <v>1.1200000000000001</v>
      </c>
      <c r="O77" s="26">
        <v>2.2400000000000002</v>
      </c>
      <c r="P77" s="26"/>
      <c r="Q77" s="26"/>
    </row>
    <row r="78" spans="1:17" ht="48" x14ac:dyDescent="0.2">
      <c r="A78" s="18">
        <v>45</v>
      </c>
      <c r="B78" s="22" t="s">
        <v>169</v>
      </c>
      <c r="C78" s="131" t="s">
        <v>198</v>
      </c>
      <c r="D78" s="23" t="s">
        <v>42</v>
      </c>
      <c r="E78" s="24">
        <v>2</v>
      </c>
      <c r="F78" s="25" t="s">
        <v>197</v>
      </c>
      <c r="G78" s="26"/>
      <c r="H78" s="26"/>
      <c r="I78" s="26"/>
      <c r="J78" s="154">
        <v>299</v>
      </c>
      <c r="K78" s="26"/>
      <c r="L78" s="26"/>
      <c r="M78" s="26"/>
      <c r="N78" s="26"/>
      <c r="O78" s="26"/>
      <c r="P78" s="26"/>
      <c r="Q78" s="26"/>
    </row>
    <row r="79" spans="1:17" ht="108" x14ac:dyDescent="0.2">
      <c r="A79" s="18">
        <v>46</v>
      </c>
      <c r="B79" s="22" t="s">
        <v>196</v>
      </c>
      <c r="C79" s="131" t="s">
        <v>195</v>
      </c>
      <c r="D79" s="23" t="s">
        <v>40</v>
      </c>
      <c r="E79" s="136" t="s">
        <v>194</v>
      </c>
      <c r="F79" s="25">
        <v>16.3</v>
      </c>
      <c r="G79" s="25">
        <v>15.65</v>
      </c>
      <c r="H79" s="26"/>
      <c r="I79" s="26"/>
      <c r="J79" s="154">
        <v>130</v>
      </c>
      <c r="K79" s="26">
        <v>125</v>
      </c>
      <c r="L79" s="26"/>
      <c r="M79" s="26"/>
      <c r="N79" s="26">
        <v>1.1200000000000001</v>
      </c>
      <c r="O79" s="26">
        <v>8.9600000000000009</v>
      </c>
      <c r="P79" s="26"/>
      <c r="Q79" s="26"/>
    </row>
    <row r="80" spans="1:17" ht="48" x14ac:dyDescent="0.2">
      <c r="A80" s="18">
        <v>47</v>
      </c>
      <c r="B80" s="22" t="s">
        <v>169</v>
      </c>
      <c r="C80" s="131" t="s">
        <v>193</v>
      </c>
      <c r="D80" s="23" t="s">
        <v>42</v>
      </c>
      <c r="E80" s="24">
        <v>4</v>
      </c>
      <c r="F80" s="25" t="s">
        <v>192</v>
      </c>
      <c r="G80" s="26"/>
      <c r="H80" s="26"/>
      <c r="I80" s="26"/>
      <c r="J80" s="154">
        <v>246</v>
      </c>
      <c r="K80" s="26"/>
      <c r="L80" s="26"/>
      <c r="M80" s="26"/>
      <c r="N80" s="26"/>
      <c r="O80" s="26"/>
      <c r="P80" s="26"/>
      <c r="Q80" s="26"/>
    </row>
    <row r="81" spans="1:17" ht="48" x14ac:dyDescent="0.2">
      <c r="A81" s="18">
        <v>48</v>
      </c>
      <c r="B81" s="22" t="s">
        <v>169</v>
      </c>
      <c r="C81" s="131" t="s">
        <v>191</v>
      </c>
      <c r="D81" s="23" t="s">
        <v>42</v>
      </c>
      <c r="E81" s="24">
        <v>4</v>
      </c>
      <c r="F81" s="25" t="s">
        <v>190</v>
      </c>
      <c r="G81" s="26"/>
      <c r="H81" s="26"/>
      <c r="I81" s="26"/>
      <c r="J81" s="154">
        <v>127</v>
      </c>
      <c r="K81" s="26"/>
      <c r="L81" s="26"/>
      <c r="M81" s="26"/>
      <c r="N81" s="26"/>
      <c r="O81" s="26"/>
      <c r="P81" s="26"/>
      <c r="Q81" s="26"/>
    </row>
    <row r="82" spans="1:17" ht="48" x14ac:dyDescent="0.2">
      <c r="A82" s="18">
        <v>49</v>
      </c>
      <c r="B82" s="22" t="s">
        <v>169</v>
      </c>
      <c r="C82" s="131" t="s">
        <v>189</v>
      </c>
      <c r="D82" s="23" t="s">
        <v>42</v>
      </c>
      <c r="E82" s="24">
        <v>11</v>
      </c>
      <c r="F82" s="25" t="s">
        <v>188</v>
      </c>
      <c r="G82" s="26"/>
      <c r="H82" s="26"/>
      <c r="I82" s="26"/>
      <c r="J82" s="154">
        <v>99</v>
      </c>
      <c r="K82" s="26"/>
      <c r="L82" s="26"/>
      <c r="M82" s="26"/>
      <c r="N82" s="26"/>
      <c r="O82" s="26"/>
      <c r="P82" s="26"/>
      <c r="Q82" s="26"/>
    </row>
    <row r="83" spans="1:17" ht="48" x14ac:dyDescent="0.2">
      <c r="A83" s="18">
        <v>50</v>
      </c>
      <c r="B83" s="22" t="s">
        <v>169</v>
      </c>
      <c r="C83" s="131" t="s">
        <v>187</v>
      </c>
      <c r="D83" s="23" t="s">
        <v>42</v>
      </c>
      <c r="E83" s="24">
        <v>6</v>
      </c>
      <c r="F83" s="25" t="s">
        <v>186</v>
      </c>
      <c r="G83" s="26"/>
      <c r="H83" s="26"/>
      <c r="I83" s="26"/>
      <c r="J83" s="154">
        <v>62</v>
      </c>
      <c r="K83" s="26"/>
      <c r="L83" s="26"/>
      <c r="M83" s="26"/>
      <c r="N83" s="26"/>
      <c r="O83" s="26"/>
      <c r="P83" s="26"/>
      <c r="Q83" s="26"/>
    </row>
    <row r="84" spans="1:17" ht="48" x14ac:dyDescent="0.2">
      <c r="A84" s="18">
        <v>51</v>
      </c>
      <c r="B84" s="22" t="s">
        <v>169</v>
      </c>
      <c r="C84" s="131" t="s">
        <v>185</v>
      </c>
      <c r="D84" s="23" t="s">
        <v>42</v>
      </c>
      <c r="E84" s="24">
        <v>1</v>
      </c>
      <c r="F84" s="25" t="s">
        <v>184</v>
      </c>
      <c r="G84" s="26"/>
      <c r="H84" s="26"/>
      <c r="I84" s="26"/>
      <c r="J84" s="154">
        <v>35</v>
      </c>
      <c r="K84" s="26"/>
      <c r="L84" s="26"/>
      <c r="M84" s="26"/>
      <c r="N84" s="26"/>
      <c r="O84" s="26"/>
      <c r="P84" s="26"/>
      <c r="Q84" s="26"/>
    </row>
    <row r="85" spans="1:17" ht="48" x14ac:dyDescent="0.2">
      <c r="A85" s="18">
        <v>52</v>
      </c>
      <c r="B85" s="22" t="s">
        <v>169</v>
      </c>
      <c r="C85" s="131" t="s">
        <v>183</v>
      </c>
      <c r="D85" s="23" t="s">
        <v>42</v>
      </c>
      <c r="E85" s="24">
        <v>1</v>
      </c>
      <c r="F85" s="25" t="s">
        <v>182</v>
      </c>
      <c r="G85" s="26"/>
      <c r="H85" s="26"/>
      <c r="I85" s="26"/>
      <c r="J85" s="154">
        <v>4</v>
      </c>
      <c r="K85" s="26"/>
      <c r="L85" s="26"/>
      <c r="M85" s="26"/>
      <c r="N85" s="26"/>
      <c r="O85" s="26"/>
      <c r="P85" s="26"/>
      <c r="Q85" s="26"/>
    </row>
    <row r="86" spans="1:17" ht="48" x14ac:dyDescent="0.2">
      <c r="A86" s="18">
        <v>53</v>
      </c>
      <c r="B86" s="22" t="s">
        <v>169</v>
      </c>
      <c r="C86" s="131" t="s">
        <v>181</v>
      </c>
      <c r="D86" s="23" t="s">
        <v>42</v>
      </c>
      <c r="E86" s="24">
        <v>1</v>
      </c>
      <c r="F86" s="25" t="s">
        <v>180</v>
      </c>
      <c r="G86" s="26"/>
      <c r="H86" s="26"/>
      <c r="I86" s="26"/>
      <c r="J86" s="154">
        <v>10</v>
      </c>
      <c r="K86" s="26"/>
      <c r="L86" s="26"/>
      <c r="M86" s="26"/>
      <c r="N86" s="26"/>
      <c r="O86" s="26"/>
      <c r="P86" s="26"/>
      <c r="Q86" s="26"/>
    </row>
    <row r="87" spans="1:17" ht="48" x14ac:dyDescent="0.2">
      <c r="A87" s="18">
        <v>54</v>
      </c>
      <c r="B87" s="22" t="s">
        <v>169</v>
      </c>
      <c r="C87" s="131" t="s">
        <v>179</v>
      </c>
      <c r="D87" s="23" t="s">
        <v>42</v>
      </c>
      <c r="E87" s="24">
        <v>1</v>
      </c>
      <c r="F87" s="25" t="s">
        <v>178</v>
      </c>
      <c r="G87" s="26"/>
      <c r="H87" s="26"/>
      <c r="I87" s="26"/>
      <c r="J87" s="154">
        <v>4</v>
      </c>
      <c r="K87" s="26"/>
      <c r="L87" s="26"/>
      <c r="M87" s="26"/>
      <c r="N87" s="26"/>
      <c r="O87" s="26"/>
      <c r="P87" s="26"/>
      <c r="Q87" s="26"/>
    </row>
    <row r="88" spans="1:17" ht="48" x14ac:dyDescent="0.2">
      <c r="A88" s="18">
        <v>55</v>
      </c>
      <c r="B88" s="22" t="s">
        <v>169</v>
      </c>
      <c r="C88" s="131" t="s">
        <v>177</v>
      </c>
      <c r="D88" s="23" t="s">
        <v>42</v>
      </c>
      <c r="E88" s="24">
        <v>1</v>
      </c>
      <c r="F88" s="25" t="s">
        <v>176</v>
      </c>
      <c r="G88" s="26"/>
      <c r="H88" s="26"/>
      <c r="I88" s="26"/>
      <c r="J88" s="154">
        <v>44</v>
      </c>
      <c r="K88" s="26"/>
      <c r="L88" s="26"/>
      <c r="M88" s="26"/>
      <c r="N88" s="26"/>
      <c r="O88" s="26"/>
      <c r="P88" s="26"/>
      <c r="Q88" s="26"/>
    </row>
    <row r="89" spans="1:17" ht="48" x14ac:dyDescent="0.2">
      <c r="A89" s="18">
        <v>56</v>
      </c>
      <c r="B89" s="22" t="s">
        <v>169</v>
      </c>
      <c r="C89" s="131" t="s">
        <v>175</v>
      </c>
      <c r="D89" s="23" t="s">
        <v>42</v>
      </c>
      <c r="E89" s="24">
        <v>1</v>
      </c>
      <c r="F89" s="25" t="s">
        <v>174</v>
      </c>
      <c r="G89" s="26"/>
      <c r="H89" s="26"/>
      <c r="I89" s="26"/>
      <c r="J89" s="154">
        <v>6</v>
      </c>
      <c r="K89" s="26"/>
      <c r="L89" s="26"/>
      <c r="M89" s="26"/>
      <c r="N89" s="26"/>
      <c r="O89" s="26"/>
      <c r="P89" s="26"/>
      <c r="Q89" s="26"/>
    </row>
    <row r="90" spans="1:17" ht="48" x14ac:dyDescent="0.2">
      <c r="A90" s="18">
        <v>57</v>
      </c>
      <c r="B90" s="22" t="s">
        <v>169</v>
      </c>
      <c r="C90" s="131" t="s">
        <v>173</v>
      </c>
      <c r="D90" s="23" t="s">
        <v>42</v>
      </c>
      <c r="E90" s="24">
        <v>1</v>
      </c>
      <c r="F90" s="25" t="s">
        <v>172</v>
      </c>
      <c r="G90" s="26"/>
      <c r="H90" s="26"/>
      <c r="I90" s="26"/>
      <c r="J90" s="154">
        <v>29</v>
      </c>
      <c r="K90" s="26"/>
      <c r="L90" s="26"/>
      <c r="M90" s="26"/>
      <c r="N90" s="26"/>
      <c r="O90" s="26"/>
      <c r="P90" s="26"/>
      <c r="Q90" s="26"/>
    </row>
    <row r="91" spans="1:17" ht="48" x14ac:dyDescent="0.2">
      <c r="A91" s="18">
        <v>58</v>
      </c>
      <c r="B91" s="22" t="s">
        <v>169</v>
      </c>
      <c r="C91" s="131" t="s">
        <v>171</v>
      </c>
      <c r="D91" s="23" t="s">
        <v>42</v>
      </c>
      <c r="E91" s="24">
        <v>9</v>
      </c>
      <c r="F91" s="25" t="s">
        <v>170</v>
      </c>
      <c r="G91" s="26"/>
      <c r="H91" s="26"/>
      <c r="I91" s="26"/>
      <c r="J91" s="154">
        <v>11</v>
      </c>
      <c r="K91" s="26"/>
      <c r="L91" s="26"/>
      <c r="M91" s="26"/>
      <c r="N91" s="26"/>
      <c r="O91" s="26"/>
      <c r="P91" s="26"/>
      <c r="Q91" s="26"/>
    </row>
    <row r="92" spans="1:17" ht="48" x14ac:dyDescent="0.2">
      <c r="A92" s="18">
        <v>59</v>
      </c>
      <c r="B92" s="22" t="s">
        <v>169</v>
      </c>
      <c r="C92" s="131" t="s">
        <v>168</v>
      </c>
      <c r="D92" s="23" t="s">
        <v>42</v>
      </c>
      <c r="E92" s="24">
        <v>6</v>
      </c>
      <c r="F92" s="25" t="s">
        <v>167</v>
      </c>
      <c r="G92" s="26"/>
      <c r="H92" s="26"/>
      <c r="I92" s="26"/>
      <c r="J92" s="154">
        <v>9</v>
      </c>
      <c r="K92" s="26"/>
      <c r="L92" s="26"/>
      <c r="M92" s="26"/>
      <c r="N92" s="26"/>
      <c r="O92" s="26"/>
      <c r="P92" s="26"/>
      <c r="Q92" s="26"/>
    </row>
    <row r="93" spans="1:17" x14ac:dyDescent="0.2">
      <c r="A93" s="170" t="s">
        <v>166</v>
      </c>
      <c r="B93" s="174"/>
      <c r="C93" s="174"/>
      <c r="D93" s="174"/>
      <c r="E93" s="174"/>
      <c r="F93" s="174"/>
      <c r="G93" s="174"/>
      <c r="H93" s="174"/>
      <c r="I93" s="174"/>
      <c r="J93" s="155">
        <v>46190</v>
      </c>
      <c r="K93" s="25">
        <v>1167</v>
      </c>
      <c r="L93" s="25">
        <v>357</v>
      </c>
      <c r="M93" s="25">
        <v>138</v>
      </c>
      <c r="N93" s="26"/>
      <c r="O93" s="25">
        <v>84.33</v>
      </c>
      <c r="P93" s="26"/>
      <c r="Q93" s="25">
        <v>8.8000000000000007</v>
      </c>
    </row>
    <row r="94" spans="1:17" x14ac:dyDescent="0.2">
      <c r="A94" s="170" t="s">
        <v>165</v>
      </c>
      <c r="B94" s="174"/>
      <c r="C94" s="174"/>
      <c r="D94" s="174"/>
      <c r="E94" s="174"/>
      <c r="F94" s="174"/>
      <c r="G94" s="174"/>
      <c r="H94" s="174"/>
      <c r="I94" s="174"/>
      <c r="J94" s="155">
        <v>48305</v>
      </c>
      <c r="K94" s="25">
        <v>1400</v>
      </c>
      <c r="L94" s="25">
        <v>428</v>
      </c>
      <c r="M94" s="25">
        <v>165</v>
      </c>
      <c r="N94" s="26"/>
      <c r="O94" s="25">
        <v>101.19</v>
      </c>
      <c r="P94" s="26"/>
      <c r="Q94" s="25">
        <v>10.56</v>
      </c>
    </row>
    <row r="95" spans="1:17" x14ac:dyDescent="0.2">
      <c r="A95" s="170" t="s">
        <v>46</v>
      </c>
      <c r="B95" s="174"/>
      <c r="C95" s="174"/>
      <c r="D95" s="174"/>
      <c r="E95" s="174"/>
      <c r="F95" s="174"/>
      <c r="G95" s="174"/>
      <c r="H95" s="174"/>
      <c r="I95" s="174"/>
      <c r="J95" s="155">
        <v>1367</v>
      </c>
      <c r="K95" s="26"/>
      <c r="L95" s="26"/>
      <c r="M95" s="26"/>
      <c r="N95" s="26"/>
      <c r="O95" s="26"/>
      <c r="P95" s="26"/>
      <c r="Q95" s="26"/>
    </row>
    <row r="96" spans="1:17" x14ac:dyDescent="0.2">
      <c r="A96" s="170" t="s">
        <v>47</v>
      </c>
      <c r="B96" s="174"/>
      <c r="C96" s="174"/>
      <c r="D96" s="174"/>
      <c r="E96" s="174"/>
      <c r="F96" s="174"/>
      <c r="G96" s="174"/>
      <c r="H96" s="174"/>
      <c r="I96" s="174"/>
      <c r="J96" s="155">
        <v>978</v>
      </c>
      <c r="K96" s="26"/>
      <c r="L96" s="26"/>
      <c r="M96" s="26"/>
      <c r="N96" s="26"/>
      <c r="O96" s="26"/>
      <c r="P96" s="26"/>
      <c r="Q96" s="26"/>
    </row>
    <row r="97" spans="1:17" x14ac:dyDescent="0.2">
      <c r="A97" s="175" t="s">
        <v>164</v>
      </c>
      <c r="B97" s="174"/>
      <c r="C97" s="174"/>
      <c r="D97" s="174"/>
      <c r="E97" s="174"/>
      <c r="F97" s="174"/>
      <c r="G97" s="174"/>
      <c r="H97" s="174"/>
      <c r="I97" s="174"/>
      <c r="J97" s="154"/>
      <c r="K97" s="26"/>
      <c r="L97" s="26"/>
      <c r="M97" s="26"/>
      <c r="N97" s="26"/>
      <c r="O97" s="26"/>
      <c r="P97" s="26"/>
      <c r="Q97" s="26"/>
    </row>
    <row r="98" spans="1:17" x14ac:dyDescent="0.2">
      <c r="A98" s="170" t="s">
        <v>50</v>
      </c>
      <c r="B98" s="174"/>
      <c r="C98" s="174"/>
      <c r="D98" s="174"/>
      <c r="E98" s="174"/>
      <c r="F98" s="174"/>
      <c r="G98" s="174"/>
      <c r="H98" s="174"/>
      <c r="I98" s="174"/>
      <c r="J98" s="155">
        <v>6546</v>
      </c>
      <c r="K98" s="26"/>
      <c r="L98" s="26"/>
      <c r="M98" s="26"/>
      <c r="N98" s="26"/>
      <c r="O98" s="25">
        <v>101.19</v>
      </c>
      <c r="P98" s="26"/>
      <c r="Q98" s="25">
        <v>10.56</v>
      </c>
    </row>
    <row r="99" spans="1:17" x14ac:dyDescent="0.2">
      <c r="A99" s="170" t="s">
        <v>20</v>
      </c>
      <c r="B99" s="174"/>
      <c r="C99" s="174"/>
      <c r="D99" s="174"/>
      <c r="E99" s="174"/>
      <c r="F99" s="174"/>
      <c r="G99" s="174"/>
      <c r="H99" s="174"/>
      <c r="I99" s="174"/>
      <c r="J99" s="155">
        <v>44104</v>
      </c>
      <c r="K99" s="26"/>
      <c r="L99" s="26"/>
      <c r="M99" s="26"/>
      <c r="N99" s="26"/>
      <c r="O99" s="26"/>
      <c r="P99" s="26"/>
      <c r="Q99" s="26"/>
    </row>
    <row r="100" spans="1:17" x14ac:dyDescent="0.2">
      <c r="A100" s="170" t="s">
        <v>51</v>
      </c>
      <c r="B100" s="174"/>
      <c r="C100" s="174"/>
      <c r="D100" s="174"/>
      <c r="E100" s="174"/>
      <c r="F100" s="174"/>
      <c r="G100" s="174"/>
      <c r="H100" s="174"/>
      <c r="I100" s="174"/>
      <c r="J100" s="155">
        <v>50650</v>
      </c>
      <c r="K100" s="26"/>
      <c r="L100" s="26"/>
      <c r="M100" s="26"/>
      <c r="N100" s="26"/>
      <c r="O100" s="25">
        <v>101.19</v>
      </c>
      <c r="P100" s="26"/>
      <c r="Q100" s="25">
        <v>10.56</v>
      </c>
    </row>
    <row r="101" spans="1:17" x14ac:dyDescent="0.2">
      <c r="A101" s="170" t="s">
        <v>52</v>
      </c>
      <c r="B101" s="174"/>
      <c r="C101" s="174"/>
      <c r="D101" s="174"/>
      <c r="E101" s="174"/>
      <c r="F101" s="174"/>
      <c r="G101" s="174"/>
      <c r="H101" s="174"/>
      <c r="I101" s="174"/>
      <c r="J101" s="154"/>
      <c r="K101" s="26"/>
      <c r="L101" s="26"/>
      <c r="M101" s="26"/>
      <c r="N101" s="26"/>
      <c r="O101" s="26"/>
      <c r="P101" s="26"/>
      <c r="Q101" s="26"/>
    </row>
    <row r="102" spans="1:17" x14ac:dyDescent="0.2">
      <c r="A102" s="170" t="s">
        <v>53</v>
      </c>
      <c r="B102" s="174"/>
      <c r="C102" s="174"/>
      <c r="D102" s="174"/>
      <c r="E102" s="174"/>
      <c r="F102" s="174"/>
      <c r="G102" s="174"/>
      <c r="H102" s="174"/>
      <c r="I102" s="174"/>
      <c r="J102" s="155">
        <v>2373</v>
      </c>
      <c r="K102" s="26"/>
      <c r="L102" s="26"/>
      <c r="M102" s="26"/>
      <c r="N102" s="26"/>
      <c r="O102" s="26"/>
      <c r="P102" s="26"/>
      <c r="Q102" s="26"/>
    </row>
    <row r="103" spans="1:17" x14ac:dyDescent="0.2">
      <c r="A103" s="170" t="s">
        <v>54</v>
      </c>
      <c r="B103" s="174"/>
      <c r="C103" s="174"/>
      <c r="D103" s="174"/>
      <c r="E103" s="174"/>
      <c r="F103" s="174"/>
      <c r="G103" s="174"/>
      <c r="H103" s="174"/>
      <c r="I103" s="174"/>
      <c r="J103" s="155">
        <v>428</v>
      </c>
      <c r="K103" s="26"/>
      <c r="L103" s="26"/>
      <c r="M103" s="26"/>
      <c r="N103" s="26"/>
      <c r="O103" s="26"/>
      <c r="P103" s="26"/>
      <c r="Q103" s="26"/>
    </row>
    <row r="104" spans="1:17" x14ac:dyDescent="0.2">
      <c r="A104" s="170" t="s">
        <v>55</v>
      </c>
      <c r="B104" s="174"/>
      <c r="C104" s="174"/>
      <c r="D104" s="174"/>
      <c r="E104" s="174"/>
      <c r="F104" s="174"/>
      <c r="G104" s="174"/>
      <c r="H104" s="174"/>
      <c r="I104" s="174"/>
      <c r="J104" s="155">
        <v>1565</v>
      </c>
      <c r="K104" s="26"/>
      <c r="L104" s="26"/>
      <c r="M104" s="26"/>
      <c r="N104" s="26"/>
      <c r="O104" s="26"/>
      <c r="P104" s="26"/>
      <c r="Q104" s="26"/>
    </row>
    <row r="105" spans="1:17" x14ac:dyDescent="0.2">
      <c r="A105" s="170" t="s">
        <v>18</v>
      </c>
      <c r="B105" s="174"/>
      <c r="C105" s="174"/>
      <c r="D105" s="174"/>
      <c r="E105" s="174"/>
      <c r="F105" s="174"/>
      <c r="G105" s="174"/>
      <c r="H105" s="174"/>
      <c r="I105" s="174"/>
      <c r="J105" s="155">
        <v>44104</v>
      </c>
      <c r="K105" s="26"/>
      <c r="L105" s="26"/>
      <c r="M105" s="26"/>
      <c r="N105" s="26"/>
      <c r="O105" s="26"/>
      <c r="P105" s="26"/>
      <c r="Q105" s="26"/>
    </row>
    <row r="106" spans="1:17" x14ac:dyDescent="0.2">
      <c r="A106" s="170" t="s">
        <v>56</v>
      </c>
      <c r="B106" s="174"/>
      <c r="C106" s="174"/>
      <c r="D106" s="174"/>
      <c r="E106" s="174"/>
      <c r="F106" s="174"/>
      <c r="G106" s="174"/>
      <c r="H106" s="174"/>
      <c r="I106" s="174"/>
      <c r="J106" s="155">
        <v>1367</v>
      </c>
      <c r="K106" s="26"/>
      <c r="L106" s="26"/>
      <c r="M106" s="26"/>
      <c r="N106" s="26"/>
      <c r="O106" s="26"/>
      <c r="P106" s="26"/>
      <c r="Q106" s="26"/>
    </row>
    <row r="107" spans="1:17" x14ac:dyDescent="0.2">
      <c r="A107" s="170" t="s">
        <v>57</v>
      </c>
      <c r="B107" s="174"/>
      <c r="C107" s="174"/>
      <c r="D107" s="174"/>
      <c r="E107" s="174"/>
      <c r="F107" s="174"/>
      <c r="G107" s="174"/>
      <c r="H107" s="174"/>
      <c r="I107" s="174"/>
      <c r="J107" s="155">
        <v>978</v>
      </c>
      <c r="K107" s="26"/>
      <c r="L107" s="26"/>
      <c r="M107" s="26"/>
      <c r="N107" s="26"/>
      <c r="O107" s="26"/>
      <c r="P107" s="26"/>
      <c r="Q107" s="26"/>
    </row>
    <row r="108" spans="1:17" x14ac:dyDescent="0.2">
      <c r="A108" s="175" t="s">
        <v>163</v>
      </c>
      <c r="B108" s="174"/>
      <c r="C108" s="174"/>
      <c r="D108" s="174"/>
      <c r="E108" s="174"/>
      <c r="F108" s="174"/>
      <c r="G108" s="174"/>
      <c r="H108" s="174"/>
      <c r="I108" s="174"/>
      <c r="J108" s="156">
        <v>50650</v>
      </c>
      <c r="K108" s="26"/>
      <c r="L108" s="26"/>
      <c r="M108" s="26"/>
      <c r="N108" s="26"/>
      <c r="O108" s="27">
        <v>101.19</v>
      </c>
      <c r="P108" s="26"/>
      <c r="Q108" s="27">
        <v>10.56</v>
      </c>
    </row>
    <row r="109" spans="1:17" x14ac:dyDescent="0.2">
      <c r="A109" s="181" t="s">
        <v>104</v>
      </c>
      <c r="B109" s="182"/>
      <c r="C109" s="182"/>
      <c r="D109" s="182"/>
      <c r="E109" s="182"/>
      <c r="F109" s="182"/>
      <c r="G109" s="182"/>
      <c r="H109" s="182"/>
      <c r="I109" s="182"/>
      <c r="J109" s="182"/>
      <c r="K109" s="182"/>
      <c r="L109" s="182"/>
      <c r="M109" s="182"/>
      <c r="N109" s="182"/>
      <c r="O109" s="182"/>
      <c r="P109" s="182"/>
      <c r="Q109" s="182"/>
    </row>
    <row r="110" spans="1:17" x14ac:dyDescent="0.2">
      <c r="A110" s="170" t="s">
        <v>45</v>
      </c>
      <c r="B110" s="174"/>
      <c r="C110" s="174"/>
      <c r="D110" s="174"/>
      <c r="E110" s="174"/>
      <c r="F110" s="174"/>
      <c r="G110" s="174"/>
      <c r="H110" s="174"/>
      <c r="I110" s="174"/>
      <c r="J110" s="155">
        <v>46190</v>
      </c>
      <c r="K110" s="25">
        <v>1167</v>
      </c>
      <c r="L110" s="25">
        <v>357</v>
      </c>
      <c r="M110" s="25">
        <v>138</v>
      </c>
      <c r="N110" s="26"/>
      <c r="O110" s="25">
        <v>84.33</v>
      </c>
      <c r="P110" s="26"/>
      <c r="Q110" s="25">
        <v>8.8000000000000007</v>
      </c>
    </row>
    <row r="111" spans="1:17" x14ac:dyDescent="0.2">
      <c r="A111" s="170" t="s">
        <v>98</v>
      </c>
      <c r="B111" s="174"/>
      <c r="C111" s="174"/>
      <c r="D111" s="174"/>
      <c r="E111" s="174"/>
      <c r="F111" s="174"/>
      <c r="G111" s="174"/>
      <c r="H111" s="174"/>
      <c r="I111" s="174"/>
      <c r="J111" s="155">
        <v>48305</v>
      </c>
      <c r="K111" s="25">
        <v>1400</v>
      </c>
      <c r="L111" s="25">
        <v>428</v>
      </c>
      <c r="M111" s="25">
        <v>165</v>
      </c>
      <c r="N111" s="26"/>
      <c r="O111" s="25">
        <v>101.19</v>
      </c>
      <c r="P111" s="26"/>
      <c r="Q111" s="25">
        <v>10.56</v>
      </c>
    </row>
    <row r="112" spans="1:17" x14ac:dyDescent="0.2">
      <c r="A112" s="170" t="s">
        <v>97</v>
      </c>
      <c r="B112" s="174"/>
      <c r="C112" s="174"/>
      <c r="D112" s="174"/>
      <c r="E112" s="174"/>
      <c r="F112" s="174"/>
      <c r="G112" s="174"/>
      <c r="H112" s="174"/>
      <c r="I112" s="174"/>
      <c r="J112" s="154"/>
      <c r="K112" s="26"/>
      <c r="L112" s="26"/>
      <c r="M112" s="26"/>
      <c r="N112" s="26"/>
      <c r="O112" s="26"/>
      <c r="P112" s="26"/>
      <c r="Q112" s="26"/>
    </row>
    <row r="113" spans="1:17" x14ac:dyDescent="0.2">
      <c r="A113" s="170" t="s">
        <v>162</v>
      </c>
      <c r="B113" s="174"/>
      <c r="C113" s="174"/>
      <c r="D113" s="174"/>
      <c r="E113" s="174"/>
      <c r="F113" s="174"/>
      <c r="G113" s="174"/>
      <c r="H113" s="174"/>
      <c r="I113" s="174"/>
      <c r="J113" s="155">
        <v>19</v>
      </c>
      <c r="K113" s="26"/>
      <c r="L113" s="26"/>
      <c r="M113" s="26"/>
      <c r="N113" s="26"/>
      <c r="O113" s="26"/>
      <c r="P113" s="26"/>
      <c r="Q113" s="26"/>
    </row>
    <row r="114" spans="1:17" x14ac:dyDescent="0.2">
      <c r="A114" s="170" t="s">
        <v>161</v>
      </c>
      <c r="B114" s="174"/>
      <c r="C114" s="174"/>
      <c r="D114" s="174"/>
      <c r="E114" s="174"/>
      <c r="F114" s="174"/>
      <c r="G114" s="174"/>
      <c r="H114" s="174"/>
      <c r="I114" s="174"/>
      <c r="J114" s="155">
        <v>1269</v>
      </c>
      <c r="K114" s="26"/>
      <c r="L114" s="26"/>
      <c r="M114" s="26"/>
      <c r="N114" s="26"/>
      <c r="O114" s="26"/>
      <c r="P114" s="26"/>
      <c r="Q114" s="26"/>
    </row>
    <row r="115" spans="1:17" ht="26.1" customHeight="1" x14ac:dyDescent="0.2">
      <c r="A115" s="170" t="s">
        <v>160</v>
      </c>
      <c r="B115" s="174"/>
      <c r="C115" s="174"/>
      <c r="D115" s="174"/>
      <c r="E115" s="174"/>
      <c r="F115" s="174"/>
      <c r="G115" s="174"/>
      <c r="H115" s="174"/>
      <c r="I115" s="174"/>
      <c r="J115" s="155">
        <v>523</v>
      </c>
      <c r="K115" s="26"/>
      <c r="L115" s="26"/>
      <c r="M115" s="26"/>
      <c r="N115" s="26"/>
      <c r="O115" s="26"/>
      <c r="P115" s="26"/>
      <c r="Q115" s="26"/>
    </row>
    <row r="116" spans="1:17" ht="39" customHeight="1" x14ac:dyDescent="0.2">
      <c r="A116" s="170" t="s">
        <v>159</v>
      </c>
      <c r="B116" s="174"/>
      <c r="C116" s="174"/>
      <c r="D116" s="174"/>
      <c r="E116" s="174"/>
      <c r="F116" s="174"/>
      <c r="G116" s="174"/>
      <c r="H116" s="174"/>
      <c r="I116" s="174"/>
      <c r="J116" s="155">
        <v>304</v>
      </c>
      <c r="K116" s="25">
        <v>233</v>
      </c>
      <c r="L116" s="25">
        <v>71</v>
      </c>
      <c r="M116" s="25">
        <v>28</v>
      </c>
      <c r="N116" s="26"/>
      <c r="O116" s="25">
        <v>16.866</v>
      </c>
      <c r="P116" s="26"/>
      <c r="Q116" s="25">
        <v>1.76</v>
      </c>
    </row>
    <row r="117" spans="1:17" x14ac:dyDescent="0.2">
      <c r="A117" s="170" t="s">
        <v>46</v>
      </c>
      <c r="B117" s="174"/>
      <c r="C117" s="174"/>
      <c r="D117" s="174"/>
      <c r="E117" s="174"/>
      <c r="F117" s="174"/>
      <c r="G117" s="174"/>
      <c r="H117" s="174"/>
      <c r="I117" s="174"/>
      <c r="J117" s="155">
        <v>1367</v>
      </c>
      <c r="K117" s="26"/>
      <c r="L117" s="26"/>
      <c r="M117" s="26"/>
      <c r="N117" s="26"/>
      <c r="O117" s="26"/>
      <c r="P117" s="26"/>
      <c r="Q117" s="26"/>
    </row>
    <row r="118" spans="1:17" x14ac:dyDescent="0.2">
      <c r="A118" s="170" t="s">
        <v>97</v>
      </c>
      <c r="B118" s="174"/>
      <c r="C118" s="174"/>
      <c r="D118" s="174"/>
      <c r="E118" s="174"/>
      <c r="F118" s="174"/>
      <c r="G118" s="174"/>
      <c r="H118" s="174"/>
      <c r="I118" s="174"/>
      <c r="J118" s="154"/>
      <c r="K118" s="26"/>
      <c r="L118" s="26"/>
      <c r="M118" s="26"/>
      <c r="N118" s="26"/>
      <c r="O118" s="26"/>
      <c r="P118" s="26"/>
      <c r="Q118" s="26"/>
    </row>
    <row r="119" spans="1:17" x14ac:dyDescent="0.2">
      <c r="A119" s="170" t="s">
        <v>158</v>
      </c>
      <c r="B119" s="174"/>
      <c r="C119" s="174"/>
      <c r="D119" s="174"/>
      <c r="E119" s="174"/>
      <c r="F119" s="174"/>
      <c r="G119" s="174"/>
      <c r="H119" s="174"/>
      <c r="I119" s="174"/>
      <c r="J119" s="155">
        <v>641</v>
      </c>
      <c r="K119" s="26"/>
      <c r="L119" s="26"/>
      <c r="M119" s="26"/>
      <c r="N119" s="26"/>
      <c r="O119" s="26"/>
      <c r="P119" s="26"/>
      <c r="Q119" s="26"/>
    </row>
    <row r="120" spans="1:17" x14ac:dyDescent="0.2">
      <c r="A120" s="170" t="s">
        <v>157</v>
      </c>
      <c r="B120" s="174"/>
      <c r="C120" s="174"/>
      <c r="D120" s="174"/>
      <c r="E120" s="174"/>
      <c r="F120" s="174"/>
      <c r="G120" s="174"/>
      <c r="H120" s="174"/>
      <c r="I120" s="174"/>
      <c r="J120" s="155">
        <v>726</v>
      </c>
      <c r="K120" s="26"/>
      <c r="L120" s="26"/>
      <c r="M120" s="26"/>
      <c r="N120" s="26"/>
      <c r="O120" s="26"/>
      <c r="P120" s="26"/>
      <c r="Q120" s="26"/>
    </row>
    <row r="121" spans="1:17" x14ac:dyDescent="0.2">
      <c r="A121" s="170" t="s">
        <v>47</v>
      </c>
      <c r="B121" s="174"/>
      <c r="C121" s="174"/>
      <c r="D121" s="174"/>
      <c r="E121" s="174"/>
      <c r="F121" s="174"/>
      <c r="G121" s="174"/>
      <c r="H121" s="174"/>
      <c r="I121" s="174"/>
      <c r="J121" s="155">
        <v>978</v>
      </c>
      <c r="K121" s="26"/>
      <c r="L121" s="26"/>
      <c r="M121" s="26"/>
      <c r="N121" s="26"/>
      <c r="O121" s="26"/>
      <c r="P121" s="26"/>
      <c r="Q121" s="26"/>
    </row>
    <row r="122" spans="1:17" x14ac:dyDescent="0.2">
      <c r="A122" s="170" t="s">
        <v>97</v>
      </c>
      <c r="B122" s="174"/>
      <c r="C122" s="174"/>
      <c r="D122" s="174"/>
      <c r="E122" s="174"/>
      <c r="F122" s="174"/>
      <c r="G122" s="174"/>
      <c r="H122" s="174"/>
      <c r="I122" s="174"/>
      <c r="J122" s="154"/>
      <c r="K122" s="26"/>
      <c r="L122" s="26"/>
      <c r="M122" s="26"/>
      <c r="N122" s="26"/>
      <c r="O122" s="26"/>
      <c r="P122" s="26"/>
      <c r="Q122" s="26"/>
    </row>
    <row r="123" spans="1:17" x14ac:dyDescent="0.2">
      <c r="A123" s="170" t="s">
        <v>156</v>
      </c>
      <c r="B123" s="174"/>
      <c r="C123" s="174"/>
      <c r="D123" s="174"/>
      <c r="E123" s="174"/>
      <c r="F123" s="174"/>
      <c r="G123" s="174"/>
      <c r="H123" s="174"/>
      <c r="I123" s="174"/>
      <c r="J123" s="155">
        <v>481</v>
      </c>
      <c r="K123" s="26"/>
      <c r="L123" s="26"/>
      <c r="M123" s="26"/>
      <c r="N123" s="26"/>
      <c r="O123" s="26"/>
      <c r="P123" s="26"/>
      <c r="Q123" s="26"/>
    </row>
    <row r="124" spans="1:17" x14ac:dyDescent="0.2">
      <c r="A124" s="170" t="s">
        <v>155</v>
      </c>
      <c r="B124" s="174"/>
      <c r="C124" s="174"/>
      <c r="D124" s="174"/>
      <c r="E124" s="174"/>
      <c r="F124" s="174"/>
      <c r="G124" s="174"/>
      <c r="H124" s="174"/>
      <c r="I124" s="174"/>
      <c r="J124" s="155">
        <v>497</v>
      </c>
      <c r="K124" s="26"/>
      <c r="L124" s="26"/>
      <c r="M124" s="26"/>
      <c r="N124" s="26"/>
      <c r="O124" s="26"/>
      <c r="P124" s="26"/>
      <c r="Q124" s="26"/>
    </row>
    <row r="125" spans="1:17" x14ac:dyDescent="0.2">
      <c r="A125" s="175" t="s">
        <v>48</v>
      </c>
      <c r="B125" s="174"/>
      <c r="C125" s="174"/>
      <c r="D125" s="174"/>
      <c r="E125" s="174"/>
      <c r="F125" s="174"/>
      <c r="G125" s="174"/>
      <c r="H125" s="174"/>
      <c r="I125" s="174"/>
      <c r="J125" s="154"/>
      <c r="K125" s="26"/>
      <c r="L125" s="26"/>
      <c r="M125" s="26"/>
      <c r="N125" s="26"/>
      <c r="O125" s="26"/>
      <c r="P125" s="26"/>
      <c r="Q125" s="26"/>
    </row>
    <row r="126" spans="1:17" x14ac:dyDescent="0.2">
      <c r="A126" s="170" t="s">
        <v>154</v>
      </c>
      <c r="B126" s="174"/>
      <c r="C126" s="174"/>
      <c r="D126" s="174"/>
      <c r="E126" s="174"/>
      <c r="F126" s="174"/>
      <c r="G126" s="174"/>
      <c r="H126" s="174"/>
      <c r="I126" s="174"/>
      <c r="J126" s="154"/>
      <c r="K126" s="26"/>
      <c r="L126" s="26"/>
      <c r="M126" s="26"/>
      <c r="N126" s="26"/>
      <c r="O126" s="26"/>
      <c r="P126" s="26"/>
      <c r="Q126" s="26"/>
    </row>
    <row r="127" spans="1:17" x14ac:dyDescent="0.2">
      <c r="A127" s="170" t="s">
        <v>153</v>
      </c>
      <c r="B127" s="174"/>
      <c r="C127" s="174"/>
      <c r="D127" s="174"/>
      <c r="E127" s="174"/>
      <c r="F127" s="174"/>
      <c r="G127" s="174"/>
      <c r="H127" s="174"/>
      <c r="I127" s="174"/>
      <c r="J127" s="154"/>
      <c r="K127" s="26"/>
      <c r="L127" s="26"/>
      <c r="M127" s="26"/>
      <c r="N127" s="26"/>
      <c r="O127" s="26"/>
      <c r="P127" s="26"/>
      <c r="Q127" s="26"/>
    </row>
    <row r="128" spans="1:17" x14ac:dyDescent="0.2">
      <c r="A128" s="170" t="s">
        <v>152</v>
      </c>
      <c r="B128" s="174"/>
      <c r="C128" s="174"/>
      <c r="D128" s="174"/>
      <c r="E128" s="174"/>
      <c r="F128" s="174"/>
      <c r="G128" s="174"/>
      <c r="H128" s="174"/>
      <c r="I128" s="174"/>
      <c r="J128" s="155">
        <v>854</v>
      </c>
      <c r="K128" s="25">
        <v>667</v>
      </c>
      <c r="L128" s="25">
        <v>17</v>
      </c>
      <c r="M128" s="25">
        <v>1</v>
      </c>
      <c r="N128" s="26"/>
      <c r="O128" s="25">
        <v>47.56</v>
      </c>
      <c r="P128" s="26"/>
      <c r="Q128" s="25">
        <v>0.04</v>
      </c>
    </row>
    <row r="129" spans="1:17" ht="26.1" customHeight="1" x14ac:dyDescent="0.2">
      <c r="A129" s="170" t="s">
        <v>147</v>
      </c>
      <c r="B129" s="174"/>
      <c r="C129" s="174"/>
      <c r="D129" s="174"/>
      <c r="E129" s="174"/>
      <c r="F129" s="174"/>
      <c r="G129" s="174"/>
      <c r="H129" s="174"/>
      <c r="I129" s="174"/>
      <c r="J129" s="155">
        <v>990</v>
      </c>
      <c r="K129" s="25">
        <v>800</v>
      </c>
      <c r="L129" s="25">
        <v>20</v>
      </c>
      <c r="M129" s="25">
        <v>1</v>
      </c>
      <c r="N129" s="26"/>
      <c r="O129" s="25">
        <v>57.07</v>
      </c>
      <c r="P129" s="26"/>
      <c r="Q129" s="25">
        <v>0.05</v>
      </c>
    </row>
    <row r="130" spans="1:17" x14ac:dyDescent="0.2">
      <c r="A130" s="170" t="s">
        <v>151</v>
      </c>
      <c r="B130" s="174"/>
      <c r="C130" s="174"/>
      <c r="D130" s="174"/>
      <c r="E130" s="174"/>
      <c r="F130" s="174"/>
      <c r="G130" s="174"/>
      <c r="H130" s="174"/>
      <c r="I130" s="174"/>
      <c r="J130" s="155">
        <v>641</v>
      </c>
      <c r="K130" s="26"/>
      <c r="L130" s="26"/>
      <c r="M130" s="26"/>
      <c r="N130" s="26"/>
      <c r="O130" s="26"/>
      <c r="P130" s="26"/>
      <c r="Q130" s="26"/>
    </row>
    <row r="131" spans="1:17" x14ac:dyDescent="0.2">
      <c r="A131" s="170" t="s">
        <v>150</v>
      </c>
      <c r="B131" s="174"/>
      <c r="C131" s="174"/>
      <c r="D131" s="174"/>
      <c r="E131" s="174"/>
      <c r="F131" s="174"/>
      <c r="G131" s="174"/>
      <c r="H131" s="174"/>
      <c r="I131" s="174"/>
      <c r="J131" s="155">
        <v>481</v>
      </c>
      <c r="K131" s="26"/>
      <c r="L131" s="26"/>
      <c r="M131" s="26"/>
      <c r="N131" s="26"/>
      <c r="O131" s="26"/>
      <c r="P131" s="26"/>
      <c r="Q131" s="26"/>
    </row>
    <row r="132" spans="1:17" x14ac:dyDescent="0.2">
      <c r="A132" s="170" t="s">
        <v>144</v>
      </c>
      <c r="B132" s="174"/>
      <c r="C132" s="174"/>
      <c r="D132" s="174"/>
      <c r="E132" s="174"/>
      <c r="F132" s="174"/>
      <c r="G132" s="174"/>
      <c r="H132" s="174"/>
      <c r="I132" s="174"/>
      <c r="J132" s="155">
        <v>2112</v>
      </c>
      <c r="K132" s="26"/>
      <c r="L132" s="26"/>
      <c r="M132" s="26"/>
      <c r="N132" s="26"/>
      <c r="O132" s="25">
        <v>57.07</v>
      </c>
      <c r="P132" s="26"/>
      <c r="Q132" s="25">
        <v>0.05</v>
      </c>
    </row>
    <row r="133" spans="1:17" x14ac:dyDescent="0.2">
      <c r="A133" s="170" t="s">
        <v>149</v>
      </c>
      <c r="B133" s="174"/>
      <c r="C133" s="174"/>
      <c r="D133" s="174"/>
      <c r="E133" s="174"/>
      <c r="F133" s="174"/>
      <c r="G133" s="174"/>
      <c r="H133" s="174"/>
      <c r="I133" s="174"/>
      <c r="J133" s="154"/>
      <c r="K133" s="26"/>
      <c r="L133" s="26"/>
      <c r="M133" s="26"/>
      <c r="N133" s="26"/>
      <c r="O133" s="26"/>
      <c r="P133" s="26"/>
      <c r="Q133" s="26"/>
    </row>
    <row r="134" spans="1:17" x14ac:dyDescent="0.2">
      <c r="A134" s="170" t="s">
        <v>148</v>
      </c>
      <c r="B134" s="174"/>
      <c r="C134" s="174"/>
      <c r="D134" s="174"/>
      <c r="E134" s="174"/>
      <c r="F134" s="174"/>
      <c r="G134" s="174"/>
      <c r="H134" s="174"/>
      <c r="I134" s="174"/>
      <c r="J134" s="155">
        <v>2083</v>
      </c>
      <c r="K134" s="25">
        <v>500</v>
      </c>
      <c r="L134" s="25">
        <v>340</v>
      </c>
      <c r="M134" s="25">
        <v>137</v>
      </c>
      <c r="N134" s="26"/>
      <c r="O134" s="25">
        <v>36.770000000000003</v>
      </c>
      <c r="P134" s="26"/>
      <c r="Q134" s="25">
        <v>8.76</v>
      </c>
    </row>
    <row r="135" spans="1:17" ht="26.1" customHeight="1" x14ac:dyDescent="0.2">
      <c r="A135" s="170" t="s">
        <v>147</v>
      </c>
      <c r="B135" s="174"/>
      <c r="C135" s="174"/>
      <c r="D135" s="174"/>
      <c r="E135" s="174"/>
      <c r="F135" s="174"/>
      <c r="G135" s="174"/>
      <c r="H135" s="174"/>
      <c r="I135" s="174"/>
      <c r="J135" s="155">
        <v>2251</v>
      </c>
      <c r="K135" s="25">
        <v>600</v>
      </c>
      <c r="L135" s="25">
        <v>408</v>
      </c>
      <c r="M135" s="25">
        <v>164</v>
      </c>
      <c r="N135" s="26"/>
      <c r="O135" s="25">
        <v>44.12</v>
      </c>
      <c r="P135" s="26"/>
      <c r="Q135" s="25">
        <v>10.51</v>
      </c>
    </row>
    <row r="136" spans="1:17" x14ac:dyDescent="0.2">
      <c r="A136" s="170" t="s">
        <v>146</v>
      </c>
      <c r="B136" s="174"/>
      <c r="C136" s="174"/>
      <c r="D136" s="174"/>
      <c r="E136" s="174"/>
      <c r="F136" s="174"/>
      <c r="G136" s="174"/>
      <c r="H136" s="174"/>
      <c r="I136" s="174"/>
      <c r="J136" s="155">
        <v>726</v>
      </c>
      <c r="K136" s="26"/>
      <c r="L136" s="26"/>
      <c r="M136" s="26"/>
      <c r="N136" s="26"/>
      <c r="O136" s="26"/>
      <c r="P136" s="26"/>
      <c r="Q136" s="26"/>
    </row>
    <row r="137" spans="1:17" x14ac:dyDescent="0.2">
      <c r="A137" s="170" t="s">
        <v>145</v>
      </c>
      <c r="B137" s="174"/>
      <c r="C137" s="174"/>
      <c r="D137" s="174"/>
      <c r="E137" s="174"/>
      <c r="F137" s="174"/>
      <c r="G137" s="174"/>
      <c r="H137" s="174"/>
      <c r="I137" s="174"/>
      <c r="J137" s="155">
        <v>497</v>
      </c>
      <c r="K137" s="26"/>
      <c r="L137" s="26"/>
      <c r="M137" s="26"/>
      <c r="N137" s="26"/>
      <c r="O137" s="26"/>
      <c r="P137" s="26"/>
      <c r="Q137" s="26"/>
    </row>
    <row r="138" spans="1:17" x14ac:dyDescent="0.2">
      <c r="A138" s="170" t="s">
        <v>144</v>
      </c>
      <c r="B138" s="174"/>
      <c r="C138" s="174"/>
      <c r="D138" s="174"/>
      <c r="E138" s="174"/>
      <c r="F138" s="174"/>
      <c r="G138" s="174"/>
      <c r="H138" s="174"/>
      <c r="I138" s="174"/>
      <c r="J138" s="155">
        <v>3474</v>
      </c>
      <c r="K138" s="26"/>
      <c r="L138" s="26"/>
      <c r="M138" s="26"/>
      <c r="N138" s="26"/>
      <c r="O138" s="25">
        <v>44.12</v>
      </c>
      <c r="P138" s="26"/>
      <c r="Q138" s="25">
        <v>10.51</v>
      </c>
    </row>
    <row r="139" spans="1:17" x14ac:dyDescent="0.2">
      <c r="A139" s="170" t="s">
        <v>143</v>
      </c>
      <c r="B139" s="174"/>
      <c r="C139" s="174"/>
      <c r="D139" s="174"/>
      <c r="E139" s="174"/>
      <c r="F139" s="174"/>
      <c r="G139" s="174"/>
      <c r="H139" s="174"/>
      <c r="I139" s="174"/>
      <c r="J139" s="154"/>
      <c r="K139" s="26"/>
      <c r="L139" s="26"/>
      <c r="M139" s="26"/>
      <c r="N139" s="26"/>
      <c r="O139" s="26"/>
      <c r="P139" s="26"/>
      <c r="Q139" s="26"/>
    </row>
    <row r="140" spans="1:17" x14ac:dyDescent="0.2">
      <c r="A140" s="170" t="s">
        <v>142</v>
      </c>
      <c r="B140" s="174"/>
      <c r="C140" s="174"/>
      <c r="D140" s="174"/>
      <c r="E140" s="174"/>
      <c r="F140" s="174"/>
      <c r="G140" s="174"/>
      <c r="H140" s="174"/>
      <c r="I140" s="174"/>
      <c r="J140" s="155">
        <v>941</v>
      </c>
      <c r="K140" s="26"/>
      <c r="L140" s="26"/>
      <c r="M140" s="26"/>
      <c r="N140" s="26"/>
      <c r="O140" s="26"/>
      <c r="P140" s="26"/>
      <c r="Q140" s="26"/>
    </row>
    <row r="141" spans="1:17" x14ac:dyDescent="0.2">
      <c r="A141" s="170" t="s">
        <v>141</v>
      </c>
      <c r="B141" s="174"/>
      <c r="C141" s="174"/>
      <c r="D141" s="174"/>
      <c r="E141" s="174"/>
      <c r="F141" s="174"/>
      <c r="G141" s="174"/>
      <c r="H141" s="174"/>
      <c r="I141" s="174"/>
      <c r="J141" s="155">
        <v>960</v>
      </c>
      <c r="K141" s="26"/>
      <c r="L141" s="26"/>
      <c r="M141" s="26"/>
      <c r="N141" s="26"/>
      <c r="O141" s="26"/>
      <c r="P141" s="26"/>
      <c r="Q141" s="26"/>
    </row>
    <row r="142" spans="1:17" x14ac:dyDescent="0.2">
      <c r="A142" s="170" t="s">
        <v>135</v>
      </c>
      <c r="B142" s="174"/>
      <c r="C142" s="174"/>
      <c r="D142" s="174"/>
      <c r="E142" s="174"/>
      <c r="F142" s="174"/>
      <c r="G142" s="174"/>
      <c r="H142" s="174"/>
      <c r="I142" s="174"/>
      <c r="J142" s="155">
        <v>6546</v>
      </c>
      <c r="K142" s="26"/>
      <c r="L142" s="26"/>
      <c r="M142" s="26"/>
      <c r="N142" s="26"/>
      <c r="O142" s="25">
        <v>101.19</v>
      </c>
      <c r="P142" s="26"/>
      <c r="Q142" s="25">
        <v>10.56</v>
      </c>
    </row>
    <row r="143" spans="1:17" x14ac:dyDescent="0.2">
      <c r="A143" s="170" t="s">
        <v>140</v>
      </c>
      <c r="B143" s="174"/>
      <c r="C143" s="174"/>
      <c r="D143" s="174"/>
      <c r="E143" s="174"/>
      <c r="F143" s="174"/>
      <c r="G143" s="174"/>
      <c r="H143" s="174"/>
      <c r="I143" s="174"/>
      <c r="J143" s="154"/>
      <c r="K143" s="26"/>
      <c r="L143" s="26"/>
      <c r="M143" s="26"/>
      <c r="N143" s="26"/>
      <c r="O143" s="26"/>
      <c r="P143" s="26"/>
      <c r="Q143" s="26"/>
    </row>
    <row r="144" spans="1:17" x14ac:dyDescent="0.2">
      <c r="A144" s="170" t="s">
        <v>139</v>
      </c>
      <c r="B144" s="174"/>
      <c r="C144" s="174"/>
      <c r="D144" s="174"/>
      <c r="E144" s="174"/>
      <c r="F144" s="174"/>
      <c r="G144" s="174"/>
      <c r="H144" s="174"/>
      <c r="I144" s="174"/>
      <c r="J144" s="154"/>
      <c r="K144" s="26"/>
      <c r="L144" s="26"/>
      <c r="M144" s="26"/>
      <c r="N144" s="26"/>
      <c r="O144" s="26"/>
      <c r="P144" s="26"/>
      <c r="Q144" s="26"/>
    </row>
    <row r="145" spans="1:17" x14ac:dyDescent="0.2">
      <c r="A145" s="170" t="s">
        <v>138</v>
      </c>
      <c r="B145" s="174"/>
      <c r="C145" s="174"/>
      <c r="D145" s="174"/>
      <c r="E145" s="174"/>
      <c r="F145" s="174"/>
      <c r="G145" s="174"/>
      <c r="H145" s="174"/>
      <c r="I145" s="174"/>
      <c r="J145" s="155">
        <v>42312</v>
      </c>
      <c r="K145" s="26"/>
      <c r="L145" s="26"/>
      <c r="M145" s="26"/>
      <c r="N145" s="26"/>
      <c r="O145" s="26"/>
      <c r="P145" s="26"/>
      <c r="Q145" s="26"/>
    </row>
    <row r="146" spans="1:17" x14ac:dyDescent="0.2">
      <c r="A146" s="170" t="s">
        <v>137</v>
      </c>
      <c r="B146" s="174"/>
      <c r="C146" s="174"/>
      <c r="D146" s="174"/>
      <c r="E146" s="174"/>
      <c r="F146" s="174"/>
      <c r="G146" s="174"/>
      <c r="H146" s="174"/>
      <c r="I146" s="174"/>
      <c r="J146" s="155">
        <v>43581</v>
      </c>
      <c r="K146" s="26"/>
      <c r="L146" s="26"/>
      <c r="M146" s="26"/>
      <c r="N146" s="26"/>
      <c r="O146" s="26"/>
      <c r="P146" s="26"/>
      <c r="Q146" s="26"/>
    </row>
    <row r="147" spans="1:17" x14ac:dyDescent="0.2">
      <c r="A147" s="170" t="s">
        <v>136</v>
      </c>
      <c r="B147" s="174"/>
      <c r="C147" s="174"/>
      <c r="D147" s="174"/>
      <c r="E147" s="174"/>
      <c r="F147" s="174"/>
      <c r="G147" s="174"/>
      <c r="H147" s="174"/>
      <c r="I147" s="174"/>
      <c r="J147" s="155">
        <v>44104</v>
      </c>
      <c r="K147" s="26"/>
      <c r="L147" s="26"/>
      <c r="M147" s="26"/>
      <c r="N147" s="26"/>
      <c r="O147" s="26"/>
      <c r="P147" s="26"/>
      <c r="Q147" s="26"/>
    </row>
    <row r="148" spans="1:17" x14ac:dyDescent="0.2">
      <c r="A148" s="170" t="s">
        <v>135</v>
      </c>
      <c r="B148" s="174"/>
      <c r="C148" s="174"/>
      <c r="D148" s="174"/>
      <c r="E148" s="174"/>
      <c r="F148" s="174"/>
      <c r="G148" s="174"/>
      <c r="H148" s="174"/>
      <c r="I148" s="174"/>
      <c r="J148" s="155">
        <v>44104</v>
      </c>
      <c r="K148" s="26"/>
      <c r="L148" s="26"/>
      <c r="M148" s="26"/>
      <c r="N148" s="26"/>
      <c r="O148" s="26"/>
      <c r="P148" s="26"/>
      <c r="Q148" s="26"/>
    </row>
    <row r="149" spans="1:17" x14ac:dyDescent="0.2">
      <c r="A149" s="170" t="s">
        <v>51</v>
      </c>
      <c r="B149" s="174"/>
      <c r="C149" s="174"/>
      <c r="D149" s="174"/>
      <c r="E149" s="174"/>
      <c r="F149" s="174"/>
      <c r="G149" s="174"/>
      <c r="H149" s="174"/>
      <c r="I149" s="174"/>
      <c r="J149" s="155">
        <v>50650</v>
      </c>
      <c r="K149" s="26"/>
      <c r="L149" s="26"/>
      <c r="M149" s="26"/>
      <c r="N149" s="26"/>
      <c r="O149" s="25">
        <v>101.19</v>
      </c>
      <c r="P149" s="26"/>
      <c r="Q149" s="25">
        <v>10.56</v>
      </c>
    </row>
    <row r="150" spans="1:17" x14ac:dyDescent="0.2">
      <c r="A150" s="170" t="s">
        <v>52</v>
      </c>
      <c r="B150" s="174"/>
      <c r="C150" s="174"/>
      <c r="D150" s="174"/>
      <c r="E150" s="174"/>
      <c r="F150" s="174"/>
      <c r="G150" s="174"/>
      <c r="H150" s="174"/>
      <c r="I150" s="174"/>
      <c r="J150" s="154"/>
      <c r="K150" s="26"/>
      <c r="L150" s="26"/>
      <c r="M150" s="26"/>
      <c r="N150" s="26"/>
      <c r="O150" s="26"/>
      <c r="P150" s="26"/>
      <c r="Q150" s="26"/>
    </row>
    <row r="151" spans="1:17" x14ac:dyDescent="0.2">
      <c r="A151" s="170" t="s">
        <v>53</v>
      </c>
      <c r="B151" s="174"/>
      <c r="C151" s="174"/>
      <c r="D151" s="174"/>
      <c r="E151" s="174"/>
      <c r="F151" s="174"/>
      <c r="G151" s="174"/>
      <c r="H151" s="174"/>
      <c r="I151" s="174"/>
      <c r="J151" s="155">
        <v>2373</v>
      </c>
      <c r="K151" s="26"/>
      <c r="L151" s="26"/>
      <c r="M151" s="26"/>
      <c r="N151" s="26"/>
      <c r="O151" s="26"/>
      <c r="P151" s="26"/>
      <c r="Q151" s="26"/>
    </row>
    <row r="152" spans="1:17" x14ac:dyDescent="0.2">
      <c r="A152" s="170" t="s">
        <v>54</v>
      </c>
      <c r="B152" s="174"/>
      <c r="C152" s="174"/>
      <c r="D152" s="174"/>
      <c r="E152" s="174"/>
      <c r="F152" s="174"/>
      <c r="G152" s="174"/>
      <c r="H152" s="174"/>
      <c r="I152" s="174"/>
      <c r="J152" s="155">
        <v>428</v>
      </c>
      <c r="K152" s="26"/>
      <c r="L152" s="26"/>
      <c r="M152" s="26"/>
      <c r="N152" s="26"/>
      <c r="O152" s="26"/>
      <c r="P152" s="26"/>
      <c r="Q152" s="26"/>
    </row>
    <row r="153" spans="1:17" x14ac:dyDescent="0.2">
      <c r="A153" s="170" t="s">
        <v>55</v>
      </c>
      <c r="B153" s="174"/>
      <c r="C153" s="174"/>
      <c r="D153" s="174"/>
      <c r="E153" s="174"/>
      <c r="F153" s="174"/>
      <c r="G153" s="174"/>
      <c r="H153" s="174"/>
      <c r="I153" s="174"/>
      <c r="J153" s="155">
        <v>1565</v>
      </c>
      <c r="K153" s="26"/>
      <c r="L153" s="26"/>
      <c r="M153" s="26"/>
      <c r="N153" s="26"/>
      <c r="O153" s="26"/>
      <c r="P153" s="26"/>
      <c r="Q153" s="26"/>
    </row>
    <row r="154" spans="1:17" x14ac:dyDescent="0.2">
      <c r="A154" s="170" t="s">
        <v>18</v>
      </c>
      <c r="B154" s="174"/>
      <c r="C154" s="174"/>
      <c r="D154" s="174"/>
      <c r="E154" s="174"/>
      <c r="F154" s="174"/>
      <c r="G154" s="174"/>
      <c r="H154" s="174"/>
      <c r="I154" s="174"/>
      <c r="J154" s="155">
        <v>44104</v>
      </c>
      <c r="K154" s="26"/>
      <c r="L154" s="26"/>
      <c r="M154" s="26"/>
      <c r="N154" s="26"/>
      <c r="O154" s="26"/>
      <c r="P154" s="26"/>
      <c r="Q154" s="26"/>
    </row>
    <row r="155" spans="1:17" x14ac:dyDescent="0.2">
      <c r="A155" s="170" t="s">
        <v>56</v>
      </c>
      <c r="B155" s="174"/>
      <c r="C155" s="174"/>
      <c r="D155" s="174"/>
      <c r="E155" s="174"/>
      <c r="F155" s="174"/>
      <c r="G155" s="174"/>
      <c r="H155" s="174"/>
      <c r="I155" s="174"/>
      <c r="J155" s="155">
        <v>1367</v>
      </c>
      <c r="K155" s="26"/>
      <c r="L155" s="26"/>
      <c r="M155" s="26"/>
      <c r="N155" s="26"/>
      <c r="O155" s="26"/>
      <c r="P155" s="26"/>
      <c r="Q155" s="26"/>
    </row>
    <row r="156" spans="1:17" x14ac:dyDescent="0.2">
      <c r="A156" s="170" t="s">
        <v>57</v>
      </c>
      <c r="B156" s="174"/>
      <c r="C156" s="174"/>
      <c r="D156" s="174"/>
      <c r="E156" s="174"/>
      <c r="F156" s="174"/>
      <c r="G156" s="174"/>
      <c r="H156" s="174"/>
      <c r="I156" s="174"/>
      <c r="J156" s="155">
        <v>978</v>
      </c>
      <c r="K156" s="26"/>
      <c r="L156" s="26"/>
      <c r="M156" s="26"/>
      <c r="N156" s="26"/>
      <c r="O156" s="26"/>
      <c r="P156" s="26"/>
      <c r="Q156" s="26"/>
    </row>
    <row r="157" spans="1:17" x14ac:dyDescent="0.2">
      <c r="A157" s="175" t="s">
        <v>58</v>
      </c>
      <c r="B157" s="174"/>
      <c r="C157" s="174"/>
      <c r="D157" s="174"/>
      <c r="E157" s="174"/>
      <c r="F157" s="174"/>
      <c r="G157" s="174"/>
      <c r="H157" s="174"/>
      <c r="I157" s="174"/>
      <c r="J157" s="156">
        <v>50650</v>
      </c>
      <c r="K157" s="26"/>
      <c r="L157" s="26"/>
      <c r="M157" s="26"/>
      <c r="N157" s="26"/>
      <c r="O157" s="27">
        <v>101.19</v>
      </c>
      <c r="P157" s="26"/>
      <c r="Q157" s="27">
        <v>10.56</v>
      </c>
    </row>
    <row r="158" spans="1:17" x14ac:dyDescent="0.2">
      <c r="F158" s="20"/>
      <c r="G158" s="20"/>
      <c r="H158" s="20"/>
      <c r="I158" s="20"/>
      <c r="J158" s="157"/>
      <c r="K158" s="20"/>
      <c r="L158" s="20"/>
      <c r="M158" s="20"/>
      <c r="N158" s="20"/>
      <c r="O158" s="20"/>
      <c r="P158" s="20"/>
      <c r="Q158" s="20"/>
    </row>
    <row r="159" spans="1:17" x14ac:dyDescent="0.2">
      <c r="F159" s="20"/>
      <c r="G159" s="20"/>
      <c r="H159" s="20"/>
      <c r="I159" s="20"/>
      <c r="J159" s="157"/>
      <c r="K159" s="20"/>
      <c r="L159" s="20"/>
      <c r="M159" s="20"/>
      <c r="N159" s="20"/>
      <c r="O159" s="20"/>
      <c r="P159" s="20"/>
      <c r="Q159" s="20"/>
    </row>
    <row r="160" spans="1:17" x14ac:dyDescent="0.2">
      <c r="A160" s="176" t="s">
        <v>134</v>
      </c>
      <c r="B160" s="177"/>
      <c r="C160" s="177"/>
      <c r="F160" s="20"/>
      <c r="G160" s="20"/>
      <c r="H160" s="20"/>
      <c r="I160" s="20"/>
      <c r="J160" s="157"/>
      <c r="K160" s="20"/>
      <c r="L160" s="20"/>
      <c r="M160" s="20"/>
      <c r="N160" s="20"/>
      <c r="O160" s="20"/>
      <c r="P160" s="20"/>
      <c r="Q160" s="20"/>
    </row>
    <row r="161" spans="1:17" x14ac:dyDescent="0.2">
      <c r="F161" s="20"/>
      <c r="G161" s="20"/>
      <c r="H161" s="20"/>
      <c r="I161" s="20"/>
      <c r="J161" s="157"/>
      <c r="K161" s="20"/>
      <c r="L161" s="20"/>
      <c r="M161" s="20"/>
      <c r="N161" s="20"/>
      <c r="O161" s="20"/>
      <c r="P161" s="20"/>
      <c r="Q161" s="20"/>
    </row>
    <row r="162" spans="1:17" ht="36" x14ac:dyDescent="0.2">
      <c r="A162" s="178" t="s">
        <v>133</v>
      </c>
      <c r="B162" s="179"/>
      <c r="C162" s="179"/>
      <c r="D162" s="135" t="s">
        <v>132</v>
      </c>
      <c r="E162" s="134" t="s">
        <v>131</v>
      </c>
      <c r="F162" s="133" t="s">
        <v>130</v>
      </c>
      <c r="G162" s="20"/>
      <c r="H162" s="20"/>
      <c r="I162" s="20"/>
      <c r="J162" s="157"/>
      <c r="K162" s="20"/>
      <c r="L162" s="20"/>
      <c r="M162" s="20"/>
      <c r="N162" s="20"/>
      <c r="O162" s="20"/>
      <c r="P162" s="20"/>
      <c r="Q162" s="20"/>
    </row>
    <row r="163" spans="1:17" ht="24" x14ac:dyDescent="0.2">
      <c r="A163" s="170" t="s">
        <v>129</v>
      </c>
      <c r="B163" s="171"/>
      <c r="C163" s="171"/>
      <c r="D163" s="131" t="s">
        <v>129</v>
      </c>
      <c r="E163" s="132">
        <v>5.98</v>
      </c>
      <c r="F163" s="25">
        <v>5.98</v>
      </c>
      <c r="G163" s="20"/>
      <c r="H163" s="20"/>
      <c r="I163" s="20"/>
      <c r="J163" s="157"/>
      <c r="K163" s="20"/>
      <c r="L163" s="20"/>
      <c r="M163" s="20"/>
      <c r="N163" s="20"/>
      <c r="O163" s="20"/>
      <c r="P163" s="20"/>
      <c r="Q163" s="20"/>
    </row>
    <row r="164" spans="1:17" ht="24" x14ac:dyDescent="0.2">
      <c r="A164" s="170" t="s">
        <v>128</v>
      </c>
      <c r="B164" s="171"/>
      <c r="C164" s="171"/>
      <c r="D164" s="131" t="s">
        <v>128</v>
      </c>
      <c r="E164" s="132">
        <v>4.21</v>
      </c>
      <c r="F164" s="25">
        <v>4.21</v>
      </c>
      <c r="G164" s="20"/>
      <c r="H164" s="20"/>
      <c r="I164" s="20"/>
      <c r="J164" s="157"/>
      <c r="K164" s="20"/>
      <c r="L164" s="20"/>
      <c r="M164" s="20"/>
      <c r="N164" s="20"/>
      <c r="O164" s="20"/>
      <c r="P164" s="20"/>
      <c r="Q164" s="20"/>
    </row>
    <row r="165" spans="1:17" x14ac:dyDescent="0.2">
      <c r="F165" s="20"/>
      <c r="G165" s="20"/>
      <c r="H165" s="20"/>
      <c r="I165" s="20"/>
      <c r="J165" s="157"/>
      <c r="K165" s="20"/>
      <c r="L165" s="20"/>
      <c r="M165" s="20"/>
      <c r="N165" s="20"/>
      <c r="O165" s="20"/>
      <c r="P165" s="20"/>
      <c r="Q165" s="20"/>
    </row>
    <row r="166" spans="1:17" x14ac:dyDescent="0.2">
      <c r="F166" s="20"/>
      <c r="G166" s="20"/>
      <c r="H166" s="20"/>
      <c r="I166" s="20"/>
      <c r="J166" s="157"/>
      <c r="K166" s="20"/>
      <c r="L166" s="20"/>
      <c r="M166" s="20"/>
      <c r="N166" s="20"/>
      <c r="O166" s="20"/>
      <c r="P166" s="20"/>
      <c r="Q166" s="20"/>
    </row>
  </sheetData>
  <mergeCells count="97">
    <mergeCell ref="P24:P26"/>
    <mergeCell ref="F25:F26"/>
    <mergeCell ref="F24:I24"/>
    <mergeCell ref="G25:I25"/>
    <mergeCell ref="A28:Q28"/>
    <mergeCell ref="A29:Q29"/>
    <mergeCell ref="A24:A26"/>
    <mergeCell ref="C24:C26"/>
    <mergeCell ref="D24:D26"/>
    <mergeCell ref="E24:E26"/>
    <mergeCell ref="B24:B26"/>
    <mergeCell ref="O24:O26"/>
    <mergeCell ref="N24:N26"/>
    <mergeCell ref="Q24:Q26"/>
    <mergeCell ref="J25:J26"/>
    <mergeCell ref="K25:M25"/>
    <mergeCell ref="J24:M24"/>
    <mergeCell ref="A37:Q37"/>
    <mergeCell ref="A47:Q47"/>
    <mergeCell ref="A56:Q56"/>
    <mergeCell ref="A59:Q59"/>
    <mergeCell ref="A70:Q70"/>
    <mergeCell ref="A93:I93"/>
    <mergeCell ref="A94:I94"/>
    <mergeCell ref="A95:I95"/>
    <mergeCell ref="A96:I96"/>
    <mergeCell ref="A97:I97"/>
    <mergeCell ref="A98:I98"/>
    <mergeCell ref="A99:I99"/>
    <mergeCell ref="A100:I100"/>
    <mergeCell ref="A101:I101"/>
    <mergeCell ref="A102:I102"/>
    <mergeCell ref="A103:I103"/>
    <mergeCell ref="A104:I104"/>
    <mergeCell ref="A105:I105"/>
    <mergeCell ref="A106:I106"/>
    <mergeCell ref="A107:I107"/>
    <mergeCell ref="A108:I108"/>
    <mergeCell ref="A109:Q109"/>
    <mergeCell ref="A110:I110"/>
    <mergeCell ref="A111:I111"/>
    <mergeCell ref="A112:I112"/>
    <mergeCell ref="A113:I113"/>
    <mergeCell ref="A114:I114"/>
    <mergeCell ref="A115:I115"/>
    <mergeCell ref="A116:I116"/>
    <mergeCell ref="A117:I117"/>
    <mergeCell ref="A118:I118"/>
    <mergeCell ref="A119:I119"/>
    <mergeCell ref="A120:I120"/>
    <mergeCell ref="A121:I121"/>
    <mergeCell ref="A122:I122"/>
    <mergeCell ref="A123:I123"/>
    <mergeCell ref="A124:I124"/>
    <mergeCell ref="A125:I125"/>
    <mergeCell ref="A126:I126"/>
    <mergeCell ref="A127:I127"/>
    <mergeCell ref="A144:I144"/>
    <mergeCell ref="A145:I145"/>
    <mergeCell ref="A146:I146"/>
    <mergeCell ref="A147:I147"/>
    <mergeCell ref="A128:I128"/>
    <mergeCell ref="A129:I129"/>
    <mergeCell ref="A130:I130"/>
    <mergeCell ref="A141:I141"/>
    <mergeCell ref="A142:I142"/>
    <mergeCell ref="A136:I136"/>
    <mergeCell ref="A137:I137"/>
    <mergeCell ref="A138:I138"/>
    <mergeCell ref="A139:I139"/>
    <mergeCell ref="A143:I143"/>
    <mergeCell ref="A131:I131"/>
    <mergeCell ref="A132:I132"/>
    <mergeCell ref="A133:I133"/>
    <mergeCell ref="A134:I134"/>
    <mergeCell ref="A135:I135"/>
    <mergeCell ref="A12:Q12"/>
    <mergeCell ref="J20:K20"/>
    <mergeCell ref="J18:K18"/>
    <mergeCell ref="J16:K16"/>
    <mergeCell ref="J19:K19"/>
    <mergeCell ref="A163:C163"/>
    <mergeCell ref="A164:C164"/>
    <mergeCell ref="J17:K17"/>
    <mergeCell ref="A152:I152"/>
    <mergeCell ref="A153:I153"/>
    <mergeCell ref="A154:I154"/>
    <mergeCell ref="A155:I155"/>
    <mergeCell ref="A156:I156"/>
    <mergeCell ref="A157:I157"/>
    <mergeCell ref="A140:I140"/>
    <mergeCell ref="A160:C160"/>
    <mergeCell ref="A149:I149"/>
    <mergeCell ref="A150:I150"/>
    <mergeCell ref="A151:I151"/>
    <mergeCell ref="A162:C162"/>
    <mergeCell ref="A148:I148"/>
  </mergeCells>
  <pageMargins left="0.23622047244094491" right="0" top="0.34" bottom="0.35" header="0.16" footer="0.15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34"/>
  <sheetViews>
    <sheetView showGridLines="0" zoomScaleNormal="75" zoomScaleSheetLayoutView="75" workbookViewId="0">
      <selection activeCell="G136" sqref="G136"/>
    </sheetView>
  </sheetViews>
  <sheetFormatPr defaultRowHeight="12.75" outlineLevelRow="2" x14ac:dyDescent="0.2"/>
  <cols>
    <col min="1" max="1" width="3.28515625" style="21" customWidth="1"/>
    <col min="2" max="2" width="9.7109375" style="1" customWidth="1"/>
    <col min="3" max="3" width="34.28515625" style="19" customWidth="1"/>
    <col min="4" max="4" width="7.7109375" style="105" customWidth="1"/>
    <col min="5" max="5" width="16.42578125" style="102" customWidth="1"/>
    <col min="6" max="6" width="7.7109375" style="7" customWidth="1"/>
    <col min="7" max="9" width="6.7109375" style="7" customWidth="1"/>
    <col min="10" max="10" width="7.7109375" style="158" customWidth="1"/>
    <col min="11" max="17" width="6.7109375" style="7" customWidth="1"/>
    <col min="18" max="16384" width="9.140625" style="8"/>
  </cols>
  <sheetData>
    <row r="1" spans="1:18" outlineLevel="2" x14ac:dyDescent="0.2">
      <c r="A1" s="115" t="s">
        <v>35</v>
      </c>
      <c r="B1"/>
      <c r="C1" s="2"/>
      <c r="D1" s="3"/>
      <c r="E1" s="4"/>
      <c r="F1" s="5"/>
      <c r="G1" s="5"/>
      <c r="H1" s="5"/>
      <c r="I1" s="5"/>
      <c r="J1" s="148"/>
      <c r="K1" s="5"/>
      <c r="L1" s="5"/>
      <c r="M1" s="6" t="s">
        <v>36</v>
      </c>
      <c r="N1"/>
      <c r="O1" s="5"/>
      <c r="P1" s="5"/>
      <c r="Q1" s="5"/>
      <c r="R1"/>
    </row>
    <row r="2" spans="1:18" outlineLevel="1" x14ac:dyDescent="0.2">
      <c r="A2" s="9"/>
      <c r="B2"/>
      <c r="C2" s="2"/>
      <c r="D2" s="3"/>
      <c r="E2" s="4"/>
      <c r="F2" s="5"/>
      <c r="G2" s="5"/>
      <c r="H2" s="5"/>
      <c r="I2" s="5"/>
      <c r="J2" s="148"/>
      <c r="K2" s="5"/>
      <c r="L2" s="5"/>
      <c r="M2" s="9"/>
      <c r="N2"/>
      <c r="O2" s="5"/>
      <c r="P2" s="5"/>
      <c r="Q2" s="5"/>
      <c r="R2"/>
    </row>
    <row r="3" spans="1:18" outlineLevel="1" x14ac:dyDescent="0.2">
      <c r="A3" s="9"/>
      <c r="B3"/>
      <c r="C3" s="2"/>
      <c r="D3" s="3"/>
      <c r="E3" s="4"/>
      <c r="F3" s="5"/>
      <c r="G3" s="5"/>
      <c r="H3" s="5"/>
      <c r="I3" s="5"/>
      <c r="J3" s="148"/>
      <c r="K3" s="5"/>
      <c r="L3" s="5"/>
      <c r="M3" s="9"/>
      <c r="N3"/>
      <c r="O3" s="5"/>
      <c r="P3" s="5"/>
      <c r="Q3" s="5"/>
      <c r="R3"/>
    </row>
    <row r="4" spans="1:18" outlineLevel="1" x14ac:dyDescent="0.2">
      <c r="A4" s="9" t="s">
        <v>39</v>
      </c>
      <c r="B4"/>
      <c r="C4" s="2"/>
      <c r="D4" s="3"/>
      <c r="E4" s="4"/>
      <c r="F4" s="5"/>
      <c r="G4" s="5"/>
      <c r="H4" s="5"/>
      <c r="I4" s="5"/>
      <c r="J4" s="148"/>
      <c r="K4" s="5"/>
      <c r="L4" s="5"/>
      <c r="M4" s="9" t="s">
        <v>39</v>
      </c>
      <c r="N4"/>
      <c r="O4" s="5"/>
      <c r="P4" s="5"/>
      <c r="Q4" s="5"/>
      <c r="R4" s="114"/>
    </row>
    <row r="5" spans="1:18" outlineLevel="1" x14ac:dyDescent="0.2">
      <c r="A5" s="9" t="s">
        <v>309</v>
      </c>
      <c r="B5"/>
      <c r="C5" s="2"/>
      <c r="D5" s="3"/>
      <c r="E5" s="4"/>
      <c r="F5" s="5"/>
      <c r="G5" s="5"/>
      <c r="H5" s="5"/>
      <c r="I5" s="5"/>
      <c r="J5" s="148"/>
      <c r="K5" s="5"/>
      <c r="L5" s="5"/>
      <c r="M5" s="10" t="s">
        <v>308</v>
      </c>
      <c r="N5"/>
      <c r="O5" s="5"/>
      <c r="P5" s="5"/>
      <c r="Q5" s="5"/>
      <c r="R5"/>
    </row>
    <row r="6" spans="1:18" x14ac:dyDescent="0.2">
      <c r="A6" s="4"/>
      <c r="B6" s="9"/>
      <c r="C6" s="2"/>
      <c r="D6" s="3"/>
      <c r="E6" s="8"/>
      <c r="F6" s="5"/>
      <c r="G6" s="5"/>
      <c r="H6" s="4" t="s">
        <v>307</v>
      </c>
      <c r="I6" s="5"/>
      <c r="J6" s="149"/>
      <c r="K6" s="5"/>
      <c r="L6" s="5"/>
      <c r="M6" s="5"/>
      <c r="N6" s="5"/>
      <c r="O6" s="5"/>
      <c r="P6" s="5"/>
      <c r="Q6" s="5"/>
      <c r="R6"/>
    </row>
    <row r="7" spans="1:18" x14ac:dyDescent="0.2">
      <c r="A7" s="4"/>
      <c r="B7" s="9"/>
      <c r="C7" s="2"/>
      <c r="D7" s="3"/>
      <c r="E7" s="114"/>
      <c r="F7" s="11"/>
      <c r="G7" s="11"/>
      <c r="H7" s="112" t="s">
        <v>21</v>
      </c>
      <c r="I7" s="112"/>
      <c r="J7" s="150"/>
      <c r="K7" s="5"/>
      <c r="L7" s="5"/>
      <c r="M7" s="5"/>
      <c r="N7" s="5"/>
      <c r="O7" s="5"/>
      <c r="P7" s="5"/>
      <c r="Q7" s="5"/>
      <c r="R7"/>
    </row>
    <row r="8" spans="1:18" x14ac:dyDescent="0.2">
      <c r="A8" s="4"/>
      <c r="B8" s="9"/>
      <c r="C8" s="2"/>
      <c r="D8" s="3"/>
      <c r="E8" s="8"/>
      <c r="F8" s="5"/>
      <c r="G8" s="5"/>
      <c r="H8" s="5"/>
      <c r="I8" s="5"/>
      <c r="J8" s="148"/>
      <c r="K8" s="5"/>
      <c r="L8" s="5"/>
      <c r="M8" s="5"/>
      <c r="N8" s="5"/>
      <c r="O8" s="5"/>
      <c r="P8" s="5"/>
      <c r="Q8" s="5"/>
      <c r="R8"/>
    </row>
    <row r="9" spans="1:18" x14ac:dyDescent="0.2">
      <c r="A9" s="4"/>
      <c r="B9" s="9"/>
      <c r="C9" s="2"/>
      <c r="D9" s="3"/>
      <c r="E9" s="8"/>
      <c r="F9" s="5"/>
      <c r="G9" s="5"/>
      <c r="H9" s="13" t="s">
        <v>415</v>
      </c>
      <c r="I9" s="13"/>
      <c r="J9" s="148"/>
      <c r="K9" s="5"/>
      <c r="L9" s="5"/>
      <c r="M9" s="5"/>
      <c r="N9" s="5"/>
      <c r="O9" s="5"/>
      <c r="P9" s="5"/>
      <c r="Q9" s="5"/>
      <c r="R9"/>
    </row>
    <row r="10" spans="1:18" x14ac:dyDescent="0.2">
      <c r="A10" s="4"/>
      <c r="B10" s="9"/>
      <c r="C10" s="2"/>
      <c r="D10" s="3"/>
      <c r="E10" s="8"/>
      <c r="F10" s="5"/>
      <c r="G10" s="5"/>
      <c r="H10" s="4" t="s">
        <v>22</v>
      </c>
      <c r="I10" s="4"/>
      <c r="J10" s="148"/>
      <c r="K10" s="5"/>
      <c r="L10" s="5"/>
      <c r="M10" s="5"/>
      <c r="N10" s="5"/>
      <c r="O10" s="5"/>
      <c r="P10" s="5"/>
      <c r="Q10" s="5"/>
      <c r="R10"/>
    </row>
    <row r="11" spans="1:18" x14ac:dyDescent="0.2">
      <c r="A11" s="4"/>
      <c r="B11" s="9"/>
      <c r="C11" s="2"/>
      <c r="D11" s="3"/>
      <c r="E11" s="8"/>
      <c r="F11" s="5"/>
      <c r="G11" s="5"/>
      <c r="H11" s="5"/>
      <c r="I11" s="5"/>
      <c r="J11" s="148"/>
      <c r="K11" s="5"/>
      <c r="L11" s="5"/>
      <c r="M11" s="5"/>
      <c r="N11" s="5"/>
      <c r="O11" s="5"/>
      <c r="P11" s="5"/>
      <c r="Q11" s="5"/>
      <c r="R11"/>
    </row>
    <row r="12" spans="1:18" x14ac:dyDescent="0.2">
      <c r="A12" s="180" t="s">
        <v>414</v>
      </c>
      <c r="B12" s="180"/>
      <c r="C12" s="180"/>
      <c r="D12" s="180"/>
      <c r="E12" s="180"/>
      <c r="F12" s="180"/>
      <c r="G12" s="180"/>
      <c r="H12" s="180"/>
      <c r="I12" s="180"/>
      <c r="J12" s="180"/>
      <c r="K12" s="180"/>
      <c r="L12" s="180"/>
      <c r="M12" s="180"/>
      <c r="N12" s="180"/>
      <c r="O12" s="180"/>
      <c r="P12" s="180"/>
      <c r="Q12" s="180"/>
      <c r="R12"/>
    </row>
    <row r="13" spans="1:18" x14ac:dyDescent="0.2">
      <c r="A13" s="4"/>
      <c r="B13" s="9"/>
      <c r="C13" s="2"/>
      <c r="D13" s="3"/>
      <c r="E13" s="15"/>
      <c r="F13" s="11"/>
      <c r="G13" s="11"/>
      <c r="H13" s="112" t="s">
        <v>23</v>
      </c>
      <c r="I13" s="112"/>
      <c r="J13" s="151"/>
      <c r="K13" s="12"/>
      <c r="L13" s="5"/>
      <c r="M13" s="5"/>
      <c r="N13" s="5"/>
      <c r="O13" s="5"/>
      <c r="P13" s="5"/>
      <c r="Q13" s="5"/>
    </row>
    <row r="14" spans="1:18" x14ac:dyDescent="0.2">
      <c r="A14" s="16"/>
      <c r="B14" s="17"/>
      <c r="C14" s="2"/>
      <c r="D14" s="3"/>
      <c r="E14" s="8"/>
      <c r="F14" s="5"/>
      <c r="G14" s="5"/>
      <c r="H14" s="5"/>
      <c r="I14" s="5"/>
      <c r="J14" s="148"/>
      <c r="K14" s="5"/>
      <c r="L14" s="5"/>
      <c r="M14" s="5"/>
      <c r="N14" s="5"/>
      <c r="O14" s="5"/>
      <c r="P14" s="5"/>
      <c r="Q14" s="5"/>
    </row>
    <row r="15" spans="1:18" ht="14.25" x14ac:dyDescent="0.2">
      <c r="A15" s="4"/>
      <c r="B15" s="9"/>
      <c r="C15" s="2"/>
      <c r="D15" s="14" t="s">
        <v>413</v>
      </c>
      <c r="E15" s="4"/>
      <c r="F15" s="5"/>
      <c r="G15" s="5"/>
      <c r="H15" s="5"/>
      <c r="I15" s="14"/>
      <c r="J15" s="152"/>
      <c r="K15" s="5"/>
      <c r="L15" s="5"/>
      <c r="M15" s="5"/>
      <c r="N15" s="5"/>
      <c r="O15" s="5"/>
      <c r="P15" s="5"/>
      <c r="Q15" s="5"/>
      <c r="R15" s="103"/>
    </row>
    <row r="16" spans="1:18" x14ac:dyDescent="0.2">
      <c r="A16" s="4"/>
      <c r="B16" s="9"/>
      <c r="C16" s="2"/>
      <c r="D16" s="14" t="s">
        <v>94</v>
      </c>
      <c r="E16" s="4"/>
      <c r="F16" s="5"/>
      <c r="G16" s="5"/>
      <c r="H16" s="5"/>
      <c r="I16" s="14"/>
      <c r="J16" s="172" t="s">
        <v>412</v>
      </c>
      <c r="K16" s="173"/>
      <c r="L16" s="10" t="s">
        <v>68</v>
      </c>
      <c r="M16" s="5"/>
      <c r="N16" s="5"/>
      <c r="O16" s="5"/>
      <c r="P16" s="5"/>
      <c r="Q16" s="5"/>
    </row>
    <row r="17" spans="1:17" x14ac:dyDescent="0.2">
      <c r="A17" s="4"/>
      <c r="B17" s="9"/>
      <c r="C17" s="2"/>
      <c r="D17" s="14" t="s">
        <v>93</v>
      </c>
      <c r="E17" s="4"/>
      <c r="F17" s="5"/>
      <c r="G17" s="5"/>
      <c r="H17" s="5"/>
      <c r="I17" s="14"/>
      <c r="J17" s="172" t="s">
        <v>411</v>
      </c>
      <c r="K17" s="173"/>
      <c r="L17" s="10" t="s">
        <v>68</v>
      </c>
      <c r="M17" s="5"/>
      <c r="N17" s="5"/>
      <c r="O17" s="5"/>
      <c r="P17" s="5"/>
      <c r="Q17" s="5"/>
    </row>
    <row r="18" spans="1:17" outlineLevel="1" x14ac:dyDescent="0.2">
      <c r="A18" s="4"/>
      <c r="B18" s="9"/>
      <c r="C18" s="2"/>
      <c r="D18" s="14" t="s">
        <v>59</v>
      </c>
      <c r="E18" s="4"/>
      <c r="F18" s="5"/>
      <c r="G18" s="5"/>
      <c r="H18" s="5"/>
      <c r="I18" s="14"/>
      <c r="J18" s="172" t="s">
        <v>410</v>
      </c>
      <c r="K18" s="173"/>
      <c r="L18" s="10" t="s">
        <v>60</v>
      </c>
      <c r="M18" s="5"/>
      <c r="N18" s="5"/>
      <c r="O18" s="5"/>
      <c r="P18" s="5"/>
      <c r="Q18" s="5"/>
    </row>
    <row r="19" spans="1:17" x14ac:dyDescent="0.2">
      <c r="A19" s="4"/>
      <c r="B19" s="9"/>
      <c r="C19" s="2"/>
      <c r="D19" s="113" t="s">
        <v>298</v>
      </c>
      <c r="E19" s="4"/>
      <c r="F19" s="5"/>
      <c r="G19" s="5"/>
      <c r="H19" s="5"/>
      <c r="I19" s="5"/>
      <c r="J19" s="148"/>
      <c r="K19" s="5"/>
      <c r="L19" s="5"/>
      <c r="M19" s="5"/>
      <c r="N19" s="5"/>
      <c r="O19" s="5"/>
      <c r="P19" s="5"/>
      <c r="Q19" s="5"/>
    </row>
    <row r="20" spans="1:17" x14ac:dyDescent="0.2">
      <c r="A20" s="4"/>
      <c r="B20" s="9"/>
      <c r="C20" s="2"/>
      <c r="D20" s="3"/>
      <c r="E20" s="4"/>
      <c r="F20" s="5"/>
      <c r="G20" s="5"/>
      <c r="H20" s="5"/>
      <c r="I20" s="5"/>
      <c r="J20" s="148"/>
      <c r="K20" s="5"/>
      <c r="L20" s="5"/>
      <c r="M20" s="5"/>
      <c r="N20" s="5"/>
      <c r="O20" s="5"/>
      <c r="P20" s="5"/>
      <c r="Q20" s="5"/>
    </row>
    <row r="22" spans="1:17" ht="18" customHeight="1" x14ac:dyDescent="0.2">
      <c r="A22" s="183" t="s">
        <v>24</v>
      </c>
      <c r="B22" s="187" t="s">
        <v>108</v>
      </c>
      <c r="C22" s="183" t="s">
        <v>25</v>
      </c>
      <c r="D22" s="183" t="s">
        <v>26</v>
      </c>
      <c r="E22" s="183" t="s">
        <v>27</v>
      </c>
      <c r="F22" s="183" t="s">
        <v>37</v>
      </c>
      <c r="G22" s="184"/>
      <c r="H22" s="184"/>
      <c r="I22" s="184"/>
      <c r="J22" s="183" t="s">
        <v>38</v>
      </c>
      <c r="K22" s="184"/>
      <c r="L22" s="184"/>
      <c r="M22" s="184"/>
      <c r="N22" s="183" t="s">
        <v>32</v>
      </c>
      <c r="O22" s="183" t="s">
        <v>33</v>
      </c>
      <c r="P22" s="183" t="s">
        <v>92</v>
      </c>
      <c r="Q22" s="183" t="s">
        <v>91</v>
      </c>
    </row>
    <row r="23" spans="1:17" ht="15.75" customHeight="1" x14ac:dyDescent="0.2">
      <c r="A23" s="184"/>
      <c r="B23" s="188"/>
      <c r="C23" s="186"/>
      <c r="D23" s="183"/>
      <c r="E23" s="184"/>
      <c r="F23" s="183" t="s">
        <v>28</v>
      </c>
      <c r="G23" s="183" t="s">
        <v>30</v>
      </c>
      <c r="H23" s="184"/>
      <c r="I23" s="184"/>
      <c r="J23" s="189" t="s">
        <v>28</v>
      </c>
      <c r="K23" s="183" t="s">
        <v>30</v>
      </c>
      <c r="L23" s="184"/>
      <c r="M23" s="184"/>
      <c r="N23" s="183"/>
      <c r="O23" s="183"/>
      <c r="P23" s="183"/>
      <c r="Q23" s="183"/>
    </row>
    <row r="24" spans="1:17" ht="15.75" customHeight="1" x14ac:dyDescent="0.2">
      <c r="A24" s="184"/>
      <c r="B24" s="188"/>
      <c r="C24" s="186"/>
      <c r="D24" s="183"/>
      <c r="E24" s="184"/>
      <c r="F24" s="184"/>
      <c r="G24" s="128" t="s">
        <v>29</v>
      </c>
      <c r="H24" s="128" t="s">
        <v>34</v>
      </c>
      <c r="I24" s="128" t="s">
        <v>31</v>
      </c>
      <c r="J24" s="190"/>
      <c r="K24" s="128" t="s">
        <v>29</v>
      </c>
      <c r="L24" s="128" t="s">
        <v>34</v>
      </c>
      <c r="M24" s="128" t="s">
        <v>31</v>
      </c>
      <c r="N24" s="183"/>
      <c r="O24" s="183"/>
      <c r="P24" s="183"/>
      <c r="Q24" s="183"/>
    </row>
    <row r="25" spans="1:17" x14ac:dyDescent="0.2">
      <c r="A25" s="18">
        <v>1</v>
      </c>
      <c r="B25" s="130">
        <v>2</v>
      </c>
      <c r="C25" s="128">
        <v>3</v>
      </c>
      <c r="D25" s="128">
        <v>4</v>
      </c>
      <c r="E25" s="18">
        <v>5</v>
      </c>
      <c r="F25" s="129">
        <v>6</v>
      </c>
      <c r="G25" s="129">
        <v>7</v>
      </c>
      <c r="H25" s="129">
        <v>8</v>
      </c>
      <c r="I25" s="129">
        <v>9</v>
      </c>
      <c r="J25" s="153">
        <v>10</v>
      </c>
      <c r="K25" s="129">
        <v>11</v>
      </c>
      <c r="L25" s="129">
        <v>12</v>
      </c>
      <c r="M25" s="129">
        <v>13</v>
      </c>
      <c r="N25" s="129">
        <v>14</v>
      </c>
      <c r="O25" s="129">
        <v>15</v>
      </c>
      <c r="P25" s="129">
        <v>16</v>
      </c>
      <c r="Q25" s="129">
        <v>17</v>
      </c>
    </row>
    <row r="26" spans="1:17" ht="19.149999999999999" customHeight="1" x14ac:dyDescent="0.2">
      <c r="A26" s="185" t="s">
        <v>409</v>
      </c>
      <c r="B26" s="174"/>
      <c r="C26" s="174"/>
      <c r="D26" s="174"/>
      <c r="E26" s="174"/>
      <c r="F26" s="174"/>
      <c r="G26" s="174"/>
      <c r="H26" s="174"/>
      <c r="I26" s="174"/>
      <c r="J26" s="174"/>
      <c r="K26" s="174"/>
      <c r="L26" s="174"/>
      <c r="M26" s="174"/>
      <c r="N26" s="174"/>
      <c r="O26" s="174"/>
      <c r="P26" s="174"/>
      <c r="Q26" s="174"/>
    </row>
    <row r="27" spans="1:17" ht="19.149999999999999" customHeight="1" x14ac:dyDescent="0.2">
      <c r="A27" s="170" t="s">
        <v>408</v>
      </c>
      <c r="B27" s="174"/>
      <c r="C27" s="174"/>
      <c r="D27" s="174"/>
      <c r="E27" s="174"/>
      <c r="F27" s="174"/>
      <c r="G27" s="174"/>
      <c r="H27" s="174"/>
      <c r="I27" s="174"/>
      <c r="J27" s="174"/>
      <c r="K27" s="174"/>
      <c r="L27" s="174"/>
      <c r="M27" s="174"/>
      <c r="N27" s="174"/>
      <c r="O27" s="174"/>
      <c r="P27" s="174"/>
      <c r="Q27" s="174"/>
    </row>
    <row r="28" spans="1:17" ht="108" x14ac:dyDescent="0.2">
      <c r="A28" s="18">
        <v>1</v>
      </c>
      <c r="B28" s="22" t="s">
        <v>393</v>
      </c>
      <c r="C28" s="131" t="s">
        <v>407</v>
      </c>
      <c r="D28" s="23" t="s">
        <v>391</v>
      </c>
      <c r="E28" s="136" t="s">
        <v>405</v>
      </c>
      <c r="F28" s="25">
        <v>2218.6799999999998</v>
      </c>
      <c r="G28" s="25">
        <v>963.61</v>
      </c>
      <c r="H28" s="25">
        <v>173.44</v>
      </c>
      <c r="I28" s="25">
        <v>75.150000000000006</v>
      </c>
      <c r="J28" s="154">
        <v>4177</v>
      </c>
      <c r="K28" s="26">
        <v>1814</v>
      </c>
      <c r="L28" s="26">
        <v>327</v>
      </c>
      <c r="M28" s="26">
        <v>141</v>
      </c>
      <c r="N28" s="26">
        <v>75.400000000000006</v>
      </c>
      <c r="O28" s="26">
        <v>141.96</v>
      </c>
      <c r="P28" s="26">
        <v>6.07</v>
      </c>
      <c r="Q28" s="26">
        <v>11.43</v>
      </c>
    </row>
    <row r="29" spans="1:17" ht="108" x14ac:dyDescent="0.2">
      <c r="A29" s="18">
        <v>2</v>
      </c>
      <c r="B29" s="22" t="s">
        <v>390</v>
      </c>
      <c r="C29" s="131" t="s">
        <v>406</v>
      </c>
      <c r="D29" s="23" t="s">
        <v>110</v>
      </c>
      <c r="E29" s="136" t="s">
        <v>405</v>
      </c>
      <c r="F29" s="25">
        <v>1320.88</v>
      </c>
      <c r="G29" s="25">
        <v>191.72</v>
      </c>
      <c r="H29" s="25">
        <v>9.14</v>
      </c>
      <c r="I29" s="25">
        <v>0.16</v>
      </c>
      <c r="J29" s="154">
        <v>2487</v>
      </c>
      <c r="K29" s="26">
        <v>361</v>
      </c>
      <c r="L29" s="26">
        <v>17</v>
      </c>
      <c r="M29" s="26"/>
      <c r="N29" s="26">
        <v>15.18</v>
      </c>
      <c r="O29" s="26">
        <v>28.58</v>
      </c>
      <c r="P29" s="26">
        <v>0.01</v>
      </c>
      <c r="Q29" s="26">
        <v>0.02</v>
      </c>
    </row>
    <row r="30" spans="1:17" ht="108" x14ac:dyDescent="0.2">
      <c r="A30" s="18">
        <v>3</v>
      </c>
      <c r="B30" s="22" t="s">
        <v>404</v>
      </c>
      <c r="C30" s="131" t="s">
        <v>403</v>
      </c>
      <c r="D30" s="23" t="s">
        <v>391</v>
      </c>
      <c r="E30" s="136" t="s">
        <v>399</v>
      </c>
      <c r="F30" s="25">
        <v>2288.85</v>
      </c>
      <c r="G30" s="25">
        <v>960.42</v>
      </c>
      <c r="H30" s="25">
        <v>84.88</v>
      </c>
      <c r="I30" s="25">
        <v>33.39</v>
      </c>
      <c r="J30" s="154">
        <v>1415</v>
      </c>
      <c r="K30" s="26">
        <v>594</v>
      </c>
      <c r="L30" s="26">
        <v>52</v>
      </c>
      <c r="M30" s="26">
        <v>21</v>
      </c>
      <c r="N30" s="26">
        <v>70.88</v>
      </c>
      <c r="O30" s="26">
        <v>43.83</v>
      </c>
      <c r="P30" s="26">
        <v>2.78</v>
      </c>
      <c r="Q30" s="26">
        <v>1.72</v>
      </c>
    </row>
    <row r="31" spans="1:17" ht="108" x14ac:dyDescent="0.2">
      <c r="A31" s="18">
        <v>4</v>
      </c>
      <c r="B31" s="22" t="s">
        <v>402</v>
      </c>
      <c r="C31" s="131" t="s">
        <v>401</v>
      </c>
      <c r="D31" s="23" t="s">
        <v>400</v>
      </c>
      <c r="E31" s="136" t="s">
        <v>399</v>
      </c>
      <c r="F31" s="25">
        <v>93.38</v>
      </c>
      <c r="G31" s="25">
        <v>54.58</v>
      </c>
      <c r="H31" s="25">
        <v>2.4500000000000002</v>
      </c>
      <c r="I31" s="26"/>
      <c r="J31" s="154">
        <v>58</v>
      </c>
      <c r="K31" s="26">
        <v>34</v>
      </c>
      <c r="L31" s="26">
        <v>2</v>
      </c>
      <c r="M31" s="26"/>
      <c r="N31" s="26">
        <v>4.43</v>
      </c>
      <c r="O31" s="26">
        <v>2.74</v>
      </c>
      <c r="P31" s="26"/>
      <c r="Q31" s="26"/>
    </row>
    <row r="32" spans="1:17" ht="108" x14ac:dyDescent="0.2">
      <c r="A32" s="18">
        <v>5</v>
      </c>
      <c r="B32" s="22" t="s">
        <v>398</v>
      </c>
      <c r="C32" s="131" t="s">
        <v>397</v>
      </c>
      <c r="D32" s="23" t="s">
        <v>396</v>
      </c>
      <c r="E32" s="136" t="s">
        <v>395</v>
      </c>
      <c r="F32" s="25">
        <v>4071.13</v>
      </c>
      <c r="G32" s="25">
        <v>2522.59</v>
      </c>
      <c r="H32" s="25">
        <v>29.02</v>
      </c>
      <c r="I32" s="25">
        <v>11.25</v>
      </c>
      <c r="J32" s="154">
        <v>927</v>
      </c>
      <c r="K32" s="26">
        <v>574</v>
      </c>
      <c r="L32" s="26">
        <v>7</v>
      </c>
      <c r="M32" s="26">
        <v>3</v>
      </c>
      <c r="N32" s="26">
        <v>199.73</v>
      </c>
      <c r="O32" s="26">
        <v>45.48</v>
      </c>
      <c r="P32" s="26">
        <v>0.72</v>
      </c>
      <c r="Q32" s="26">
        <v>0.16</v>
      </c>
    </row>
    <row r="33" spans="1:17" ht="19.149999999999999" customHeight="1" x14ac:dyDescent="0.2">
      <c r="A33" s="170" t="s">
        <v>394</v>
      </c>
      <c r="B33" s="174"/>
      <c r="C33" s="174"/>
      <c r="D33" s="174"/>
      <c r="E33" s="174"/>
      <c r="F33" s="174"/>
      <c r="G33" s="174"/>
      <c r="H33" s="174"/>
      <c r="I33" s="174"/>
      <c r="J33" s="174"/>
      <c r="K33" s="174"/>
      <c r="L33" s="174"/>
      <c r="M33" s="174"/>
      <c r="N33" s="174"/>
      <c r="O33" s="174"/>
      <c r="P33" s="174"/>
      <c r="Q33" s="174"/>
    </row>
    <row r="34" spans="1:17" ht="108" x14ac:dyDescent="0.2">
      <c r="A34" s="18">
        <v>6</v>
      </c>
      <c r="B34" s="22" t="s">
        <v>393</v>
      </c>
      <c r="C34" s="131" t="s">
        <v>392</v>
      </c>
      <c r="D34" s="23" t="s">
        <v>391</v>
      </c>
      <c r="E34" s="136" t="s">
        <v>388</v>
      </c>
      <c r="F34" s="25">
        <v>2218.6799999999998</v>
      </c>
      <c r="G34" s="25">
        <v>963.61</v>
      </c>
      <c r="H34" s="25">
        <v>173.44</v>
      </c>
      <c r="I34" s="25">
        <v>75.150000000000006</v>
      </c>
      <c r="J34" s="154">
        <v>697</v>
      </c>
      <c r="K34" s="26">
        <v>303</v>
      </c>
      <c r="L34" s="26">
        <v>54</v>
      </c>
      <c r="M34" s="26">
        <v>24</v>
      </c>
      <c r="N34" s="26">
        <v>75.400000000000006</v>
      </c>
      <c r="O34" s="26">
        <v>23.68</v>
      </c>
      <c r="P34" s="26">
        <v>6.07</v>
      </c>
      <c r="Q34" s="26">
        <v>1.91</v>
      </c>
    </row>
    <row r="35" spans="1:17" ht="108" x14ac:dyDescent="0.2">
      <c r="A35" s="18">
        <v>7</v>
      </c>
      <c r="B35" s="22" t="s">
        <v>390</v>
      </c>
      <c r="C35" s="131" t="s">
        <v>389</v>
      </c>
      <c r="D35" s="23" t="s">
        <v>110</v>
      </c>
      <c r="E35" s="136" t="s">
        <v>388</v>
      </c>
      <c r="F35" s="25">
        <v>1320.88</v>
      </c>
      <c r="G35" s="25">
        <v>191.72</v>
      </c>
      <c r="H35" s="25">
        <v>9.14</v>
      </c>
      <c r="I35" s="25">
        <v>0.16</v>
      </c>
      <c r="J35" s="154">
        <v>415</v>
      </c>
      <c r="K35" s="26">
        <v>60</v>
      </c>
      <c r="L35" s="26">
        <v>3</v>
      </c>
      <c r="M35" s="26"/>
      <c r="N35" s="26">
        <v>15.18</v>
      </c>
      <c r="O35" s="26">
        <v>4.7699999999999996</v>
      </c>
      <c r="P35" s="26">
        <v>0.01</v>
      </c>
      <c r="Q35" s="26"/>
    </row>
    <row r="36" spans="1:17" ht="108" x14ac:dyDescent="0.2">
      <c r="A36" s="18">
        <v>8</v>
      </c>
      <c r="B36" s="22" t="s">
        <v>387</v>
      </c>
      <c r="C36" s="131" t="s">
        <v>386</v>
      </c>
      <c r="D36" s="23" t="s">
        <v>385</v>
      </c>
      <c r="E36" s="24">
        <v>43.78</v>
      </c>
      <c r="F36" s="25">
        <v>10.81</v>
      </c>
      <c r="G36" s="25">
        <v>10.81</v>
      </c>
      <c r="H36" s="26"/>
      <c r="I36" s="26"/>
      <c r="J36" s="154">
        <v>473</v>
      </c>
      <c r="K36" s="26">
        <v>473</v>
      </c>
      <c r="L36" s="26"/>
      <c r="M36" s="26"/>
      <c r="N36" s="26">
        <v>0.9</v>
      </c>
      <c r="O36" s="26">
        <v>39.4</v>
      </c>
      <c r="P36" s="26"/>
      <c r="Q36" s="26"/>
    </row>
    <row r="37" spans="1:17" ht="108" x14ac:dyDescent="0.2">
      <c r="A37" s="18">
        <v>9</v>
      </c>
      <c r="B37" s="22" t="s">
        <v>384</v>
      </c>
      <c r="C37" s="131" t="s">
        <v>383</v>
      </c>
      <c r="D37" s="23" t="s">
        <v>382</v>
      </c>
      <c r="E37" s="24">
        <v>43.78</v>
      </c>
      <c r="F37" s="25">
        <v>2.59</v>
      </c>
      <c r="G37" s="25">
        <v>1.2</v>
      </c>
      <c r="H37" s="25">
        <v>1.39</v>
      </c>
      <c r="I37" s="26"/>
      <c r="J37" s="154">
        <v>113</v>
      </c>
      <c r="K37" s="26">
        <v>53</v>
      </c>
      <c r="L37" s="26">
        <v>60</v>
      </c>
      <c r="M37" s="26"/>
      <c r="N37" s="26">
        <v>0.1</v>
      </c>
      <c r="O37" s="26">
        <v>4.38</v>
      </c>
      <c r="P37" s="26"/>
      <c r="Q37" s="26"/>
    </row>
    <row r="38" spans="1:17" ht="108" x14ac:dyDescent="0.2">
      <c r="A38" s="18">
        <v>10</v>
      </c>
      <c r="B38" s="22" t="s">
        <v>114</v>
      </c>
      <c r="C38" s="131" t="s">
        <v>381</v>
      </c>
      <c r="D38" s="23" t="s">
        <v>110</v>
      </c>
      <c r="E38" s="136" t="s">
        <v>379</v>
      </c>
      <c r="F38" s="25">
        <v>417.46</v>
      </c>
      <c r="G38" s="25">
        <v>79.650000000000006</v>
      </c>
      <c r="H38" s="25">
        <v>10.15</v>
      </c>
      <c r="I38" s="25">
        <v>0.16</v>
      </c>
      <c r="J38" s="154">
        <v>183</v>
      </c>
      <c r="K38" s="26">
        <v>35</v>
      </c>
      <c r="L38" s="26">
        <v>4</v>
      </c>
      <c r="M38" s="26"/>
      <c r="N38" s="26">
        <v>5.31</v>
      </c>
      <c r="O38" s="26">
        <v>2.3199999999999998</v>
      </c>
      <c r="P38" s="26">
        <v>0.01</v>
      </c>
      <c r="Q38" s="26"/>
    </row>
    <row r="39" spans="1:17" ht="108" x14ac:dyDescent="0.2">
      <c r="A39" s="18">
        <v>11</v>
      </c>
      <c r="B39" s="22" t="s">
        <v>113</v>
      </c>
      <c r="C39" s="131" t="s">
        <v>380</v>
      </c>
      <c r="D39" s="23" t="s">
        <v>110</v>
      </c>
      <c r="E39" s="136" t="s">
        <v>379</v>
      </c>
      <c r="F39" s="25">
        <v>1261.82</v>
      </c>
      <c r="G39" s="25">
        <v>97.9</v>
      </c>
      <c r="H39" s="25">
        <v>13.36</v>
      </c>
      <c r="I39" s="25">
        <v>0.32</v>
      </c>
      <c r="J39" s="154">
        <v>552</v>
      </c>
      <c r="K39" s="26">
        <v>43</v>
      </c>
      <c r="L39" s="26">
        <v>6</v>
      </c>
      <c r="M39" s="26"/>
      <c r="N39" s="26">
        <v>7.66</v>
      </c>
      <c r="O39" s="26">
        <v>3.35</v>
      </c>
      <c r="P39" s="26">
        <v>0.02</v>
      </c>
      <c r="Q39" s="26">
        <v>0.01</v>
      </c>
    </row>
    <row r="40" spans="1:17" ht="108" x14ac:dyDescent="0.2">
      <c r="A40" s="18">
        <v>12</v>
      </c>
      <c r="B40" s="22" t="s">
        <v>374</v>
      </c>
      <c r="C40" s="131" t="s">
        <v>378</v>
      </c>
      <c r="D40" s="23" t="s">
        <v>372</v>
      </c>
      <c r="E40" s="136" t="s">
        <v>375</v>
      </c>
      <c r="F40" s="25">
        <v>1206.01</v>
      </c>
      <c r="G40" s="25">
        <v>228.76</v>
      </c>
      <c r="H40" s="25">
        <v>963.08</v>
      </c>
      <c r="I40" s="25">
        <v>124.12</v>
      </c>
      <c r="J40" s="154">
        <v>970</v>
      </c>
      <c r="K40" s="26">
        <v>184</v>
      </c>
      <c r="L40" s="26">
        <v>774</v>
      </c>
      <c r="M40" s="26">
        <v>100</v>
      </c>
      <c r="N40" s="26">
        <v>18.329999999999998</v>
      </c>
      <c r="O40" s="26">
        <v>14.74</v>
      </c>
      <c r="P40" s="26">
        <v>9.16</v>
      </c>
      <c r="Q40" s="26">
        <v>7.36</v>
      </c>
    </row>
    <row r="41" spans="1:17" ht="108" x14ac:dyDescent="0.2">
      <c r="A41" s="18">
        <v>13</v>
      </c>
      <c r="B41" s="22" t="s">
        <v>114</v>
      </c>
      <c r="C41" s="131" t="s">
        <v>377</v>
      </c>
      <c r="D41" s="23" t="s">
        <v>110</v>
      </c>
      <c r="E41" s="136" t="s">
        <v>375</v>
      </c>
      <c r="F41" s="25">
        <v>417.46</v>
      </c>
      <c r="G41" s="25">
        <v>79.650000000000006</v>
      </c>
      <c r="H41" s="25">
        <v>10.15</v>
      </c>
      <c r="I41" s="25">
        <v>0.16</v>
      </c>
      <c r="J41" s="154">
        <v>336</v>
      </c>
      <c r="K41" s="26">
        <v>64</v>
      </c>
      <c r="L41" s="26">
        <v>8</v>
      </c>
      <c r="M41" s="26"/>
      <c r="N41" s="26">
        <v>5.31</v>
      </c>
      <c r="O41" s="26">
        <v>4.2699999999999996</v>
      </c>
      <c r="P41" s="26">
        <v>0.01</v>
      </c>
      <c r="Q41" s="26">
        <v>0.01</v>
      </c>
    </row>
    <row r="42" spans="1:17" ht="108" x14ac:dyDescent="0.2">
      <c r="A42" s="18">
        <v>14</v>
      </c>
      <c r="B42" s="22" t="s">
        <v>113</v>
      </c>
      <c r="C42" s="131" t="s">
        <v>376</v>
      </c>
      <c r="D42" s="23" t="s">
        <v>110</v>
      </c>
      <c r="E42" s="136" t="s">
        <v>375</v>
      </c>
      <c r="F42" s="25">
        <v>1261.82</v>
      </c>
      <c r="G42" s="25">
        <v>97.9</v>
      </c>
      <c r="H42" s="25">
        <v>13.36</v>
      </c>
      <c r="I42" s="25">
        <v>0.32</v>
      </c>
      <c r="J42" s="154">
        <v>1015</v>
      </c>
      <c r="K42" s="26">
        <v>79</v>
      </c>
      <c r="L42" s="26">
        <v>11</v>
      </c>
      <c r="M42" s="26"/>
      <c r="N42" s="26">
        <v>7.66</v>
      </c>
      <c r="O42" s="26">
        <v>6.16</v>
      </c>
      <c r="P42" s="26">
        <v>0.02</v>
      </c>
      <c r="Q42" s="26">
        <v>0.02</v>
      </c>
    </row>
    <row r="43" spans="1:17" ht="108" x14ac:dyDescent="0.2">
      <c r="A43" s="18">
        <v>15</v>
      </c>
      <c r="B43" s="22" t="s">
        <v>374</v>
      </c>
      <c r="C43" s="131" t="s">
        <v>373</v>
      </c>
      <c r="D43" s="23" t="s">
        <v>372</v>
      </c>
      <c r="E43" s="136" t="s">
        <v>369</v>
      </c>
      <c r="F43" s="25">
        <v>1206.01</v>
      </c>
      <c r="G43" s="25">
        <v>228.76</v>
      </c>
      <c r="H43" s="25">
        <v>963.08</v>
      </c>
      <c r="I43" s="25">
        <v>124.12</v>
      </c>
      <c r="J43" s="154">
        <v>691</v>
      </c>
      <c r="K43" s="26">
        <v>131</v>
      </c>
      <c r="L43" s="26">
        <v>552</v>
      </c>
      <c r="M43" s="26">
        <v>71</v>
      </c>
      <c r="N43" s="26">
        <v>18.329999999999998</v>
      </c>
      <c r="O43" s="26">
        <v>10.5</v>
      </c>
      <c r="P43" s="26">
        <v>9.16</v>
      </c>
      <c r="Q43" s="26">
        <v>5.25</v>
      </c>
    </row>
    <row r="44" spans="1:17" ht="108" x14ac:dyDescent="0.2">
      <c r="A44" s="18">
        <v>16</v>
      </c>
      <c r="B44" s="22" t="s">
        <v>114</v>
      </c>
      <c r="C44" s="131" t="s">
        <v>371</v>
      </c>
      <c r="D44" s="23" t="s">
        <v>110</v>
      </c>
      <c r="E44" s="136" t="s">
        <v>369</v>
      </c>
      <c r="F44" s="25">
        <v>417.46</v>
      </c>
      <c r="G44" s="25">
        <v>79.650000000000006</v>
      </c>
      <c r="H44" s="25">
        <v>10.15</v>
      </c>
      <c r="I44" s="25">
        <v>0.16</v>
      </c>
      <c r="J44" s="154">
        <v>239</v>
      </c>
      <c r="K44" s="26">
        <v>46</v>
      </c>
      <c r="L44" s="26">
        <v>6</v>
      </c>
      <c r="M44" s="26"/>
      <c r="N44" s="26">
        <v>5.31</v>
      </c>
      <c r="O44" s="26">
        <v>3.04</v>
      </c>
      <c r="P44" s="26">
        <v>0.01</v>
      </c>
      <c r="Q44" s="26">
        <v>0.01</v>
      </c>
    </row>
    <row r="45" spans="1:17" ht="108" x14ac:dyDescent="0.2">
      <c r="A45" s="18">
        <v>17</v>
      </c>
      <c r="B45" s="22" t="s">
        <v>113</v>
      </c>
      <c r="C45" s="131" t="s">
        <v>370</v>
      </c>
      <c r="D45" s="23" t="s">
        <v>110</v>
      </c>
      <c r="E45" s="136" t="s">
        <v>369</v>
      </c>
      <c r="F45" s="25">
        <v>1261.82</v>
      </c>
      <c r="G45" s="25">
        <v>97.9</v>
      </c>
      <c r="H45" s="25">
        <v>13.36</v>
      </c>
      <c r="I45" s="25">
        <v>0.32</v>
      </c>
      <c r="J45" s="154">
        <v>723</v>
      </c>
      <c r="K45" s="26">
        <v>56</v>
      </c>
      <c r="L45" s="26">
        <v>8</v>
      </c>
      <c r="M45" s="26"/>
      <c r="N45" s="26">
        <v>7.66</v>
      </c>
      <c r="O45" s="26">
        <v>4.3899999999999997</v>
      </c>
      <c r="P45" s="26">
        <v>0.02</v>
      </c>
      <c r="Q45" s="26">
        <v>0.01</v>
      </c>
    </row>
    <row r="46" spans="1:17" ht="108" x14ac:dyDescent="0.2">
      <c r="A46" s="18">
        <v>18</v>
      </c>
      <c r="B46" s="22" t="s">
        <v>368</v>
      </c>
      <c r="C46" s="131" t="s">
        <v>367</v>
      </c>
      <c r="D46" s="23" t="s">
        <v>366</v>
      </c>
      <c r="E46" s="136" t="s">
        <v>365</v>
      </c>
      <c r="F46" s="25">
        <v>495.3</v>
      </c>
      <c r="G46" s="25">
        <v>114.13</v>
      </c>
      <c r="H46" s="25">
        <v>381.17</v>
      </c>
      <c r="I46" s="25">
        <v>35.299999999999997</v>
      </c>
      <c r="J46" s="154">
        <v>1983</v>
      </c>
      <c r="K46" s="26">
        <v>457</v>
      </c>
      <c r="L46" s="26">
        <v>1526</v>
      </c>
      <c r="M46" s="26">
        <v>141</v>
      </c>
      <c r="N46" s="26">
        <v>8.93</v>
      </c>
      <c r="O46" s="26">
        <v>35.76</v>
      </c>
      <c r="P46" s="26">
        <v>2.2599999999999998</v>
      </c>
      <c r="Q46" s="26">
        <v>9.0500000000000007</v>
      </c>
    </row>
    <row r="47" spans="1:17" ht="167.25" x14ac:dyDescent="0.2">
      <c r="A47" s="18">
        <v>19</v>
      </c>
      <c r="B47" s="22" t="s">
        <v>123</v>
      </c>
      <c r="C47" s="131" t="s">
        <v>364</v>
      </c>
      <c r="D47" s="23" t="s">
        <v>122</v>
      </c>
      <c r="E47" s="136" t="s">
        <v>361</v>
      </c>
      <c r="F47" s="25">
        <v>3.88</v>
      </c>
      <c r="G47" s="26"/>
      <c r="H47" s="25">
        <v>3.88</v>
      </c>
      <c r="I47" s="26"/>
      <c r="J47" s="154">
        <v>34</v>
      </c>
      <c r="K47" s="26"/>
      <c r="L47" s="26">
        <v>34</v>
      </c>
      <c r="M47" s="26"/>
      <c r="N47" s="26"/>
      <c r="O47" s="26"/>
      <c r="P47" s="26"/>
      <c r="Q47" s="26"/>
    </row>
    <row r="48" spans="1:17" ht="96" x14ac:dyDescent="0.2">
      <c r="A48" s="18">
        <v>20</v>
      </c>
      <c r="B48" s="22" t="s">
        <v>363</v>
      </c>
      <c r="C48" s="131" t="s">
        <v>362</v>
      </c>
      <c r="D48" s="23" t="s">
        <v>122</v>
      </c>
      <c r="E48" s="136" t="s">
        <v>361</v>
      </c>
      <c r="F48" s="25">
        <v>29.13</v>
      </c>
      <c r="G48" s="26"/>
      <c r="H48" s="25">
        <v>29.13</v>
      </c>
      <c r="I48" s="26"/>
      <c r="J48" s="154">
        <v>257</v>
      </c>
      <c r="K48" s="26"/>
      <c r="L48" s="26">
        <v>257</v>
      </c>
      <c r="M48" s="26"/>
      <c r="N48" s="26"/>
      <c r="O48" s="26"/>
      <c r="P48" s="26"/>
      <c r="Q48" s="26"/>
    </row>
    <row r="49" spans="1:17" ht="108" x14ac:dyDescent="0.2">
      <c r="A49" s="18">
        <v>21</v>
      </c>
      <c r="B49" s="22" t="s">
        <v>360</v>
      </c>
      <c r="C49" s="131" t="s">
        <v>359</v>
      </c>
      <c r="D49" s="23" t="s">
        <v>356</v>
      </c>
      <c r="E49" s="136" t="s">
        <v>352</v>
      </c>
      <c r="F49" s="25">
        <v>1726.02</v>
      </c>
      <c r="G49" s="25">
        <v>446.74</v>
      </c>
      <c r="H49" s="25">
        <v>53.81</v>
      </c>
      <c r="I49" s="25">
        <v>19.84</v>
      </c>
      <c r="J49" s="154">
        <v>1382</v>
      </c>
      <c r="K49" s="26">
        <v>358</v>
      </c>
      <c r="L49" s="26">
        <v>43</v>
      </c>
      <c r="M49" s="26">
        <v>16</v>
      </c>
      <c r="N49" s="26">
        <v>40.65</v>
      </c>
      <c r="O49" s="26">
        <v>32.549999999999997</v>
      </c>
      <c r="P49" s="26">
        <v>1.27</v>
      </c>
      <c r="Q49" s="26">
        <v>1.02</v>
      </c>
    </row>
    <row r="50" spans="1:17" ht="108" x14ac:dyDescent="0.2">
      <c r="A50" s="18">
        <v>22</v>
      </c>
      <c r="B50" s="22" t="s">
        <v>358</v>
      </c>
      <c r="C50" s="131" t="s">
        <v>357</v>
      </c>
      <c r="D50" s="23" t="s">
        <v>356</v>
      </c>
      <c r="E50" s="136" t="s">
        <v>352</v>
      </c>
      <c r="F50" s="25">
        <v>1904.16</v>
      </c>
      <c r="G50" s="25">
        <v>33</v>
      </c>
      <c r="H50" s="25">
        <v>58.56</v>
      </c>
      <c r="I50" s="25">
        <v>19.68</v>
      </c>
      <c r="J50" s="154">
        <v>1525</v>
      </c>
      <c r="K50" s="26">
        <v>26</v>
      </c>
      <c r="L50" s="26">
        <v>47</v>
      </c>
      <c r="M50" s="26">
        <v>16</v>
      </c>
      <c r="N50" s="26">
        <v>3</v>
      </c>
      <c r="O50" s="26">
        <v>2.4</v>
      </c>
      <c r="P50" s="26">
        <v>1.26</v>
      </c>
      <c r="Q50" s="26">
        <v>1.01</v>
      </c>
    </row>
    <row r="51" spans="1:17" ht="108" x14ac:dyDescent="0.2">
      <c r="A51" s="18">
        <v>23</v>
      </c>
      <c r="B51" s="22" t="s">
        <v>355</v>
      </c>
      <c r="C51" s="131" t="s">
        <v>354</v>
      </c>
      <c r="D51" s="23" t="s">
        <v>353</v>
      </c>
      <c r="E51" s="136" t="s">
        <v>352</v>
      </c>
      <c r="F51" s="25">
        <v>3587.21</v>
      </c>
      <c r="G51" s="25">
        <v>868.61</v>
      </c>
      <c r="H51" s="25">
        <v>319.62</v>
      </c>
      <c r="I51" s="25">
        <v>156.13999999999999</v>
      </c>
      <c r="J51" s="154">
        <v>2873</v>
      </c>
      <c r="K51" s="26">
        <v>696</v>
      </c>
      <c r="L51" s="26">
        <v>256</v>
      </c>
      <c r="M51" s="26">
        <v>125</v>
      </c>
      <c r="N51" s="26">
        <v>69.599999999999994</v>
      </c>
      <c r="O51" s="26">
        <v>55.74</v>
      </c>
      <c r="P51" s="26">
        <v>10.68</v>
      </c>
      <c r="Q51" s="26">
        <v>8.5500000000000007</v>
      </c>
    </row>
    <row r="52" spans="1:17" x14ac:dyDescent="0.2">
      <c r="A52" s="170" t="s">
        <v>166</v>
      </c>
      <c r="B52" s="174"/>
      <c r="C52" s="174"/>
      <c r="D52" s="174"/>
      <c r="E52" s="174"/>
      <c r="F52" s="174"/>
      <c r="G52" s="174"/>
      <c r="H52" s="174"/>
      <c r="I52" s="174"/>
      <c r="J52" s="155">
        <v>23525</v>
      </c>
      <c r="K52" s="25">
        <v>6441</v>
      </c>
      <c r="L52" s="25">
        <v>4054</v>
      </c>
      <c r="M52" s="25">
        <v>658</v>
      </c>
      <c r="N52" s="26"/>
      <c r="O52" s="25">
        <v>510.04</v>
      </c>
      <c r="P52" s="26"/>
      <c r="Q52" s="25">
        <v>47.54</v>
      </c>
    </row>
    <row r="53" spans="1:17" x14ac:dyDescent="0.2">
      <c r="A53" s="170" t="s">
        <v>165</v>
      </c>
      <c r="B53" s="174"/>
      <c r="C53" s="174"/>
      <c r="D53" s="174"/>
      <c r="E53" s="174"/>
      <c r="F53" s="174"/>
      <c r="G53" s="174"/>
      <c r="H53" s="174"/>
      <c r="I53" s="174"/>
      <c r="J53" s="155">
        <v>24789</v>
      </c>
      <c r="K53" s="25">
        <v>7524</v>
      </c>
      <c r="L53" s="25">
        <v>4235</v>
      </c>
      <c r="M53" s="25">
        <v>726</v>
      </c>
      <c r="N53" s="26"/>
      <c r="O53" s="25">
        <v>595.76</v>
      </c>
      <c r="P53" s="26"/>
      <c r="Q53" s="25">
        <v>52.69</v>
      </c>
    </row>
    <row r="54" spans="1:17" x14ac:dyDescent="0.2">
      <c r="A54" s="170" t="s">
        <v>46</v>
      </c>
      <c r="B54" s="174"/>
      <c r="C54" s="174"/>
      <c r="D54" s="174"/>
      <c r="E54" s="174"/>
      <c r="F54" s="174"/>
      <c r="G54" s="174"/>
      <c r="H54" s="174"/>
      <c r="I54" s="174"/>
      <c r="J54" s="155">
        <v>8525</v>
      </c>
      <c r="K54" s="26"/>
      <c r="L54" s="26"/>
      <c r="M54" s="26"/>
      <c r="N54" s="26"/>
      <c r="O54" s="26"/>
      <c r="P54" s="26"/>
      <c r="Q54" s="26"/>
    </row>
    <row r="55" spans="1:17" x14ac:dyDescent="0.2">
      <c r="A55" s="170" t="s">
        <v>47</v>
      </c>
      <c r="B55" s="174"/>
      <c r="C55" s="174"/>
      <c r="D55" s="174"/>
      <c r="E55" s="174"/>
      <c r="F55" s="174"/>
      <c r="G55" s="174"/>
      <c r="H55" s="174"/>
      <c r="I55" s="174"/>
      <c r="J55" s="155">
        <v>5034</v>
      </c>
      <c r="K55" s="26"/>
      <c r="L55" s="26"/>
      <c r="M55" s="26"/>
      <c r="N55" s="26"/>
      <c r="O55" s="26"/>
      <c r="P55" s="26"/>
      <c r="Q55" s="26"/>
    </row>
    <row r="56" spans="1:17" x14ac:dyDescent="0.2">
      <c r="A56" s="175" t="s">
        <v>351</v>
      </c>
      <c r="B56" s="174"/>
      <c r="C56" s="174"/>
      <c r="D56" s="174"/>
      <c r="E56" s="174"/>
      <c r="F56" s="174"/>
      <c r="G56" s="174"/>
      <c r="H56" s="174"/>
      <c r="I56" s="174"/>
      <c r="J56" s="154"/>
      <c r="K56" s="26"/>
      <c r="L56" s="26"/>
      <c r="M56" s="26"/>
      <c r="N56" s="26"/>
      <c r="O56" s="26"/>
      <c r="P56" s="26"/>
      <c r="Q56" s="26"/>
    </row>
    <row r="57" spans="1:17" x14ac:dyDescent="0.2">
      <c r="A57" s="170" t="s">
        <v>350</v>
      </c>
      <c r="B57" s="174"/>
      <c r="C57" s="174"/>
      <c r="D57" s="174"/>
      <c r="E57" s="174"/>
      <c r="F57" s="174"/>
      <c r="G57" s="174"/>
      <c r="H57" s="174"/>
      <c r="I57" s="174"/>
      <c r="J57" s="155">
        <v>16408</v>
      </c>
      <c r="K57" s="26"/>
      <c r="L57" s="26"/>
      <c r="M57" s="26"/>
      <c r="N57" s="26"/>
      <c r="O57" s="25">
        <v>294.67</v>
      </c>
      <c r="P57" s="26"/>
      <c r="Q57" s="25">
        <v>18.100000000000001</v>
      </c>
    </row>
    <row r="58" spans="1:17" x14ac:dyDescent="0.2">
      <c r="A58" s="170" t="s">
        <v>349</v>
      </c>
      <c r="B58" s="174"/>
      <c r="C58" s="174"/>
      <c r="D58" s="174"/>
      <c r="E58" s="174"/>
      <c r="F58" s="174"/>
      <c r="G58" s="174"/>
      <c r="H58" s="174"/>
      <c r="I58" s="174"/>
      <c r="J58" s="155">
        <v>3960</v>
      </c>
      <c r="K58" s="26"/>
      <c r="L58" s="26"/>
      <c r="M58" s="26"/>
      <c r="N58" s="26"/>
      <c r="O58" s="25">
        <v>70.72</v>
      </c>
      <c r="P58" s="26"/>
      <c r="Q58" s="25">
        <v>12.77</v>
      </c>
    </row>
    <row r="59" spans="1:17" x14ac:dyDescent="0.2">
      <c r="A59" s="170" t="s">
        <v>102</v>
      </c>
      <c r="B59" s="174"/>
      <c r="C59" s="174"/>
      <c r="D59" s="174"/>
      <c r="E59" s="174"/>
      <c r="F59" s="174"/>
      <c r="G59" s="174"/>
      <c r="H59" s="174"/>
      <c r="I59" s="174"/>
      <c r="J59" s="155">
        <v>5570</v>
      </c>
      <c r="K59" s="26"/>
      <c r="L59" s="26"/>
      <c r="M59" s="26"/>
      <c r="N59" s="26"/>
      <c r="O59" s="25">
        <v>84.24</v>
      </c>
      <c r="P59" s="26"/>
      <c r="Q59" s="25">
        <v>7.0000000000000007E-2</v>
      </c>
    </row>
    <row r="60" spans="1:17" ht="26.1" customHeight="1" x14ac:dyDescent="0.2">
      <c r="A60" s="170" t="s">
        <v>106</v>
      </c>
      <c r="B60" s="174"/>
      <c r="C60" s="174"/>
      <c r="D60" s="174"/>
      <c r="E60" s="174"/>
      <c r="F60" s="174"/>
      <c r="G60" s="174"/>
      <c r="H60" s="174"/>
      <c r="I60" s="174"/>
      <c r="J60" s="155">
        <v>3116</v>
      </c>
      <c r="K60" s="26"/>
      <c r="L60" s="26"/>
      <c r="M60" s="26"/>
      <c r="N60" s="26"/>
      <c r="O60" s="25">
        <v>37.299999999999997</v>
      </c>
      <c r="P60" s="26"/>
      <c r="Q60" s="25">
        <v>9.0500000000000007</v>
      </c>
    </row>
    <row r="61" spans="1:17" x14ac:dyDescent="0.2">
      <c r="A61" s="170" t="s">
        <v>121</v>
      </c>
      <c r="B61" s="174"/>
      <c r="C61" s="174"/>
      <c r="D61" s="174"/>
      <c r="E61" s="174"/>
      <c r="F61" s="174"/>
      <c r="G61" s="174"/>
      <c r="H61" s="174"/>
      <c r="I61" s="174"/>
      <c r="J61" s="155">
        <v>34</v>
      </c>
      <c r="K61" s="26"/>
      <c r="L61" s="26"/>
      <c r="M61" s="26"/>
      <c r="N61" s="26"/>
      <c r="O61" s="26"/>
      <c r="P61" s="26"/>
      <c r="Q61" s="26"/>
    </row>
    <row r="62" spans="1:17" x14ac:dyDescent="0.2">
      <c r="A62" s="170" t="s">
        <v>99</v>
      </c>
      <c r="B62" s="174"/>
      <c r="C62" s="174"/>
      <c r="D62" s="174"/>
      <c r="E62" s="174"/>
      <c r="F62" s="174"/>
      <c r="G62" s="174"/>
      <c r="H62" s="174"/>
      <c r="I62" s="174"/>
      <c r="J62" s="155">
        <v>257</v>
      </c>
      <c r="K62" s="26"/>
      <c r="L62" s="26"/>
      <c r="M62" s="26"/>
      <c r="N62" s="26"/>
      <c r="O62" s="26"/>
      <c r="P62" s="26"/>
      <c r="Q62" s="26"/>
    </row>
    <row r="63" spans="1:17" x14ac:dyDescent="0.2">
      <c r="A63" s="170" t="s">
        <v>90</v>
      </c>
      <c r="B63" s="174"/>
      <c r="C63" s="174"/>
      <c r="D63" s="174"/>
      <c r="E63" s="174"/>
      <c r="F63" s="174"/>
      <c r="G63" s="174"/>
      <c r="H63" s="174"/>
      <c r="I63" s="174"/>
      <c r="J63" s="155">
        <v>9003</v>
      </c>
      <c r="K63" s="26"/>
      <c r="L63" s="26"/>
      <c r="M63" s="26"/>
      <c r="N63" s="26"/>
      <c r="O63" s="25">
        <v>108.83</v>
      </c>
      <c r="P63" s="26"/>
      <c r="Q63" s="25">
        <v>12.7</v>
      </c>
    </row>
    <row r="64" spans="1:17" x14ac:dyDescent="0.2">
      <c r="A64" s="170" t="s">
        <v>51</v>
      </c>
      <c r="B64" s="174"/>
      <c r="C64" s="174"/>
      <c r="D64" s="174"/>
      <c r="E64" s="174"/>
      <c r="F64" s="174"/>
      <c r="G64" s="174"/>
      <c r="H64" s="174"/>
      <c r="I64" s="174"/>
      <c r="J64" s="155">
        <v>38348</v>
      </c>
      <c r="K64" s="26"/>
      <c r="L64" s="26"/>
      <c r="M64" s="26"/>
      <c r="N64" s="26"/>
      <c r="O64" s="25">
        <v>595.76</v>
      </c>
      <c r="P64" s="26"/>
      <c r="Q64" s="25">
        <v>52.69</v>
      </c>
    </row>
    <row r="65" spans="1:17" x14ac:dyDescent="0.2">
      <c r="A65" s="170" t="s">
        <v>52</v>
      </c>
      <c r="B65" s="174"/>
      <c r="C65" s="174"/>
      <c r="D65" s="174"/>
      <c r="E65" s="174"/>
      <c r="F65" s="174"/>
      <c r="G65" s="174"/>
      <c r="H65" s="174"/>
      <c r="I65" s="174"/>
      <c r="J65" s="154"/>
      <c r="K65" s="26"/>
      <c r="L65" s="26"/>
      <c r="M65" s="26"/>
      <c r="N65" s="26"/>
      <c r="O65" s="26"/>
      <c r="P65" s="26"/>
      <c r="Q65" s="26"/>
    </row>
    <row r="66" spans="1:17" x14ac:dyDescent="0.2">
      <c r="A66" s="170" t="s">
        <v>53</v>
      </c>
      <c r="B66" s="174"/>
      <c r="C66" s="174"/>
      <c r="D66" s="174"/>
      <c r="E66" s="174"/>
      <c r="F66" s="174"/>
      <c r="G66" s="174"/>
      <c r="H66" s="174"/>
      <c r="I66" s="174"/>
      <c r="J66" s="155">
        <v>13030</v>
      </c>
      <c r="K66" s="26"/>
      <c r="L66" s="26"/>
      <c r="M66" s="26"/>
      <c r="N66" s="26"/>
      <c r="O66" s="26"/>
      <c r="P66" s="26"/>
      <c r="Q66" s="26"/>
    </row>
    <row r="67" spans="1:17" x14ac:dyDescent="0.2">
      <c r="A67" s="170" t="s">
        <v>54</v>
      </c>
      <c r="B67" s="174"/>
      <c r="C67" s="174"/>
      <c r="D67" s="174"/>
      <c r="E67" s="174"/>
      <c r="F67" s="174"/>
      <c r="G67" s="174"/>
      <c r="H67" s="174"/>
      <c r="I67" s="174"/>
      <c r="J67" s="155">
        <v>4235</v>
      </c>
      <c r="K67" s="26"/>
      <c r="L67" s="26"/>
      <c r="M67" s="26"/>
      <c r="N67" s="26"/>
      <c r="O67" s="26"/>
      <c r="P67" s="26"/>
      <c r="Q67" s="26"/>
    </row>
    <row r="68" spans="1:17" x14ac:dyDescent="0.2">
      <c r="A68" s="170" t="s">
        <v>55</v>
      </c>
      <c r="B68" s="174"/>
      <c r="C68" s="174"/>
      <c r="D68" s="174"/>
      <c r="E68" s="174"/>
      <c r="F68" s="174"/>
      <c r="G68" s="174"/>
      <c r="H68" s="174"/>
      <c r="I68" s="174"/>
      <c r="J68" s="155">
        <v>8250</v>
      </c>
      <c r="K68" s="26"/>
      <c r="L68" s="26"/>
      <c r="M68" s="26"/>
      <c r="N68" s="26"/>
      <c r="O68" s="26"/>
      <c r="P68" s="26"/>
      <c r="Q68" s="26"/>
    </row>
    <row r="69" spans="1:17" x14ac:dyDescent="0.2">
      <c r="A69" s="170" t="s">
        <v>56</v>
      </c>
      <c r="B69" s="174"/>
      <c r="C69" s="174"/>
      <c r="D69" s="174"/>
      <c r="E69" s="174"/>
      <c r="F69" s="174"/>
      <c r="G69" s="174"/>
      <c r="H69" s="174"/>
      <c r="I69" s="174"/>
      <c r="J69" s="155">
        <v>8525</v>
      </c>
      <c r="K69" s="26"/>
      <c r="L69" s="26"/>
      <c r="M69" s="26"/>
      <c r="N69" s="26"/>
      <c r="O69" s="26"/>
      <c r="P69" s="26"/>
      <c r="Q69" s="26"/>
    </row>
    <row r="70" spans="1:17" x14ac:dyDescent="0.2">
      <c r="A70" s="170" t="s">
        <v>57</v>
      </c>
      <c r="B70" s="174"/>
      <c r="C70" s="174"/>
      <c r="D70" s="174"/>
      <c r="E70" s="174"/>
      <c r="F70" s="174"/>
      <c r="G70" s="174"/>
      <c r="H70" s="174"/>
      <c r="I70" s="174"/>
      <c r="J70" s="155">
        <v>5034</v>
      </c>
      <c r="K70" s="26"/>
      <c r="L70" s="26"/>
      <c r="M70" s="26"/>
      <c r="N70" s="26"/>
      <c r="O70" s="26"/>
      <c r="P70" s="26"/>
      <c r="Q70" s="26"/>
    </row>
    <row r="71" spans="1:17" x14ac:dyDescent="0.2">
      <c r="A71" s="175" t="s">
        <v>348</v>
      </c>
      <c r="B71" s="174"/>
      <c r="C71" s="174"/>
      <c r="D71" s="174"/>
      <c r="E71" s="174"/>
      <c r="F71" s="174"/>
      <c r="G71" s="174"/>
      <c r="H71" s="174"/>
      <c r="I71" s="174"/>
      <c r="J71" s="156">
        <v>38348</v>
      </c>
      <c r="K71" s="26"/>
      <c r="L71" s="26"/>
      <c r="M71" s="26"/>
      <c r="N71" s="26"/>
      <c r="O71" s="27">
        <v>595.76</v>
      </c>
      <c r="P71" s="26"/>
      <c r="Q71" s="27">
        <v>52.69</v>
      </c>
    </row>
    <row r="72" spans="1:17" x14ac:dyDescent="0.2">
      <c r="A72" s="181" t="s">
        <v>104</v>
      </c>
      <c r="B72" s="182"/>
      <c r="C72" s="182"/>
      <c r="D72" s="182"/>
      <c r="E72" s="182"/>
      <c r="F72" s="182"/>
      <c r="G72" s="182"/>
      <c r="H72" s="182"/>
      <c r="I72" s="182"/>
      <c r="J72" s="182"/>
      <c r="K72" s="182"/>
      <c r="L72" s="182"/>
      <c r="M72" s="182"/>
      <c r="N72" s="182"/>
      <c r="O72" s="182"/>
      <c r="P72" s="182"/>
      <c r="Q72" s="182"/>
    </row>
    <row r="73" spans="1:17" x14ac:dyDescent="0.2">
      <c r="A73" s="170" t="s">
        <v>45</v>
      </c>
      <c r="B73" s="174"/>
      <c r="C73" s="174"/>
      <c r="D73" s="174"/>
      <c r="E73" s="174"/>
      <c r="F73" s="174"/>
      <c r="G73" s="174"/>
      <c r="H73" s="174"/>
      <c r="I73" s="174"/>
      <c r="J73" s="155">
        <v>23525</v>
      </c>
      <c r="K73" s="25">
        <v>6441</v>
      </c>
      <c r="L73" s="25">
        <v>4054</v>
      </c>
      <c r="M73" s="25">
        <v>658</v>
      </c>
      <c r="N73" s="26"/>
      <c r="O73" s="25">
        <v>510.04</v>
      </c>
      <c r="P73" s="26"/>
      <c r="Q73" s="25">
        <v>47.54</v>
      </c>
    </row>
    <row r="74" spans="1:17" x14ac:dyDescent="0.2">
      <c r="A74" s="170" t="s">
        <v>98</v>
      </c>
      <c r="B74" s="174"/>
      <c r="C74" s="174"/>
      <c r="D74" s="174"/>
      <c r="E74" s="174"/>
      <c r="F74" s="174"/>
      <c r="G74" s="174"/>
      <c r="H74" s="174"/>
      <c r="I74" s="174"/>
      <c r="J74" s="155">
        <v>24789</v>
      </c>
      <c r="K74" s="25">
        <v>7524</v>
      </c>
      <c r="L74" s="25">
        <v>4235</v>
      </c>
      <c r="M74" s="25">
        <v>726</v>
      </c>
      <c r="N74" s="26"/>
      <c r="O74" s="25">
        <v>595.76</v>
      </c>
      <c r="P74" s="26"/>
      <c r="Q74" s="25">
        <v>52.69</v>
      </c>
    </row>
    <row r="75" spans="1:17" x14ac:dyDescent="0.2">
      <c r="A75" s="170" t="s">
        <v>97</v>
      </c>
      <c r="B75" s="174"/>
      <c r="C75" s="174"/>
      <c r="D75" s="174"/>
      <c r="E75" s="174"/>
      <c r="F75" s="174"/>
      <c r="G75" s="174"/>
      <c r="H75" s="174"/>
      <c r="I75" s="174"/>
      <c r="J75" s="154"/>
      <c r="K75" s="26"/>
      <c r="L75" s="26"/>
      <c r="M75" s="26"/>
      <c r="N75" s="26"/>
      <c r="O75" s="26"/>
      <c r="P75" s="26"/>
      <c r="Q75" s="26"/>
    </row>
    <row r="76" spans="1:17" ht="26.1" customHeight="1" x14ac:dyDescent="0.2">
      <c r="A76" s="170" t="s">
        <v>347</v>
      </c>
      <c r="B76" s="174"/>
      <c r="C76" s="174"/>
      <c r="D76" s="174"/>
      <c r="E76" s="174"/>
      <c r="F76" s="174"/>
      <c r="G76" s="174"/>
      <c r="H76" s="174"/>
      <c r="I76" s="174"/>
      <c r="J76" s="155">
        <v>57</v>
      </c>
      <c r="K76" s="25">
        <v>56</v>
      </c>
      <c r="L76" s="26"/>
      <c r="M76" s="26"/>
      <c r="N76" s="26"/>
      <c r="O76" s="25">
        <v>4.4320000000000004</v>
      </c>
      <c r="P76" s="26"/>
      <c r="Q76" s="26"/>
    </row>
    <row r="77" spans="1:17" ht="39" customHeight="1" x14ac:dyDescent="0.2">
      <c r="A77" s="170" t="s">
        <v>346</v>
      </c>
      <c r="B77" s="174"/>
      <c r="C77" s="174"/>
      <c r="D77" s="174"/>
      <c r="E77" s="174"/>
      <c r="F77" s="174"/>
      <c r="G77" s="174"/>
      <c r="H77" s="174"/>
      <c r="I77" s="174"/>
      <c r="J77" s="155">
        <v>1207</v>
      </c>
      <c r="K77" s="25">
        <v>1026</v>
      </c>
      <c r="L77" s="25">
        <v>181</v>
      </c>
      <c r="M77" s="25">
        <v>69</v>
      </c>
      <c r="N77" s="26"/>
      <c r="O77" s="25">
        <v>81.290000000000006</v>
      </c>
      <c r="P77" s="26"/>
      <c r="Q77" s="25">
        <v>5.1440000000000001</v>
      </c>
    </row>
    <row r="78" spans="1:17" x14ac:dyDescent="0.2">
      <c r="A78" s="170" t="s">
        <v>46</v>
      </c>
      <c r="B78" s="174"/>
      <c r="C78" s="174"/>
      <c r="D78" s="174"/>
      <c r="E78" s="174"/>
      <c r="F78" s="174"/>
      <c r="G78" s="174"/>
      <c r="H78" s="174"/>
      <c r="I78" s="174"/>
      <c r="J78" s="155">
        <v>8525</v>
      </c>
      <c r="K78" s="26"/>
      <c r="L78" s="26"/>
      <c r="M78" s="26"/>
      <c r="N78" s="26"/>
      <c r="O78" s="26"/>
      <c r="P78" s="26"/>
      <c r="Q78" s="26"/>
    </row>
    <row r="79" spans="1:17" x14ac:dyDescent="0.2">
      <c r="A79" s="170" t="s">
        <v>97</v>
      </c>
      <c r="B79" s="174"/>
      <c r="C79" s="174"/>
      <c r="D79" s="174"/>
      <c r="E79" s="174"/>
      <c r="F79" s="174"/>
      <c r="G79" s="174"/>
      <c r="H79" s="174"/>
      <c r="I79" s="174"/>
      <c r="J79" s="154"/>
      <c r="K79" s="26"/>
      <c r="L79" s="26"/>
      <c r="M79" s="26"/>
      <c r="N79" s="26"/>
      <c r="O79" s="26"/>
      <c r="P79" s="26"/>
      <c r="Q79" s="26"/>
    </row>
    <row r="80" spans="1:17" x14ac:dyDescent="0.2">
      <c r="A80" s="170" t="s">
        <v>345</v>
      </c>
      <c r="B80" s="174"/>
      <c r="C80" s="174"/>
      <c r="D80" s="174"/>
      <c r="E80" s="174"/>
      <c r="F80" s="174"/>
      <c r="G80" s="174"/>
      <c r="H80" s="174"/>
      <c r="I80" s="174"/>
      <c r="J80" s="155">
        <v>840</v>
      </c>
      <c r="K80" s="26"/>
      <c r="L80" s="26"/>
      <c r="M80" s="26"/>
      <c r="N80" s="26"/>
      <c r="O80" s="26"/>
      <c r="P80" s="26"/>
      <c r="Q80" s="26"/>
    </row>
    <row r="81" spans="1:17" x14ac:dyDescent="0.2">
      <c r="A81" s="170" t="s">
        <v>344</v>
      </c>
      <c r="B81" s="174"/>
      <c r="C81" s="174"/>
      <c r="D81" s="174"/>
      <c r="E81" s="174"/>
      <c r="F81" s="174"/>
      <c r="G81" s="174"/>
      <c r="H81" s="174"/>
      <c r="I81" s="174"/>
      <c r="J81" s="155">
        <v>957</v>
      </c>
      <c r="K81" s="26"/>
      <c r="L81" s="26"/>
      <c r="M81" s="26"/>
      <c r="N81" s="26"/>
      <c r="O81" s="26"/>
      <c r="P81" s="26"/>
      <c r="Q81" s="26"/>
    </row>
    <row r="82" spans="1:17" x14ac:dyDescent="0.2">
      <c r="A82" s="170" t="s">
        <v>343</v>
      </c>
      <c r="B82" s="174"/>
      <c r="C82" s="174"/>
      <c r="D82" s="174"/>
      <c r="E82" s="174"/>
      <c r="F82" s="174"/>
      <c r="G82" s="174"/>
      <c r="H82" s="174"/>
      <c r="I82" s="174"/>
      <c r="J82" s="155">
        <v>4223</v>
      </c>
      <c r="K82" s="26"/>
      <c r="L82" s="26"/>
      <c r="M82" s="26"/>
      <c r="N82" s="26"/>
      <c r="O82" s="26"/>
      <c r="P82" s="26"/>
      <c r="Q82" s="26"/>
    </row>
    <row r="83" spans="1:17" x14ac:dyDescent="0.2">
      <c r="A83" s="170" t="s">
        <v>342</v>
      </c>
      <c r="B83" s="174"/>
      <c r="C83" s="174"/>
      <c r="D83" s="174"/>
      <c r="E83" s="174"/>
      <c r="F83" s="174"/>
      <c r="G83" s="174"/>
      <c r="H83" s="174"/>
      <c r="I83" s="174"/>
      <c r="J83" s="155">
        <v>680</v>
      </c>
      <c r="K83" s="26"/>
      <c r="L83" s="26"/>
      <c r="M83" s="26"/>
      <c r="N83" s="26"/>
      <c r="O83" s="26"/>
      <c r="P83" s="26"/>
      <c r="Q83" s="26"/>
    </row>
    <row r="84" spans="1:17" x14ac:dyDescent="0.2">
      <c r="A84" s="170" t="s">
        <v>341</v>
      </c>
      <c r="B84" s="174"/>
      <c r="C84" s="174"/>
      <c r="D84" s="174"/>
      <c r="E84" s="174"/>
      <c r="F84" s="174"/>
      <c r="G84" s="174"/>
      <c r="H84" s="174"/>
      <c r="I84" s="174"/>
      <c r="J84" s="155">
        <v>1825</v>
      </c>
      <c r="K84" s="26"/>
      <c r="L84" s="26"/>
      <c r="M84" s="26"/>
      <c r="N84" s="26"/>
      <c r="O84" s="26"/>
      <c r="P84" s="26"/>
      <c r="Q84" s="26"/>
    </row>
    <row r="85" spans="1:17" x14ac:dyDescent="0.2">
      <c r="A85" s="170" t="s">
        <v>47</v>
      </c>
      <c r="B85" s="174"/>
      <c r="C85" s="174"/>
      <c r="D85" s="174"/>
      <c r="E85" s="174"/>
      <c r="F85" s="174"/>
      <c r="G85" s="174"/>
      <c r="H85" s="174"/>
      <c r="I85" s="174"/>
      <c r="J85" s="155">
        <v>5034</v>
      </c>
      <c r="K85" s="26"/>
      <c r="L85" s="26"/>
      <c r="M85" s="26"/>
      <c r="N85" s="26"/>
      <c r="O85" s="26"/>
      <c r="P85" s="26"/>
      <c r="Q85" s="26"/>
    </row>
    <row r="86" spans="1:17" x14ac:dyDescent="0.2">
      <c r="A86" s="170" t="s">
        <v>97</v>
      </c>
      <c r="B86" s="174"/>
      <c r="C86" s="174"/>
      <c r="D86" s="174"/>
      <c r="E86" s="174"/>
      <c r="F86" s="174"/>
      <c r="G86" s="174"/>
      <c r="H86" s="174"/>
      <c r="I86" s="174"/>
      <c r="J86" s="154"/>
      <c r="K86" s="26"/>
      <c r="L86" s="26"/>
      <c r="M86" s="26"/>
      <c r="N86" s="26"/>
      <c r="O86" s="26"/>
      <c r="P86" s="26"/>
      <c r="Q86" s="26"/>
    </row>
    <row r="87" spans="1:17" x14ac:dyDescent="0.2">
      <c r="A87" s="170" t="s">
        <v>340</v>
      </c>
      <c r="B87" s="174"/>
      <c r="C87" s="174"/>
      <c r="D87" s="174"/>
      <c r="E87" s="174"/>
      <c r="F87" s="174"/>
      <c r="G87" s="174"/>
      <c r="H87" s="174"/>
      <c r="I87" s="174"/>
      <c r="J87" s="155">
        <v>532</v>
      </c>
      <c r="K87" s="26"/>
      <c r="L87" s="26"/>
      <c r="M87" s="26"/>
      <c r="N87" s="26"/>
      <c r="O87" s="26"/>
      <c r="P87" s="26"/>
      <c r="Q87" s="26"/>
    </row>
    <row r="88" spans="1:17" x14ac:dyDescent="0.2">
      <c r="A88" s="170" t="s">
        <v>339</v>
      </c>
      <c r="B88" s="174"/>
      <c r="C88" s="174"/>
      <c r="D88" s="174"/>
      <c r="E88" s="174"/>
      <c r="F88" s="174"/>
      <c r="G88" s="174"/>
      <c r="H88" s="174"/>
      <c r="I88" s="174"/>
      <c r="J88" s="155">
        <v>2212</v>
      </c>
      <c r="K88" s="26"/>
      <c r="L88" s="26"/>
      <c r="M88" s="26"/>
      <c r="N88" s="26"/>
      <c r="O88" s="26"/>
      <c r="P88" s="26"/>
      <c r="Q88" s="26"/>
    </row>
    <row r="89" spans="1:17" x14ac:dyDescent="0.2">
      <c r="A89" s="170" t="s">
        <v>338</v>
      </c>
      <c r="B89" s="174"/>
      <c r="C89" s="174"/>
      <c r="D89" s="174"/>
      <c r="E89" s="174"/>
      <c r="F89" s="174"/>
      <c r="G89" s="174"/>
      <c r="H89" s="174"/>
      <c r="I89" s="174"/>
      <c r="J89" s="155">
        <v>1177</v>
      </c>
      <c r="K89" s="26"/>
      <c r="L89" s="26"/>
      <c r="M89" s="26"/>
      <c r="N89" s="26"/>
      <c r="O89" s="26"/>
      <c r="P89" s="26"/>
      <c r="Q89" s="26"/>
    </row>
    <row r="90" spans="1:17" x14ac:dyDescent="0.2">
      <c r="A90" s="170" t="s">
        <v>337</v>
      </c>
      <c r="B90" s="174"/>
      <c r="C90" s="174"/>
      <c r="D90" s="174"/>
      <c r="E90" s="174"/>
      <c r="F90" s="174"/>
      <c r="G90" s="174"/>
      <c r="H90" s="174"/>
      <c r="I90" s="174"/>
      <c r="J90" s="155">
        <v>1113</v>
      </c>
      <c r="K90" s="26"/>
      <c r="L90" s="26"/>
      <c r="M90" s="26"/>
      <c r="N90" s="26"/>
      <c r="O90" s="26"/>
      <c r="P90" s="26"/>
      <c r="Q90" s="26"/>
    </row>
    <row r="91" spans="1:17" x14ac:dyDescent="0.2">
      <c r="A91" s="175" t="s">
        <v>48</v>
      </c>
      <c r="B91" s="174"/>
      <c r="C91" s="174"/>
      <c r="D91" s="174"/>
      <c r="E91" s="174"/>
      <c r="F91" s="174"/>
      <c r="G91" s="174"/>
      <c r="H91" s="174"/>
      <c r="I91" s="174"/>
      <c r="J91" s="154"/>
      <c r="K91" s="26"/>
      <c r="L91" s="26"/>
      <c r="M91" s="26"/>
      <c r="N91" s="26"/>
      <c r="O91" s="26"/>
      <c r="P91" s="26"/>
      <c r="Q91" s="26"/>
    </row>
    <row r="92" spans="1:17" x14ac:dyDescent="0.2">
      <c r="A92" s="170" t="s">
        <v>336</v>
      </c>
      <c r="B92" s="174"/>
      <c r="C92" s="174"/>
      <c r="D92" s="174"/>
      <c r="E92" s="174"/>
      <c r="F92" s="174"/>
      <c r="G92" s="174"/>
      <c r="H92" s="174"/>
      <c r="I92" s="174"/>
      <c r="J92" s="154"/>
      <c r="K92" s="26"/>
      <c r="L92" s="26"/>
      <c r="M92" s="26"/>
      <c r="N92" s="26"/>
      <c r="O92" s="26"/>
      <c r="P92" s="26"/>
      <c r="Q92" s="26"/>
    </row>
    <row r="93" spans="1:17" x14ac:dyDescent="0.2">
      <c r="A93" s="170" t="s">
        <v>335</v>
      </c>
      <c r="B93" s="174"/>
      <c r="C93" s="174"/>
      <c r="D93" s="174"/>
      <c r="E93" s="174"/>
      <c r="F93" s="174"/>
      <c r="G93" s="174"/>
      <c r="H93" s="174"/>
      <c r="I93" s="174"/>
      <c r="J93" s="155">
        <v>9249</v>
      </c>
      <c r="K93" s="25">
        <v>3166</v>
      </c>
      <c r="L93" s="25">
        <v>455</v>
      </c>
      <c r="M93" s="25">
        <v>186</v>
      </c>
      <c r="N93" s="26"/>
      <c r="O93" s="25">
        <v>245.56</v>
      </c>
      <c r="P93" s="26"/>
      <c r="Q93" s="25">
        <v>15.08</v>
      </c>
    </row>
    <row r="94" spans="1:17" ht="26.1" customHeight="1" x14ac:dyDescent="0.2">
      <c r="A94" s="170" t="s">
        <v>313</v>
      </c>
      <c r="B94" s="174"/>
      <c r="C94" s="174"/>
      <c r="D94" s="174"/>
      <c r="E94" s="174"/>
      <c r="F94" s="174"/>
      <c r="G94" s="174"/>
      <c r="H94" s="174"/>
      <c r="I94" s="174"/>
      <c r="J94" s="155">
        <v>9973</v>
      </c>
      <c r="K94" s="25">
        <v>3799</v>
      </c>
      <c r="L94" s="25">
        <v>546</v>
      </c>
      <c r="M94" s="25">
        <v>223</v>
      </c>
      <c r="N94" s="26"/>
      <c r="O94" s="25">
        <v>294.67</v>
      </c>
      <c r="P94" s="26"/>
      <c r="Q94" s="25">
        <v>18.100000000000001</v>
      </c>
    </row>
    <row r="95" spans="1:17" x14ac:dyDescent="0.2">
      <c r="A95" s="170" t="s">
        <v>334</v>
      </c>
      <c r="B95" s="174"/>
      <c r="C95" s="174"/>
      <c r="D95" s="174"/>
      <c r="E95" s="174"/>
      <c r="F95" s="174"/>
      <c r="G95" s="174"/>
      <c r="H95" s="174"/>
      <c r="I95" s="174"/>
      <c r="J95" s="155">
        <v>4223</v>
      </c>
      <c r="K95" s="26"/>
      <c r="L95" s="26"/>
      <c r="M95" s="26"/>
      <c r="N95" s="26"/>
      <c r="O95" s="26"/>
      <c r="P95" s="26"/>
      <c r="Q95" s="26"/>
    </row>
    <row r="96" spans="1:17" x14ac:dyDescent="0.2">
      <c r="A96" s="170" t="s">
        <v>333</v>
      </c>
      <c r="B96" s="174"/>
      <c r="C96" s="174"/>
      <c r="D96" s="174"/>
      <c r="E96" s="174"/>
      <c r="F96" s="174"/>
      <c r="G96" s="174"/>
      <c r="H96" s="174"/>
      <c r="I96" s="174"/>
      <c r="J96" s="155">
        <v>2212</v>
      </c>
      <c r="K96" s="26"/>
      <c r="L96" s="26"/>
      <c r="M96" s="26"/>
      <c r="N96" s="26"/>
      <c r="O96" s="26"/>
      <c r="P96" s="26"/>
      <c r="Q96" s="26"/>
    </row>
    <row r="97" spans="1:17" x14ac:dyDescent="0.2">
      <c r="A97" s="170" t="s">
        <v>310</v>
      </c>
      <c r="B97" s="174"/>
      <c r="C97" s="174"/>
      <c r="D97" s="174"/>
      <c r="E97" s="174"/>
      <c r="F97" s="174"/>
      <c r="G97" s="174"/>
      <c r="H97" s="174"/>
      <c r="I97" s="174"/>
      <c r="J97" s="155">
        <v>16408</v>
      </c>
      <c r="K97" s="26"/>
      <c r="L97" s="26"/>
      <c r="M97" s="26"/>
      <c r="N97" s="26"/>
      <c r="O97" s="25">
        <v>294.67</v>
      </c>
      <c r="P97" s="26"/>
      <c r="Q97" s="25">
        <v>18.100000000000001</v>
      </c>
    </row>
    <row r="98" spans="1:17" x14ac:dyDescent="0.2">
      <c r="A98" s="170" t="s">
        <v>332</v>
      </c>
      <c r="B98" s="174"/>
      <c r="C98" s="174"/>
      <c r="D98" s="174"/>
      <c r="E98" s="174"/>
      <c r="F98" s="174"/>
      <c r="G98" s="174"/>
      <c r="H98" s="174"/>
      <c r="I98" s="174"/>
      <c r="J98" s="154"/>
      <c r="K98" s="26"/>
      <c r="L98" s="26"/>
      <c r="M98" s="26"/>
      <c r="N98" s="26"/>
      <c r="O98" s="26"/>
      <c r="P98" s="26"/>
      <c r="Q98" s="26"/>
    </row>
    <row r="99" spans="1:17" x14ac:dyDescent="0.2">
      <c r="A99" s="170" t="s">
        <v>331</v>
      </c>
      <c r="B99" s="174"/>
      <c r="C99" s="174"/>
      <c r="D99" s="174"/>
      <c r="E99" s="174"/>
      <c r="F99" s="174"/>
      <c r="G99" s="174"/>
      <c r="H99" s="174"/>
      <c r="I99" s="174"/>
      <c r="J99" s="155">
        <v>2588</v>
      </c>
      <c r="K99" s="25">
        <v>889</v>
      </c>
      <c r="L99" s="25">
        <v>1333</v>
      </c>
      <c r="M99" s="25">
        <v>174</v>
      </c>
      <c r="N99" s="26"/>
      <c r="O99" s="25">
        <v>70.72</v>
      </c>
      <c r="P99" s="26"/>
      <c r="Q99" s="25">
        <v>12.77</v>
      </c>
    </row>
    <row r="100" spans="1:17" x14ac:dyDescent="0.2">
      <c r="A100" s="170" t="s">
        <v>330</v>
      </c>
      <c r="B100" s="174"/>
      <c r="C100" s="174"/>
      <c r="D100" s="174"/>
      <c r="E100" s="174"/>
      <c r="F100" s="174"/>
      <c r="G100" s="174"/>
      <c r="H100" s="174"/>
      <c r="I100" s="174"/>
      <c r="J100" s="155">
        <v>840</v>
      </c>
      <c r="K100" s="26"/>
      <c r="L100" s="26"/>
      <c r="M100" s="26"/>
      <c r="N100" s="26"/>
      <c r="O100" s="26"/>
      <c r="P100" s="26"/>
      <c r="Q100" s="26"/>
    </row>
    <row r="101" spans="1:17" x14ac:dyDescent="0.2">
      <c r="A101" s="170" t="s">
        <v>329</v>
      </c>
      <c r="B101" s="174"/>
      <c r="C101" s="174"/>
      <c r="D101" s="174"/>
      <c r="E101" s="174"/>
      <c r="F101" s="174"/>
      <c r="G101" s="174"/>
      <c r="H101" s="174"/>
      <c r="I101" s="174"/>
      <c r="J101" s="155">
        <v>532</v>
      </c>
      <c r="K101" s="26"/>
      <c r="L101" s="26"/>
      <c r="M101" s="26"/>
      <c r="N101" s="26"/>
      <c r="O101" s="26"/>
      <c r="P101" s="26"/>
      <c r="Q101" s="26"/>
    </row>
    <row r="102" spans="1:17" x14ac:dyDescent="0.2">
      <c r="A102" s="170" t="s">
        <v>310</v>
      </c>
      <c r="B102" s="174"/>
      <c r="C102" s="174"/>
      <c r="D102" s="174"/>
      <c r="E102" s="174"/>
      <c r="F102" s="174"/>
      <c r="G102" s="174"/>
      <c r="H102" s="174"/>
      <c r="I102" s="174"/>
      <c r="J102" s="155">
        <v>3960</v>
      </c>
      <c r="K102" s="26"/>
      <c r="L102" s="26"/>
      <c r="M102" s="26"/>
      <c r="N102" s="26"/>
      <c r="O102" s="25">
        <v>70.72</v>
      </c>
      <c r="P102" s="26"/>
      <c r="Q102" s="25">
        <v>12.77</v>
      </c>
    </row>
    <row r="103" spans="1:17" x14ac:dyDescent="0.2">
      <c r="A103" s="170" t="s">
        <v>328</v>
      </c>
      <c r="B103" s="174"/>
      <c r="C103" s="174"/>
      <c r="D103" s="174"/>
      <c r="E103" s="174"/>
      <c r="F103" s="174"/>
      <c r="G103" s="174"/>
      <c r="H103" s="174"/>
      <c r="I103" s="174"/>
      <c r="J103" s="154"/>
      <c r="K103" s="26"/>
      <c r="L103" s="26"/>
      <c r="M103" s="26"/>
      <c r="N103" s="26"/>
      <c r="O103" s="26"/>
      <c r="P103" s="26"/>
      <c r="Q103" s="26"/>
    </row>
    <row r="104" spans="1:17" x14ac:dyDescent="0.2">
      <c r="A104" s="170" t="s">
        <v>327</v>
      </c>
      <c r="B104" s="174"/>
      <c r="C104" s="174"/>
      <c r="D104" s="174"/>
      <c r="E104" s="174"/>
      <c r="F104" s="174"/>
      <c r="G104" s="174"/>
      <c r="H104" s="174"/>
      <c r="I104" s="174"/>
      <c r="J104" s="155">
        <v>3634</v>
      </c>
      <c r="K104" s="25">
        <v>849</v>
      </c>
      <c r="L104" s="25">
        <v>103</v>
      </c>
      <c r="M104" s="26"/>
      <c r="N104" s="26"/>
      <c r="O104" s="25">
        <v>67.31</v>
      </c>
      <c r="P104" s="26"/>
      <c r="Q104" s="25">
        <v>0.06</v>
      </c>
    </row>
    <row r="105" spans="1:17" ht="26.1" customHeight="1" x14ac:dyDescent="0.2">
      <c r="A105" s="170" t="s">
        <v>322</v>
      </c>
      <c r="B105" s="174"/>
      <c r="C105" s="174"/>
      <c r="D105" s="174"/>
      <c r="E105" s="174"/>
      <c r="F105" s="174"/>
      <c r="G105" s="174"/>
      <c r="H105" s="174"/>
      <c r="I105" s="174"/>
      <c r="J105" s="155">
        <v>3671</v>
      </c>
      <c r="K105" s="25">
        <v>886</v>
      </c>
      <c r="L105" s="25">
        <v>103</v>
      </c>
      <c r="M105" s="26"/>
      <c r="N105" s="26"/>
      <c r="O105" s="25">
        <v>70.2</v>
      </c>
      <c r="P105" s="26"/>
      <c r="Q105" s="25">
        <v>0.06</v>
      </c>
    </row>
    <row r="106" spans="1:17" ht="26.1" customHeight="1" x14ac:dyDescent="0.2">
      <c r="A106" s="170" t="s">
        <v>313</v>
      </c>
      <c r="B106" s="174"/>
      <c r="C106" s="174"/>
      <c r="D106" s="174"/>
      <c r="E106" s="174"/>
      <c r="F106" s="174"/>
      <c r="G106" s="174"/>
      <c r="H106" s="174"/>
      <c r="I106" s="174"/>
      <c r="J106" s="155">
        <v>3869</v>
      </c>
      <c r="K106" s="25">
        <v>1063</v>
      </c>
      <c r="L106" s="25">
        <v>124</v>
      </c>
      <c r="M106" s="26"/>
      <c r="N106" s="26"/>
      <c r="O106" s="25">
        <v>84.24</v>
      </c>
      <c r="P106" s="26"/>
      <c r="Q106" s="25">
        <v>7.0000000000000007E-2</v>
      </c>
    </row>
    <row r="107" spans="1:17" x14ac:dyDescent="0.2">
      <c r="A107" s="170" t="s">
        <v>326</v>
      </c>
      <c r="B107" s="174"/>
      <c r="C107" s="174"/>
      <c r="D107" s="174"/>
      <c r="E107" s="174"/>
      <c r="F107" s="174"/>
      <c r="G107" s="174"/>
      <c r="H107" s="174"/>
      <c r="I107" s="174"/>
      <c r="J107" s="155">
        <v>957</v>
      </c>
      <c r="K107" s="26"/>
      <c r="L107" s="26"/>
      <c r="M107" s="26"/>
      <c r="N107" s="26"/>
      <c r="O107" s="26"/>
      <c r="P107" s="26"/>
      <c r="Q107" s="26"/>
    </row>
    <row r="108" spans="1:17" x14ac:dyDescent="0.2">
      <c r="A108" s="170" t="s">
        <v>325</v>
      </c>
      <c r="B108" s="174"/>
      <c r="C108" s="174"/>
      <c r="D108" s="174"/>
      <c r="E108" s="174"/>
      <c r="F108" s="174"/>
      <c r="G108" s="174"/>
      <c r="H108" s="174"/>
      <c r="I108" s="174"/>
      <c r="J108" s="155">
        <v>744</v>
      </c>
      <c r="K108" s="26"/>
      <c r="L108" s="26"/>
      <c r="M108" s="26"/>
      <c r="N108" s="26"/>
      <c r="O108" s="26"/>
      <c r="P108" s="26"/>
      <c r="Q108" s="26"/>
    </row>
    <row r="109" spans="1:17" x14ac:dyDescent="0.2">
      <c r="A109" s="170" t="s">
        <v>310</v>
      </c>
      <c r="B109" s="174"/>
      <c r="C109" s="174"/>
      <c r="D109" s="174"/>
      <c r="E109" s="174"/>
      <c r="F109" s="174"/>
      <c r="G109" s="174"/>
      <c r="H109" s="174"/>
      <c r="I109" s="174"/>
      <c r="J109" s="155">
        <v>5570</v>
      </c>
      <c r="K109" s="26"/>
      <c r="L109" s="26"/>
      <c r="M109" s="26"/>
      <c r="N109" s="26"/>
      <c r="O109" s="25">
        <v>84.24</v>
      </c>
      <c r="P109" s="26"/>
      <c r="Q109" s="25">
        <v>7.0000000000000007E-2</v>
      </c>
    </row>
    <row r="110" spans="1:17" ht="26.1" customHeight="1" x14ac:dyDescent="0.2">
      <c r="A110" s="170" t="s">
        <v>324</v>
      </c>
      <c r="B110" s="174"/>
      <c r="C110" s="174"/>
      <c r="D110" s="174"/>
      <c r="E110" s="174"/>
      <c r="F110" s="174"/>
      <c r="G110" s="174"/>
      <c r="H110" s="174"/>
      <c r="I110" s="174"/>
      <c r="J110" s="154"/>
      <c r="K110" s="26"/>
      <c r="L110" s="26"/>
      <c r="M110" s="26"/>
      <c r="N110" s="26"/>
      <c r="O110" s="26"/>
      <c r="P110" s="26"/>
      <c r="Q110" s="26"/>
    </row>
    <row r="111" spans="1:17" x14ac:dyDescent="0.2">
      <c r="A111" s="170" t="s">
        <v>323</v>
      </c>
      <c r="B111" s="174"/>
      <c r="C111" s="174"/>
      <c r="D111" s="174"/>
      <c r="E111" s="174"/>
      <c r="F111" s="174"/>
      <c r="G111" s="174"/>
      <c r="H111" s="174"/>
      <c r="I111" s="174"/>
      <c r="J111" s="155">
        <v>1983</v>
      </c>
      <c r="K111" s="25">
        <v>457</v>
      </c>
      <c r="L111" s="25">
        <v>1526</v>
      </c>
      <c r="M111" s="25">
        <v>141</v>
      </c>
      <c r="N111" s="26"/>
      <c r="O111" s="25">
        <v>35.76</v>
      </c>
      <c r="P111" s="26"/>
      <c r="Q111" s="25">
        <v>9.0500000000000007</v>
      </c>
    </row>
    <row r="112" spans="1:17" ht="26.1" customHeight="1" x14ac:dyDescent="0.2">
      <c r="A112" s="170" t="s">
        <v>322</v>
      </c>
      <c r="B112" s="174"/>
      <c r="C112" s="174"/>
      <c r="D112" s="174"/>
      <c r="E112" s="174"/>
      <c r="F112" s="174"/>
      <c r="G112" s="174"/>
      <c r="H112" s="174"/>
      <c r="I112" s="174"/>
      <c r="J112" s="155">
        <v>2003</v>
      </c>
      <c r="K112" s="25">
        <v>477</v>
      </c>
      <c r="L112" s="25">
        <v>1526</v>
      </c>
      <c r="M112" s="25">
        <v>141</v>
      </c>
      <c r="N112" s="26"/>
      <c r="O112" s="25">
        <v>37.299999999999997</v>
      </c>
      <c r="P112" s="26"/>
      <c r="Q112" s="25">
        <v>9.0500000000000007</v>
      </c>
    </row>
    <row r="113" spans="1:17" x14ac:dyDescent="0.2">
      <c r="A113" s="170" t="s">
        <v>321</v>
      </c>
      <c r="B113" s="174"/>
      <c r="C113" s="174"/>
      <c r="D113" s="174"/>
      <c r="E113" s="174"/>
      <c r="F113" s="174"/>
      <c r="G113" s="174"/>
      <c r="H113" s="174"/>
      <c r="I113" s="174"/>
      <c r="J113" s="155">
        <v>680</v>
      </c>
      <c r="K113" s="26"/>
      <c r="L113" s="26"/>
      <c r="M113" s="26"/>
      <c r="N113" s="26"/>
      <c r="O113" s="26"/>
      <c r="P113" s="26"/>
      <c r="Q113" s="26"/>
    </row>
    <row r="114" spans="1:17" x14ac:dyDescent="0.2">
      <c r="A114" s="170" t="s">
        <v>320</v>
      </c>
      <c r="B114" s="174"/>
      <c r="C114" s="174"/>
      <c r="D114" s="174"/>
      <c r="E114" s="174"/>
      <c r="F114" s="174"/>
      <c r="G114" s="174"/>
      <c r="H114" s="174"/>
      <c r="I114" s="174"/>
      <c r="J114" s="155">
        <v>433</v>
      </c>
      <c r="K114" s="26"/>
      <c r="L114" s="26"/>
      <c r="M114" s="26"/>
      <c r="N114" s="26"/>
      <c r="O114" s="26"/>
      <c r="P114" s="26"/>
      <c r="Q114" s="26"/>
    </row>
    <row r="115" spans="1:17" x14ac:dyDescent="0.2">
      <c r="A115" s="170" t="s">
        <v>310</v>
      </c>
      <c r="B115" s="174"/>
      <c r="C115" s="174"/>
      <c r="D115" s="174"/>
      <c r="E115" s="174"/>
      <c r="F115" s="174"/>
      <c r="G115" s="174"/>
      <c r="H115" s="174"/>
      <c r="I115" s="174"/>
      <c r="J115" s="155">
        <v>3116</v>
      </c>
      <c r="K115" s="26"/>
      <c r="L115" s="26"/>
      <c r="M115" s="26"/>
      <c r="N115" s="26"/>
      <c r="O115" s="25">
        <v>37.299999999999997</v>
      </c>
      <c r="P115" s="26"/>
      <c r="Q115" s="25">
        <v>9.0500000000000007</v>
      </c>
    </row>
    <row r="116" spans="1:17" x14ac:dyDescent="0.2">
      <c r="A116" s="170" t="s">
        <v>319</v>
      </c>
      <c r="B116" s="174"/>
      <c r="C116" s="174"/>
      <c r="D116" s="174"/>
      <c r="E116" s="174"/>
      <c r="F116" s="174"/>
      <c r="G116" s="174"/>
      <c r="H116" s="174"/>
      <c r="I116" s="174"/>
      <c r="J116" s="154"/>
      <c r="K116" s="26"/>
      <c r="L116" s="26"/>
      <c r="M116" s="26"/>
      <c r="N116" s="26"/>
      <c r="O116" s="26"/>
      <c r="P116" s="26"/>
      <c r="Q116" s="26"/>
    </row>
    <row r="117" spans="1:17" x14ac:dyDescent="0.2">
      <c r="A117" s="170" t="s">
        <v>318</v>
      </c>
      <c r="B117" s="174"/>
      <c r="C117" s="174"/>
      <c r="D117" s="174"/>
      <c r="E117" s="174"/>
      <c r="F117" s="174"/>
      <c r="G117" s="174"/>
      <c r="H117" s="174"/>
      <c r="I117" s="174"/>
      <c r="J117" s="155">
        <v>34</v>
      </c>
      <c r="K117" s="26"/>
      <c r="L117" s="25">
        <v>34</v>
      </c>
      <c r="M117" s="26"/>
      <c r="N117" s="26"/>
      <c r="O117" s="26"/>
      <c r="P117" s="26"/>
      <c r="Q117" s="26"/>
    </row>
    <row r="118" spans="1:17" x14ac:dyDescent="0.2">
      <c r="A118" s="170" t="s">
        <v>317</v>
      </c>
      <c r="B118" s="174"/>
      <c r="C118" s="174"/>
      <c r="D118" s="174"/>
      <c r="E118" s="174"/>
      <c r="F118" s="174"/>
      <c r="G118" s="174"/>
      <c r="H118" s="174"/>
      <c r="I118" s="174"/>
      <c r="J118" s="154"/>
      <c r="K118" s="26"/>
      <c r="L118" s="26"/>
      <c r="M118" s="26"/>
      <c r="N118" s="26"/>
      <c r="O118" s="26"/>
      <c r="P118" s="26"/>
      <c r="Q118" s="26"/>
    </row>
    <row r="119" spans="1:17" x14ac:dyDescent="0.2">
      <c r="A119" s="170" t="s">
        <v>316</v>
      </c>
      <c r="B119" s="174"/>
      <c r="C119" s="174"/>
      <c r="D119" s="174"/>
      <c r="E119" s="174"/>
      <c r="F119" s="174"/>
      <c r="G119" s="174"/>
      <c r="H119" s="174"/>
      <c r="I119" s="174"/>
      <c r="J119" s="155">
        <v>257</v>
      </c>
      <c r="K119" s="26"/>
      <c r="L119" s="25">
        <v>257</v>
      </c>
      <c r="M119" s="26"/>
      <c r="N119" s="26"/>
      <c r="O119" s="26"/>
      <c r="P119" s="26"/>
      <c r="Q119" s="26"/>
    </row>
    <row r="120" spans="1:17" x14ac:dyDescent="0.2">
      <c r="A120" s="170" t="s">
        <v>315</v>
      </c>
      <c r="B120" s="174"/>
      <c r="C120" s="174"/>
      <c r="D120" s="174"/>
      <c r="E120" s="174"/>
      <c r="F120" s="174"/>
      <c r="G120" s="174"/>
      <c r="H120" s="174"/>
      <c r="I120" s="174"/>
      <c r="J120" s="154"/>
      <c r="K120" s="26"/>
      <c r="L120" s="26"/>
      <c r="M120" s="26"/>
      <c r="N120" s="26"/>
      <c r="O120" s="26"/>
      <c r="P120" s="26"/>
      <c r="Q120" s="26"/>
    </row>
    <row r="121" spans="1:17" x14ac:dyDescent="0.2">
      <c r="A121" s="170" t="s">
        <v>314</v>
      </c>
      <c r="B121" s="174"/>
      <c r="C121" s="174"/>
      <c r="D121" s="174"/>
      <c r="E121" s="174"/>
      <c r="F121" s="174"/>
      <c r="G121" s="174"/>
      <c r="H121" s="174"/>
      <c r="I121" s="174"/>
      <c r="J121" s="155">
        <v>5780</v>
      </c>
      <c r="K121" s="25">
        <v>1080</v>
      </c>
      <c r="L121" s="25">
        <v>346</v>
      </c>
      <c r="M121" s="25">
        <v>157</v>
      </c>
      <c r="N121" s="26"/>
      <c r="O121" s="25">
        <v>90.69</v>
      </c>
      <c r="P121" s="26"/>
      <c r="Q121" s="25">
        <v>10.58</v>
      </c>
    </row>
    <row r="122" spans="1:17" ht="26.1" customHeight="1" x14ac:dyDescent="0.2">
      <c r="A122" s="170" t="s">
        <v>313</v>
      </c>
      <c r="B122" s="174"/>
      <c r="C122" s="174"/>
      <c r="D122" s="174"/>
      <c r="E122" s="174"/>
      <c r="F122" s="174"/>
      <c r="G122" s="174"/>
      <c r="H122" s="174"/>
      <c r="I122" s="174"/>
      <c r="J122" s="155">
        <v>6065</v>
      </c>
      <c r="K122" s="25">
        <v>1296</v>
      </c>
      <c r="L122" s="25">
        <v>415</v>
      </c>
      <c r="M122" s="25">
        <v>188</v>
      </c>
      <c r="N122" s="26"/>
      <c r="O122" s="25">
        <v>108.83</v>
      </c>
      <c r="P122" s="26"/>
      <c r="Q122" s="25">
        <v>12.7</v>
      </c>
    </row>
    <row r="123" spans="1:17" x14ac:dyDescent="0.2">
      <c r="A123" s="170" t="s">
        <v>312</v>
      </c>
      <c r="B123" s="174"/>
      <c r="C123" s="174"/>
      <c r="D123" s="174"/>
      <c r="E123" s="174"/>
      <c r="F123" s="174"/>
      <c r="G123" s="174"/>
      <c r="H123" s="174"/>
      <c r="I123" s="174"/>
      <c r="J123" s="155">
        <v>1825</v>
      </c>
      <c r="K123" s="26"/>
      <c r="L123" s="26"/>
      <c r="M123" s="26"/>
      <c r="N123" s="26"/>
      <c r="O123" s="26"/>
      <c r="P123" s="26"/>
      <c r="Q123" s="26"/>
    </row>
    <row r="124" spans="1:17" x14ac:dyDescent="0.2">
      <c r="A124" s="170" t="s">
        <v>311</v>
      </c>
      <c r="B124" s="174"/>
      <c r="C124" s="174"/>
      <c r="D124" s="174"/>
      <c r="E124" s="174"/>
      <c r="F124" s="174"/>
      <c r="G124" s="174"/>
      <c r="H124" s="174"/>
      <c r="I124" s="174"/>
      <c r="J124" s="155">
        <v>1113</v>
      </c>
      <c r="K124" s="26"/>
      <c r="L124" s="26"/>
      <c r="M124" s="26"/>
      <c r="N124" s="26"/>
      <c r="O124" s="26"/>
      <c r="P124" s="26"/>
      <c r="Q124" s="26"/>
    </row>
    <row r="125" spans="1:17" x14ac:dyDescent="0.2">
      <c r="A125" s="170" t="s">
        <v>310</v>
      </c>
      <c r="B125" s="174"/>
      <c r="C125" s="174"/>
      <c r="D125" s="174"/>
      <c r="E125" s="174"/>
      <c r="F125" s="174"/>
      <c r="G125" s="174"/>
      <c r="H125" s="174"/>
      <c r="I125" s="174"/>
      <c r="J125" s="155">
        <v>9003</v>
      </c>
      <c r="K125" s="26"/>
      <c r="L125" s="26"/>
      <c r="M125" s="26"/>
      <c r="N125" s="26"/>
      <c r="O125" s="25">
        <v>108.83</v>
      </c>
      <c r="P125" s="26"/>
      <c r="Q125" s="25">
        <v>12.7</v>
      </c>
    </row>
    <row r="126" spans="1:17" x14ac:dyDescent="0.2">
      <c r="A126" s="170" t="s">
        <v>51</v>
      </c>
      <c r="B126" s="174"/>
      <c r="C126" s="174"/>
      <c r="D126" s="174"/>
      <c r="E126" s="174"/>
      <c r="F126" s="174"/>
      <c r="G126" s="174"/>
      <c r="H126" s="174"/>
      <c r="I126" s="174"/>
      <c r="J126" s="155">
        <v>38348</v>
      </c>
      <c r="K126" s="26"/>
      <c r="L126" s="26"/>
      <c r="M126" s="26"/>
      <c r="N126" s="26"/>
      <c r="O126" s="25">
        <v>595.76</v>
      </c>
      <c r="P126" s="26"/>
      <c r="Q126" s="25">
        <v>52.69</v>
      </c>
    </row>
    <row r="127" spans="1:17" x14ac:dyDescent="0.2">
      <c r="A127" s="170" t="s">
        <v>52</v>
      </c>
      <c r="B127" s="174"/>
      <c r="C127" s="174"/>
      <c r="D127" s="174"/>
      <c r="E127" s="174"/>
      <c r="F127" s="174"/>
      <c r="G127" s="174"/>
      <c r="H127" s="174"/>
      <c r="I127" s="174"/>
      <c r="J127" s="154"/>
      <c r="K127" s="26"/>
      <c r="L127" s="26"/>
      <c r="M127" s="26"/>
      <c r="N127" s="26"/>
      <c r="O127" s="26"/>
      <c r="P127" s="26"/>
      <c r="Q127" s="26"/>
    </row>
    <row r="128" spans="1:17" x14ac:dyDescent="0.2">
      <c r="A128" s="170" t="s">
        <v>53</v>
      </c>
      <c r="B128" s="174"/>
      <c r="C128" s="174"/>
      <c r="D128" s="174"/>
      <c r="E128" s="174"/>
      <c r="F128" s="174"/>
      <c r="G128" s="174"/>
      <c r="H128" s="174"/>
      <c r="I128" s="174"/>
      <c r="J128" s="155">
        <v>13030</v>
      </c>
      <c r="K128" s="26"/>
      <c r="L128" s="26"/>
      <c r="M128" s="26"/>
      <c r="N128" s="26"/>
      <c r="O128" s="26"/>
      <c r="P128" s="26"/>
      <c r="Q128" s="26"/>
    </row>
    <row r="129" spans="1:17" x14ac:dyDescent="0.2">
      <c r="A129" s="170" t="s">
        <v>54</v>
      </c>
      <c r="B129" s="174"/>
      <c r="C129" s="174"/>
      <c r="D129" s="174"/>
      <c r="E129" s="174"/>
      <c r="F129" s="174"/>
      <c r="G129" s="174"/>
      <c r="H129" s="174"/>
      <c r="I129" s="174"/>
      <c r="J129" s="155">
        <v>4235</v>
      </c>
      <c r="K129" s="26"/>
      <c r="L129" s="26"/>
      <c r="M129" s="26"/>
      <c r="N129" s="26"/>
      <c r="O129" s="26"/>
      <c r="P129" s="26"/>
      <c r="Q129" s="26"/>
    </row>
    <row r="130" spans="1:17" x14ac:dyDescent="0.2">
      <c r="A130" s="170" t="s">
        <v>55</v>
      </c>
      <c r="B130" s="174"/>
      <c r="C130" s="174"/>
      <c r="D130" s="174"/>
      <c r="E130" s="174"/>
      <c r="F130" s="174"/>
      <c r="G130" s="174"/>
      <c r="H130" s="174"/>
      <c r="I130" s="174"/>
      <c r="J130" s="155">
        <v>8250</v>
      </c>
      <c r="K130" s="26"/>
      <c r="L130" s="26"/>
      <c r="M130" s="26"/>
      <c r="N130" s="26"/>
      <c r="O130" s="26"/>
      <c r="P130" s="26"/>
      <c r="Q130" s="26"/>
    </row>
    <row r="131" spans="1:17" x14ac:dyDescent="0.2">
      <c r="A131" s="170" t="s">
        <v>56</v>
      </c>
      <c r="B131" s="174"/>
      <c r="C131" s="174"/>
      <c r="D131" s="174"/>
      <c r="E131" s="174"/>
      <c r="F131" s="174"/>
      <c r="G131" s="174"/>
      <c r="H131" s="174"/>
      <c r="I131" s="174"/>
      <c r="J131" s="155">
        <v>8525</v>
      </c>
      <c r="K131" s="26"/>
      <c r="L131" s="26"/>
      <c r="M131" s="26"/>
      <c r="N131" s="26"/>
      <c r="O131" s="26"/>
      <c r="P131" s="26"/>
      <c r="Q131" s="26"/>
    </row>
    <row r="132" spans="1:17" x14ac:dyDescent="0.2">
      <c r="A132" s="170" t="s">
        <v>57</v>
      </c>
      <c r="B132" s="174"/>
      <c r="C132" s="174"/>
      <c r="D132" s="174"/>
      <c r="E132" s="174"/>
      <c r="F132" s="174"/>
      <c r="G132" s="174"/>
      <c r="H132" s="174"/>
      <c r="I132" s="174"/>
      <c r="J132" s="155">
        <v>5034</v>
      </c>
      <c r="K132" s="26"/>
      <c r="L132" s="26"/>
      <c r="M132" s="26"/>
      <c r="N132" s="26"/>
      <c r="O132" s="26"/>
      <c r="P132" s="26"/>
      <c r="Q132" s="26"/>
    </row>
    <row r="133" spans="1:17" x14ac:dyDescent="0.2">
      <c r="A133" s="175" t="s">
        <v>58</v>
      </c>
      <c r="B133" s="174"/>
      <c r="C133" s="174"/>
      <c r="D133" s="174"/>
      <c r="E133" s="174"/>
      <c r="F133" s="174"/>
      <c r="G133" s="174"/>
      <c r="H133" s="174"/>
      <c r="I133" s="174"/>
      <c r="J133" s="156">
        <v>38348</v>
      </c>
      <c r="K133" s="26"/>
      <c r="L133" s="26"/>
      <c r="M133" s="26"/>
      <c r="N133" s="26"/>
      <c r="O133" s="27">
        <v>595.76</v>
      </c>
      <c r="P133" s="26"/>
      <c r="Q133" s="27">
        <v>52.69</v>
      </c>
    </row>
    <row r="134" spans="1:17" x14ac:dyDescent="0.2">
      <c r="F134" s="20"/>
      <c r="G134" s="20"/>
      <c r="H134" s="20"/>
      <c r="I134" s="20"/>
      <c r="J134" s="157"/>
      <c r="K134" s="20"/>
      <c r="L134" s="20"/>
      <c r="M134" s="20"/>
      <c r="N134" s="20"/>
      <c r="O134" s="20"/>
      <c r="P134" s="20"/>
      <c r="Q134" s="20"/>
    </row>
  </sheetData>
  <mergeCells count="104">
    <mergeCell ref="J18:K18"/>
    <mergeCell ref="A12:Q12"/>
    <mergeCell ref="A133:I133"/>
    <mergeCell ref="J16:K16"/>
    <mergeCell ref="J17:K17"/>
    <mergeCell ref="A127:I127"/>
    <mergeCell ref="A128:I128"/>
    <mergeCell ref="A129:I129"/>
    <mergeCell ref="A130:I130"/>
    <mergeCell ref="A131:I131"/>
    <mergeCell ref="A132:I132"/>
    <mergeCell ref="A121:I121"/>
    <mergeCell ref="A122:I122"/>
    <mergeCell ref="A123:I123"/>
    <mergeCell ref="A124:I124"/>
    <mergeCell ref="A125:I125"/>
    <mergeCell ref="A126:I126"/>
    <mergeCell ref="A115:I115"/>
    <mergeCell ref="A116:I116"/>
    <mergeCell ref="A117:I117"/>
    <mergeCell ref="A118:I118"/>
    <mergeCell ref="A119:I119"/>
    <mergeCell ref="A120:I120"/>
    <mergeCell ref="A109:I109"/>
    <mergeCell ref="A110:I110"/>
    <mergeCell ref="A111:I111"/>
    <mergeCell ref="A112:I112"/>
    <mergeCell ref="A113:I113"/>
    <mergeCell ref="A114:I114"/>
    <mergeCell ref="A103:I103"/>
    <mergeCell ref="A104:I104"/>
    <mergeCell ref="A105:I105"/>
    <mergeCell ref="A106:I106"/>
    <mergeCell ref="A107:I107"/>
    <mergeCell ref="A108:I108"/>
    <mergeCell ref="A97:I97"/>
    <mergeCell ref="A98:I98"/>
    <mergeCell ref="A99:I99"/>
    <mergeCell ref="A100:I100"/>
    <mergeCell ref="A101:I101"/>
    <mergeCell ref="A102:I102"/>
    <mergeCell ref="A91:I91"/>
    <mergeCell ref="A92:I92"/>
    <mergeCell ref="A93:I93"/>
    <mergeCell ref="A94:I94"/>
    <mergeCell ref="A95:I95"/>
    <mergeCell ref="A96:I96"/>
    <mergeCell ref="A85:I85"/>
    <mergeCell ref="A86:I86"/>
    <mergeCell ref="A87:I87"/>
    <mergeCell ref="A88:I88"/>
    <mergeCell ref="A89:I89"/>
    <mergeCell ref="A90:I90"/>
    <mergeCell ref="A79:I79"/>
    <mergeCell ref="A80:I80"/>
    <mergeCell ref="A81:I81"/>
    <mergeCell ref="A82:I82"/>
    <mergeCell ref="A83:I83"/>
    <mergeCell ref="A84:I84"/>
    <mergeCell ref="A73:I73"/>
    <mergeCell ref="A74:I74"/>
    <mergeCell ref="A75:I75"/>
    <mergeCell ref="A76:I76"/>
    <mergeCell ref="A77:I77"/>
    <mergeCell ref="A78:I78"/>
    <mergeCell ref="A67:I67"/>
    <mergeCell ref="A68:I68"/>
    <mergeCell ref="A69:I69"/>
    <mergeCell ref="A70:I70"/>
    <mergeCell ref="A71:I71"/>
    <mergeCell ref="A72:Q72"/>
    <mergeCell ref="A61:I61"/>
    <mergeCell ref="A62:I62"/>
    <mergeCell ref="A63:I63"/>
    <mergeCell ref="A64:I64"/>
    <mergeCell ref="A65:I65"/>
    <mergeCell ref="A66:I66"/>
    <mergeCell ref="A55:I55"/>
    <mergeCell ref="A56:I56"/>
    <mergeCell ref="A57:I57"/>
    <mergeCell ref="A58:I58"/>
    <mergeCell ref="A59:I59"/>
    <mergeCell ref="A60:I60"/>
    <mergeCell ref="A26:Q26"/>
    <mergeCell ref="A27:Q27"/>
    <mergeCell ref="A33:Q33"/>
    <mergeCell ref="A52:I52"/>
    <mergeCell ref="A53:I53"/>
    <mergeCell ref="A54:I54"/>
    <mergeCell ref="Q22:Q24"/>
    <mergeCell ref="J23:J24"/>
    <mergeCell ref="K23:M23"/>
    <mergeCell ref="J22:M22"/>
    <mergeCell ref="P22:P24"/>
    <mergeCell ref="A22:A24"/>
    <mergeCell ref="C22:C24"/>
    <mergeCell ref="D22:D24"/>
    <mergeCell ref="E22:E24"/>
    <mergeCell ref="B22:B24"/>
    <mergeCell ref="F23:F24"/>
    <mergeCell ref="F22:I22"/>
    <mergeCell ref="G23:I23"/>
    <mergeCell ref="O22:O24"/>
    <mergeCell ref="N22:N24"/>
  </mergeCells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30"/>
  <sheetViews>
    <sheetView showGridLines="0" zoomScaleNormal="75" zoomScaleSheetLayoutView="75" workbookViewId="0">
      <selection activeCell="A108" sqref="A108:I108"/>
    </sheetView>
  </sheetViews>
  <sheetFormatPr defaultRowHeight="12.75" outlineLevelRow="2" x14ac:dyDescent="0.2"/>
  <cols>
    <col min="1" max="1" width="3.28515625" style="21" customWidth="1"/>
    <col min="2" max="2" width="9.7109375" style="1" customWidth="1"/>
    <col min="3" max="3" width="34.28515625" style="19" customWidth="1"/>
    <col min="4" max="4" width="7.7109375" style="105" customWidth="1"/>
    <col min="5" max="5" width="16.42578125" style="102" customWidth="1"/>
    <col min="6" max="6" width="7.7109375" style="7" customWidth="1"/>
    <col min="7" max="9" width="6.7109375" style="7" customWidth="1"/>
    <col min="10" max="10" width="7.7109375" style="158" customWidth="1"/>
    <col min="11" max="17" width="6.7109375" style="7" customWidth="1"/>
    <col min="18" max="16384" width="9.140625" style="8"/>
  </cols>
  <sheetData>
    <row r="1" spans="1:18" outlineLevel="2" x14ac:dyDescent="0.2">
      <c r="A1" s="115" t="s">
        <v>35</v>
      </c>
      <c r="B1"/>
      <c r="C1" s="2"/>
      <c r="D1" s="3"/>
      <c r="E1" s="4"/>
      <c r="F1" s="5"/>
      <c r="G1" s="5"/>
      <c r="H1" s="5"/>
      <c r="I1" s="5"/>
      <c r="J1" s="148"/>
      <c r="K1" s="5"/>
      <c r="L1" s="5"/>
      <c r="M1" s="6" t="s">
        <v>36</v>
      </c>
      <c r="N1"/>
      <c r="O1" s="5"/>
      <c r="P1" s="5"/>
      <c r="Q1" s="5"/>
      <c r="R1"/>
    </row>
    <row r="2" spans="1:18" outlineLevel="1" x14ac:dyDescent="0.2">
      <c r="A2" s="9"/>
      <c r="B2"/>
      <c r="C2" s="2"/>
      <c r="D2" s="3"/>
      <c r="E2" s="4"/>
      <c r="F2" s="5"/>
      <c r="G2" s="5"/>
      <c r="H2" s="5"/>
      <c r="I2" s="5"/>
      <c r="J2" s="148"/>
      <c r="K2" s="5"/>
      <c r="L2" s="5"/>
      <c r="M2" s="9"/>
      <c r="N2"/>
      <c r="O2" s="5"/>
      <c r="P2" s="5"/>
      <c r="Q2" s="5"/>
      <c r="R2"/>
    </row>
    <row r="3" spans="1:18" outlineLevel="1" x14ac:dyDescent="0.2">
      <c r="A3" s="9"/>
      <c r="B3"/>
      <c r="C3" s="2"/>
      <c r="D3" s="3"/>
      <c r="E3" s="4"/>
      <c r="F3" s="5"/>
      <c r="G3" s="5"/>
      <c r="H3" s="5"/>
      <c r="I3" s="5"/>
      <c r="J3" s="148"/>
      <c r="K3" s="5"/>
      <c r="L3" s="5"/>
      <c r="M3" s="9"/>
      <c r="N3"/>
      <c r="O3" s="5"/>
      <c r="P3" s="5"/>
      <c r="Q3" s="5"/>
      <c r="R3"/>
    </row>
    <row r="4" spans="1:18" outlineLevel="1" x14ac:dyDescent="0.2">
      <c r="A4" s="9" t="s">
        <v>39</v>
      </c>
      <c r="B4"/>
      <c r="C4" s="2"/>
      <c r="D4" s="3"/>
      <c r="E4" s="4"/>
      <c r="F4" s="5"/>
      <c r="G4" s="5"/>
      <c r="H4" s="5"/>
      <c r="I4" s="5"/>
      <c r="J4" s="148"/>
      <c r="K4" s="5"/>
      <c r="L4" s="5"/>
      <c r="M4" s="9" t="s">
        <v>39</v>
      </c>
      <c r="N4"/>
      <c r="O4" s="5"/>
      <c r="P4" s="5"/>
      <c r="Q4" s="5"/>
      <c r="R4" s="114"/>
    </row>
    <row r="5" spans="1:18" outlineLevel="1" x14ac:dyDescent="0.2">
      <c r="A5" s="9" t="s">
        <v>309</v>
      </c>
      <c r="B5"/>
      <c r="C5" s="2"/>
      <c r="D5" s="3"/>
      <c r="E5" s="4"/>
      <c r="F5" s="5"/>
      <c r="G5" s="5"/>
      <c r="H5" s="5"/>
      <c r="I5" s="5"/>
      <c r="J5" s="148"/>
      <c r="K5" s="5"/>
      <c r="L5" s="5"/>
      <c r="M5" s="10" t="s">
        <v>308</v>
      </c>
      <c r="N5"/>
      <c r="O5" s="5"/>
      <c r="P5" s="5"/>
      <c r="Q5" s="5"/>
      <c r="R5"/>
    </row>
    <row r="6" spans="1:18" x14ac:dyDescent="0.2">
      <c r="A6" s="4"/>
      <c r="B6" s="9"/>
      <c r="C6" s="2"/>
      <c r="D6" s="3"/>
      <c r="E6" s="8"/>
      <c r="F6" s="5"/>
      <c r="G6" s="5"/>
      <c r="H6" s="4" t="s">
        <v>307</v>
      </c>
      <c r="I6" s="5"/>
      <c r="J6" s="149"/>
      <c r="K6" s="5"/>
      <c r="L6" s="5"/>
      <c r="M6" s="5"/>
      <c r="N6" s="5"/>
      <c r="O6" s="5"/>
      <c r="P6" s="5"/>
      <c r="Q6" s="5"/>
      <c r="R6"/>
    </row>
    <row r="7" spans="1:18" x14ac:dyDescent="0.2">
      <c r="A7" s="4"/>
      <c r="B7" s="9"/>
      <c r="C7" s="2"/>
      <c r="D7" s="3"/>
      <c r="E7" s="114"/>
      <c r="F7" s="11"/>
      <c r="G7" s="11"/>
      <c r="H7" s="112" t="s">
        <v>21</v>
      </c>
      <c r="I7" s="112"/>
      <c r="J7" s="150"/>
      <c r="K7" s="5"/>
      <c r="L7" s="5"/>
      <c r="M7" s="5"/>
      <c r="N7" s="5"/>
      <c r="O7" s="5"/>
      <c r="P7" s="5"/>
      <c r="Q7" s="5"/>
      <c r="R7"/>
    </row>
    <row r="8" spans="1:18" x14ac:dyDescent="0.2">
      <c r="A8" s="4"/>
      <c r="B8" s="9"/>
      <c r="C8" s="2"/>
      <c r="D8" s="3"/>
      <c r="E8" s="8"/>
      <c r="F8" s="5"/>
      <c r="G8" s="5"/>
      <c r="H8" s="5"/>
      <c r="I8" s="5"/>
      <c r="J8" s="148"/>
      <c r="K8" s="5"/>
      <c r="L8" s="5"/>
      <c r="M8" s="5"/>
      <c r="N8" s="5"/>
      <c r="O8" s="5"/>
      <c r="P8" s="5"/>
      <c r="Q8" s="5"/>
      <c r="R8"/>
    </row>
    <row r="9" spans="1:18" x14ac:dyDescent="0.2">
      <c r="A9" s="4"/>
      <c r="B9" s="9"/>
      <c r="C9" s="2"/>
      <c r="D9" s="3"/>
      <c r="E9" s="8"/>
      <c r="F9" s="5"/>
      <c r="G9" s="5"/>
      <c r="H9" s="13" t="s">
        <v>464</v>
      </c>
      <c r="I9" s="13"/>
      <c r="J9" s="148"/>
      <c r="K9" s="5"/>
      <c r="L9" s="5"/>
      <c r="M9" s="5"/>
      <c r="N9" s="5"/>
      <c r="O9" s="5"/>
      <c r="P9" s="5"/>
      <c r="Q9" s="5"/>
      <c r="R9"/>
    </row>
    <row r="10" spans="1:18" x14ac:dyDescent="0.2">
      <c r="A10" s="4"/>
      <c r="B10" s="9"/>
      <c r="C10" s="2"/>
      <c r="D10" s="3"/>
      <c r="E10" s="8"/>
      <c r="F10" s="5"/>
      <c r="G10" s="5"/>
      <c r="H10" s="4" t="s">
        <v>22</v>
      </c>
      <c r="I10" s="4"/>
      <c r="J10" s="148"/>
      <c r="K10" s="5"/>
      <c r="L10" s="5"/>
      <c r="M10" s="5"/>
      <c r="N10" s="5"/>
      <c r="O10" s="5"/>
      <c r="P10" s="5"/>
      <c r="Q10" s="5"/>
      <c r="R10"/>
    </row>
    <row r="11" spans="1:18" x14ac:dyDescent="0.2">
      <c r="A11" s="4"/>
      <c r="B11" s="9"/>
      <c r="C11" s="2"/>
      <c r="D11" s="3"/>
      <c r="E11" s="8"/>
      <c r="F11" s="5"/>
      <c r="G11" s="5"/>
      <c r="H11" s="5"/>
      <c r="I11" s="5"/>
      <c r="J11" s="148"/>
      <c r="K11" s="5"/>
      <c r="L11" s="5"/>
      <c r="M11" s="5"/>
      <c r="N11" s="5"/>
      <c r="O11" s="5"/>
      <c r="P11" s="5"/>
      <c r="Q11" s="5"/>
      <c r="R11"/>
    </row>
    <row r="12" spans="1:18" x14ac:dyDescent="0.2">
      <c r="A12" s="180" t="s">
        <v>463</v>
      </c>
      <c r="B12" s="180"/>
      <c r="C12" s="180"/>
      <c r="D12" s="180"/>
      <c r="E12" s="180"/>
      <c r="F12" s="180"/>
      <c r="G12" s="180"/>
      <c r="H12" s="180"/>
      <c r="I12" s="180"/>
      <c r="J12" s="180"/>
      <c r="K12" s="180"/>
      <c r="L12" s="180"/>
      <c r="M12" s="180"/>
      <c r="N12" s="180"/>
      <c r="O12" s="180"/>
      <c r="P12" s="180"/>
      <c r="Q12" s="180"/>
      <c r="R12"/>
    </row>
    <row r="13" spans="1:18" x14ac:dyDescent="0.2">
      <c r="A13" s="4"/>
      <c r="B13" s="9"/>
      <c r="C13" s="2"/>
      <c r="D13" s="3"/>
      <c r="E13" s="15"/>
      <c r="F13" s="11"/>
      <c r="G13" s="11"/>
      <c r="H13" s="112" t="s">
        <v>23</v>
      </c>
      <c r="I13" s="112"/>
      <c r="J13" s="151"/>
      <c r="K13" s="12"/>
      <c r="L13" s="5"/>
      <c r="M13" s="5"/>
      <c r="N13" s="5"/>
      <c r="O13" s="5"/>
      <c r="P13" s="5"/>
      <c r="Q13" s="5"/>
    </row>
    <row r="14" spans="1:18" x14ac:dyDescent="0.2">
      <c r="A14" s="16"/>
      <c r="B14" s="17"/>
      <c r="C14" s="2"/>
      <c r="D14" s="3"/>
      <c r="E14" s="8"/>
      <c r="F14" s="5"/>
      <c r="G14" s="5"/>
      <c r="H14" s="5"/>
      <c r="I14" s="5"/>
      <c r="J14" s="148"/>
      <c r="K14" s="5"/>
      <c r="L14" s="5"/>
      <c r="M14" s="5"/>
      <c r="N14" s="5"/>
      <c r="O14" s="5"/>
      <c r="P14" s="5"/>
      <c r="Q14" s="5"/>
    </row>
    <row r="15" spans="1:18" ht="14.25" x14ac:dyDescent="0.2">
      <c r="A15" s="4"/>
      <c r="B15" s="9"/>
      <c r="C15" s="2"/>
      <c r="D15" s="14" t="s">
        <v>462</v>
      </c>
      <c r="E15" s="4"/>
      <c r="F15" s="5"/>
      <c r="G15" s="5"/>
      <c r="H15" s="5"/>
      <c r="I15" s="14"/>
      <c r="J15" s="152"/>
      <c r="K15" s="5"/>
      <c r="L15" s="5"/>
      <c r="M15" s="5"/>
      <c r="N15" s="5"/>
      <c r="O15" s="5"/>
      <c r="P15" s="5"/>
      <c r="Q15" s="5"/>
      <c r="R15" s="103"/>
    </row>
    <row r="16" spans="1:18" x14ac:dyDescent="0.2">
      <c r="A16" s="4"/>
      <c r="B16" s="9"/>
      <c r="C16" s="2"/>
      <c r="D16" s="14" t="s">
        <v>61</v>
      </c>
      <c r="E16" s="4"/>
      <c r="F16" s="5"/>
      <c r="G16" s="5"/>
      <c r="H16" s="5"/>
      <c r="I16" s="14"/>
      <c r="J16" s="172" t="s">
        <v>461</v>
      </c>
      <c r="K16" s="173"/>
      <c r="L16" s="10" t="s">
        <v>68</v>
      </c>
      <c r="M16" s="5"/>
      <c r="N16" s="5"/>
      <c r="O16" s="5"/>
      <c r="P16" s="5"/>
      <c r="Q16" s="5"/>
    </row>
    <row r="17" spans="1:17" outlineLevel="1" x14ac:dyDescent="0.2">
      <c r="A17" s="4"/>
      <c r="B17" s="9"/>
      <c r="C17" s="2"/>
      <c r="D17" s="14" t="s">
        <v>62</v>
      </c>
      <c r="E17" s="4"/>
      <c r="F17" s="5"/>
      <c r="G17" s="5"/>
      <c r="H17" s="5"/>
      <c r="I17" s="14"/>
      <c r="J17" s="172" t="s">
        <v>460</v>
      </c>
      <c r="K17" s="173"/>
      <c r="L17" s="10" t="s">
        <v>68</v>
      </c>
      <c r="M17" s="5"/>
      <c r="N17" s="5"/>
      <c r="O17" s="5"/>
      <c r="P17" s="5"/>
      <c r="Q17" s="5"/>
    </row>
    <row r="18" spans="1:17" outlineLevel="1" x14ac:dyDescent="0.2">
      <c r="A18" s="4"/>
      <c r="B18" s="9"/>
      <c r="C18" s="2"/>
      <c r="D18" s="14" t="s">
        <v>19</v>
      </c>
      <c r="E18" s="4"/>
      <c r="F18" s="5"/>
      <c r="G18" s="5"/>
      <c r="H18" s="5"/>
      <c r="I18" s="14"/>
      <c r="J18" s="172" t="s">
        <v>459</v>
      </c>
      <c r="K18" s="173"/>
      <c r="L18" s="10" t="s">
        <v>68</v>
      </c>
      <c r="M18" s="5"/>
      <c r="N18" s="5"/>
      <c r="O18" s="5"/>
      <c r="P18" s="5"/>
      <c r="Q18" s="5"/>
    </row>
    <row r="19" spans="1:17" x14ac:dyDescent="0.2">
      <c r="A19" s="4"/>
      <c r="B19" s="9"/>
      <c r="C19" s="2"/>
      <c r="D19" s="14" t="s">
        <v>93</v>
      </c>
      <c r="E19" s="4"/>
      <c r="F19" s="5"/>
      <c r="G19" s="5"/>
      <c r="H19" s="5"/>
      <c r="I19" s="14"/>
      <c r="J19" s="172" t="s">
        <v>458</v>
      </c>
      <c r="K19" s="173"/>
      <c r="L19" s="10" t="s">
        <v>68</v>
      </c>
      <c r="M19" s="5"/>
      <c r="N19" s="5"/>
      <c r="O19" s="5"/>
      <c r="P19" s="5"/>
      <c r="Q19" s="5"/>
    </row>
    <row r="20" spans="1:17" outlineLevel="1" x14ac:dyDescent="0.2">
      <c r="A20" s="4"/>
      <c r="B20" s="9"/>
      <c r="C20" s="2"/>
      <c r="D20" s="14" t="s">
        <v>59</v>
      </c>
      <c r="E20" s="4"/>
      <c r="F20" s="5"/>
      <c r="G20" s="5"/>
      <c r="H20" s="5"/>
      <c r="I20" s="14"/>
      <c r="J20" s="172" t="s">
        <v>457</v>
      </c>
      <c r="K20" s="173"/>
      <c r="L20" s="10" t="s">
        <v>60</v>
      </c>
      <c r="M20" s="5"/>
      <c r="N20" s="5"/>
      <c r="O20" s="5"/>
      <c r="P20" s="5"/>
      <c r="Q20" s="5"/>
    </row>
    <row r="21" spans="1:17" x14ac:dyDescent="0.2">
      <c r="A21" s="4"/>
      <c r="B21" s="9"/>
      <c r="C21" s="2"/>
      <c r="D21" s="113" t="s">
        <v>298</v>
      </c>
      <c r="E21" s="4"/>
      <c r="F21" s="5"/>
      <c r="G21" s="5"/>
      <c r="H21" s="5"/>
      <c r="I21" s="5"/>
      <c r="J21" s="148"/>
      <c r="K21" s="5"/>
      <c r="L21" s="5"/>
      <c r="M21" s="5"/>
      <c r="N21" s="5"/>
      <c r="O21" s="5"/>
      <c r="P21" s="5"/>
      <c r="Q21" s="5"/>
    </row>
    <row r="22" spans="1:17" x14ac:dyDescent="0.2">
      <c r="A22" s="4"/>
      <c r="B22" s="9"/>
      <c r="C22" s="2"/>
      <c r="D22" s="3"/>
      <c r="E22" s="4"/>
      <c r="F22" s="5"/>
      <c r="G22" s="5"/>
      <c r="H22" s="5"/>
      <c r="I22" s="5"/>
      <c r="J22" s="148"/>
      <c r="K22" s="5"/>
      <c r="L22" s="5"/>
      <c r="M22" s="5"/>
      <c r="N22" s="5"/>
      <c r="O22" s="5"/>
      <c r="P22" s="5"/>
      <c r="Q22" s="5"/>
    </row>
    <row r="24" spans="1:17" ht="18" customHeight="1" x14ac:dyDescent="0.2">
      <c r="A24" s="183" t="s">
        <v>24</v>
      </c>
      <c r="B24" s="187" t="s">
        <v>108</v>
      </c>
      <c r="C24" s="183" t="s">
        <v>25</v>
      </c>
      <c r="D24" s="183" t="s">
        <v>26</v>
      </c>
      <c r="E24" s="183" t="s">
        <v>27</v>
      </c>
      <c r="F24" s="183" t="s">
        <v>37</v>
      </c>
      <c r="G24" s="184"/>
      <c r="H24" s="184"/>
      <c r="I24" s="184"/>
      <c r="J24" s="183" t="s">
        <v>38</v>
      </c>
      <c r="K24" s="184"/>
      <c r="L24" s="184"/>
      <c r="M24" s="184"/>
      <c r="N24" s="183" t="s">
        <v>32</v>
      </c>
      <c r="O24" s="183" t="s">
        <v>33</v>
      </c>
      <c r="P24" s="183" t="s">
        <v>92</v>
      </c>
      <c r="Q24" s="183" t="s">
        <v>91</v>
      </c>
    </row>
    <row r="25" spans="1:17" ht="15.75" customHeight="1" x14ac:dyDescent="0.2">
      <c r="A25" s="184"/>
      <c r="B25" s="188"/>
      <c r="C25" s="186"/>
      <c r="D25" s="183"/>
      <c r="E25" s="184"/>
      <c r="F25" s="183" t="s">
        <v>28</v>
      </c>
      <c r="G25" s="183" t="s">
        <v>30</v>
      </c>
      <c r="H25" s="184"/>
      <c r="I25" s="184"/>
      <c r="J25" s="189" t="s">
        <v>28</v>
      </c>
      <c r="K25" s="183" t="s">
        <v>30</v>
      </c>
      <c r="L25" s="184"/>
      <c r="M25" s="184"/>
      <c r="N25" s="183"/>
      <c r="O25" s="183"/>
      <c r="P25" s="183"/>
      <c r="Q25" s="183"/>
    </row>
    <row r="26" spans="1:17" ht="15.75" customHeight="1" x14ac:dyDescent="0.2">
      <c r="A26" s="184"/>
      <c r="B26" s="188"/>
      <c r="C26" s="186"/>
      <c r="D26" s="183"/>
      <c r="E26" s="184"/>
      <c r="F26" s="184"/>
      <c r="G26" s="128" t="s">
        <v>29</v>
      </c>
      <c r="H26" s="128" t="s">
        <v>34</v>
      </c>
      <c r="I26" s="128" t="s">
        <v>31</v>
      </c>
      <c r="J26" s="190"/>
      <c r="K26" s="128" t="s">
        <v>29</v>
      </c>
      <c r="L26" s="128" t="s">
        <v>34</v>
      </c>
      <c r="M26" s="128" t="s">
        <v>31</v>
      </c>
      <c r="N26" s="183"/>
      <c r="O26" s="183"/>
      <c r="P26" s="183"/>
      <c r="Q26" s="183"/>
    </row>
    <row r="27" spans="1:17" x14ac:dyDescent="0.2">
      <c r="A27" s="18">
        <v>1</v>
      </c>
      <c r="B27" s="130">
        <v>2</v>
      </c>
      <c r="C27" s="128">
        <v>3</v>
      </c>
      <c r="D27" s="128">
        <v>4</v>
      </c>
      <c r="E27" s="18">
        <v>5</v>
      </c>
      <c r="F27" s="129">
        <v>6</v>
      </c>
      <c r="G27" s="129">
        <v>7</v>
      </c>
      <c r="H27" s="129">
        <v>8</v>
      </c>
      <c r="I27" s="129">
        <v>9</v>
      </c>
      <c r="J27" s="153">
        <v>10</v>
      </c>
      <c r="K27" s="129">
        <v>11</v>
      </c>
      <c r="L27" s="129">
        <v>12</v>
      </c>
      <c r="M27" s="129">
        <v>13</v>
      </c>
      <c r="N27" s="129">
        <v>14</v>
      </c>
      <c r="O27" s="129">
        <v>15</v>
      </c>
      <c r="P27" s="129">
        <v>16</v>
      </c>
      <c r="Q27" s="129">
        <v>17</v>
      </c>
    </row>
    <row r="28" spans="1:17" ht="19.149999999999999" customHeight="1" x14ac:dyDescent="0.2">
      <c r="A28" s="185" t="s">
        <v>456</v>
      </c>
      <c r="B28" s="174"/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</row>
    <row r="29" spans="1:17" ht="108" x14ac:dyDescent="0.2">
      <c r="A29" s="18">
        <v>1</v>
      </c>
      <c r="B29" s="22" t="s">
        <v>455</v>
      </c>
      <c r="C29" s="131" t="s">
        <v>454</v>
      </c>
      <c r="D29" s="23" t="s">
        <v>40</v>
      </c>
      <c r="E29" s="24">
        <v>1</v>
      </c>
      <c r="F29" s="25">
        <v>15.88</v>
      </c>
      <c r="G29" s="25">
        <v>14.39</v>
      </c>
      <c r="H29" s="26"/>
      <c r="I29" s="26"/>
      <c r="J29" s="154">
        <v>16</v>
      </c>
      <c r="K29" s="26">
        <v>14</v>
      </c>
      <c r="L29" s="26"/>
      <c r="M29" s="26"/>
      <c r="N29" s="26">
        <v>1.03</v>
      </c>
      <c r="O29" s="26">
        <v>1.03</v>
      </c>
      <c r="P29" s="26"/>
      <c r="Q29" s="26"/>
    </row>
    <row r="30" spans="1:17" ht="48" x14ac:dyDescent="0.2">
      <c r="A30" s="18">
        <v>2</v>
      </c>
      <c r="B30" s="22" t="s">
        <v>169</v>
      </c>
      <c r="C30" s="131" t="s">
        <v>453</v>
      </c>
      <c r="D30" s="23" t="s">
        <v>42</v>
      </c>
      <c r="E30" s="24">
        <v>1</v>
      </c>
      <c r="F30" s="25" t="s">
        <v>452</v>
      </c>
      <c r="G30" s="26"/>
      <c r="H30" s="26"/>
      <c r="I30" s="26"/>
      <c r="J30" s="154">
        <v>13</v>
      </c>
      <c r="K30" s="26"/>
      <c r="L30" s="26"/>
      <c r="M30" s="26"/>
      <c r="N30" s="26"/>
      <c r="O30" s="26"/>
      <c r="P30" s="26"/>
      <c r="Q30" s="26"/>
    </row>
    <row r="31" spans="1:17" ht="48" x14ac:dyDescent="0.2">
      <c r="A31" s="18">
        <v>3</v>
      </c>
      <c r="B31" s="22" t="s">
        <v>169</v>
      </c>
      <c r="C31" s="131" t="s">
        <v>451</v>
      </c>
      <c r="D31" s="23" t="s">
        <v>42</v>
      </c>
      <c r="E31" s="24">
        <v>1</v>
      </c>
      <c r="F31" s="25" t="s">
        <v>450</v>
      </c>
      <c r="G31" s="26"/>
      <c r="H31" s="26"/>
      <c r="I31" s="26"/>
      <c r="J31" s="154">
        <v>21</v>
      </c>
      <c r="K31" s="26"/>
      <c r="L31" s="26"/>
      <c r="M31" s="26"/>
      <c r="N31" s="26"/>
      <c r="O31" s="26"/>
      <c r="P31" s="26"/>
      <c r="Q31" s="26"/>
    </row>
    <row r="32" spans="1:17" x14ac:dyDescent="0.2">
      <c r="A32" s="170" t="s">
        <v>166</v>
      </c>
      <c r="B32" s="174"/>
      <c r="C32" s="174"/>
      <c r="D32" s="174"/>
      <c r="E32" s="174"/>
      <c r="F32" s="174"/>
      <c r="G32" s="174"/>
      <c r="H32" s="174"/>
      <c r="I32" s="174"/>
      <c r="J32" s="155">
        <v>50</v>
      </c>
      <c r="K32" s="25">
        <v>14</v>
      </c>
      <c r="L32" s="26"/>
      <c r="M32" s="26"/>
      <c r="N32" s="26"/>
      <c r="O32" s="25">
        <v>1.03</v>
      </c>
      <c r="P32" s="26"/>
      <c r="Q32" s="26"/>
    </row>
    <row r="33" spans="1:17" x14ac:dyDescent="0.2">
      <c r="A33" s="170" t="s">
        <v>165</v>
      </c>
      <c r="B33" s="174"/>
      <c r="C33" s="174"/>
      <c r="D33" s="174"/>
      <c r="E33" s="174"/>
      <c r="F33" s="174"/>
      <c r="G33" s="174"/>
      <c r="H33" s="174"/>
      <c r="I33" s="174"/>
      <c r="J33" s="155">
        <v>54</v>
      </c>
      <c r="K33" s="25">
        <v>17</v>
      </c>
      <c r="L33" s="26"/>
      <c r="M33" s="26"/>
      <c r="N33" s="26"/>
      <c r="O33" s="25">
        <v>1.24</v>
      </c>
      <c r="P33" s="26"/>
      <c r="Q33" s="26"/>
    </row>
    <row r="34" spans="1:17" x14ac:dyDescent="0.2">
      <c r="A34" s="170" t="s">
        <v>46</v>
      </c>
      <c r="B34" s="174"/>
      <c r="C34" s="174"/>
      <c r="D34" s="174"/>
      <c r="E34" s="174"/>
      <c r="F34" s="174"/>
      <c r="G34" s="174"/>
      <c r="H34" s="174"/>
      <c r="I34" s="174"/>
      <c r="J34" s="155">
        <v>14</v>
      </c>
      <c r="K34" s="26"/>
      <c r="L34" s="26"/>
      <c r="M34" s="26"/>
      <c r="N34" s="26"/>
      <c r="O34" s="26"/>
      <c r="P34" s="26"/>
      <c r="Q34" s="26"/>
    </row>
    <row r="35" spans="1:17" x14ac:dyDescent="0.2">
      <c r="A35" s="170" t="s">
        <v>47</v>
      </c>
      <c r="B35" s="174"/>
      <c r="C35" s="174"/>
      <c r="D35" s="174"/>
      <c r="E35" s="174"/>
      <c r="F35" s="174"/>
      <c r="G35" s="174"/>
      <c r="H35" s="174"/>
      <c r="I35" s="174"/>
      <c r="J35" s="155">
        <v>10</v>
      </c>
      <c r="K35" s="26"/>
      <c r="L35" s="26"/>
      <c r="M35" s="26"/>
      <c r="N35" s="26"/>
      <c r="O35" s="26"/>
      <c r="P35" s="26"/>
      <c r="Q35" s="26"/>
    </row>
    <row r="36" spans="1:17" x14ac:dyDescent="0.2">
      <c r="A36" s="175" t="s">
        <v>449</v>
      </c>
      <c r="B36" s="174"/>
      <c r="C36" s="174"/>
      <c r="D36" s="174"/>
      <c r="E36" s="174"/>
      <c r="F36" s="174"/>
      <c r="G36" s="174"/>
      <c r="H36" s="174"/>
      <c r="I36" s="174"/>
      <c r="J36" s="154"/>
      <c r="K36" s="26"/>
      <c r="L36" s="26"/>
      <c r="M36" s="26"/>
      <c r="N36" s="26"/>
      <c r="O36" s="26"/>
      <c r="P36" s="26"/>
      <c r="Q36" s="26"/>
    </row>
    <row r="37" spans="1:17" x14ac:dyDescent="0.2">
      <c r="A37" s="170" t="s">
        <v>50</v>
      </c>
      <c r="B37" s="174"/>
      <c r="C37" s="174"/>
      <c r="D37" s="174"/>
      <c r="E37" s="174"/>
      <c r="F37" s="174"/>
      <c r="G37" s="174"/>
      <c r="H37" s="174"/>
      <c r="I37" s="174"/>
      <c r="J37" s="155">
        <v>43</v>
      </c>
      <c r="K37" s="26"/>
      <c r="L37" s="26"/>
      <c r="M37" s="26"/>
      <c r="N37" s="26"/>
      <c r="O37" s="25">
        <v>1.24</v>
      </c>
      <c r="P37" s="26"/>
      <c r="Q37" s="26"/>
    </row>
    <row r="38" spans="1:17" x14ac:dyDescent="0.2">
      <c r="A38" s="170" t="s">
        <v>20</v>
      </c>
      <c r="B38" s="174"/>
      <c r="C38" s="174"/>
      <c r="D38" s="174"/>
      <c r="E38" s="174"/>
      <c r="F38" s="174"/>
      <c r="G38" s="174"/>
      <c r="H38" s="174"/>
      <c r="I38" s="174"/>
      <c r="J38" s="155">
        <v>35</v>
      </c>
      <c r="K38" s="26"/>
      <c r="L38" s="26"/>
      <c r="M38" s="26"/>
      <c r="N38" s="26"/>
      <c r="O38" s="26"/>
      <c r="P38" s="26"/>
      <c r="Q38" s="26"/>
    </row>
    <row r="39" spans="1:17" x14ac:dyDescent="0.2">
      <c r="A39" s="170" t="s">
        <v>51</v>
      </c>
      <c r="B39" s="174"/>
      <c r="C39" s="174"/>
      <c r="D39" s="174"/>
      <c r="E39" s="174"/>
      <c r="F39" s="174"/>
      <c r="G39" s="174"/>
      <c r="H39" s="174"/>
      <c r="I39" s="174"/>
      <c r="J39" s="155">
        <v>78</v>
      </c>
      <c r="K39" s="26"/>
      <c r="L39" s="26"/>
      <c r="M39" s="26"/>
      <c r="N39" s="26"/>
      <c r="O39" s="25">
        <v>1.24</v>
      </c>
      <c r="P39" s="26"/>
      <c r="Q39" s="26"/>
    </row>
    <row r="40" spans="1:17" x14ac:dyDescent="0.2">
      <c r="A40" s="170" t="s">
        <v>52</v>
      </c>
      <c r="B40" s="174"/>
      <c r="C40" s="174"/>
      <c r="D40" s="174"/>
      <c r="E40" s="174"/>
      <c r="F40" s="174"/>
      <c r="G40" s="174"/>
      <c r="H40" s="174"/>
      <c r="I40" s="174"/>
      <c r="J40" s="154"/>
      <c r="K40" s="26"/>
      <c r="L40" s="26"/>
      <c r="M40" s="26"/>
      <c r="N40" s="26"/>
      <c r="O40" s="26"/>
      <c r="P40" s="26"/>
      <c r="Q40" s="26"/>
    </row>
    <row r="41" spans="1:17" x14ac:dyDescent="0.2">
      <c r="A41" s="170" t="s">
        <v>53</v>
      </c>
      <c r="B41" s="174"/>
      <c r="C41" s="174"/>
      <c r="D41" s="174"/>
      <c r="E41" s="174"/>
      <c r="F41" s="174"/>
      <c r="G41" s="174"/>
      <c r="H41" s="174"/>
      <c r="I41" s="174"/>
      <c r="J41" s="155">
        <v>2</v>
      </c>
      <c r="K41" s="26"/>
      <c r="L41" s="26"/>
      <c r="M41" s="26"/>
      <c r="N41" s="26"/>
      <c r="O41" s="26"/>
      <c r="P41" s="26"/>
      <c r="Q41" s="26"/>
    </row>
    <row r="42" spans="1:17" x14ac:dyDescent="0.2">
      <c r="A42" s="170" t="s">
        <v>55</v>
      </c>
      <c r="B42" s="174"/>
      <c r="C42" s="174"/>
      <c r="D42" s="174"/>
      <c r="E42" s="174"/>
      <c r="F42" s="174"/>
      <c r="G42" s="174"/>
      <c r="H42" s="174"/>
      <c r="I42" s="174"/>
      <c r="J42" s="155">
        <v>17</v>
      </c>
      <c r="K42" s="26"/>
      <c r="L42" s="26"/>
      <c r="M42" s="26"/>
      <c r="N42" s="26"/>
      <c r="O42" s="26"/>
      <c r="P42" s="26"/>
      <c r="Q42" s="26"/>
    </row>
    <row r="43" spans="1:17" x14ac:dyDescent="0.2">
      <c r="A43" s="170" t="s">
        <v>18</v>
      </c>
      <c r="B43" s="174"/>
      <c r="C43" s="174"/>
      <c r="D43" s="174"/>
      <c r="E43" s="174"/>
      <c r="F43" s="174"/>
      <c r="G43" s="174"/>
      <c r="H43" s="174"/>
      <c r="I43" s="174"/>
      <c r="J43" s="155">
        <v>35</v>
      </c>
      <c r="K43" s="26"/>
      <c r="L43" s="26"/>
      <c r="M43" s="26"/>
      <c r="N43" s="26"/>
      <c r="O43" s="26"/>
      <c r="P43" s="26"/>
      <c r="Q43" s="26"/>
    </row>
    <row r="44" spans="1:17" x14ac:dyDescent="0.2">
      <c r="A44" s="170" t="s">
        <v>56</v>
      </c>
      <c r="B44" s="174"/>
      <c r="C44" s="174"/>
      <c r="D44" s="174"/>
      <c r="E44" s="174"/>
      <c r="F44" s="174"/>
      <c r="G44" s="174"/>
      <c r="H44" s="174"/>
      <c r="I44" s="174"/>
      <c r="J44" s="155">
        <v>14</v>
      </c>
      <c r="K44" s="26"/>
      <c r="L44" s="26"/>
      <c r="M44" s="26"/>
      <c r="N44" s="26"/>
      <c r="O44" s="26"/>
      <c r="P44" s="26"/>
      <c r="Q44" s="26"/>
    </row>
    <row r="45" spans="1:17" x14ac:dyDescent="0.2">
      <c r="A45" s="170" t="s">
        <v>57</v>
      </c>
      <c r="B45" s="174"/>
      <c r="C45" s="174"/>
      <c r="D45" s="174"/>
      <c r="E45" s="174"/>
      <c r="F45" s="174"/>
      <c r="G45" s="174"/>
      <c r="H45" s="174"/>
      <c r="I45" s="174"/>
      <c r="J45" s="155">
        <v>10</v>
      </c>
      <c r="K45" s="26"/>
      <c r="L45" s="26"/>
      <c r="M45" s="26"/>
      <c r="N45" s="26"/>
      <c r="O45" s="26"/>
      <c r="P45" s="26"/>
      <c r="Q45" s="26"/>
    </row>
    <row r="46" spans="1:17" x14ac:dyDescent="0.2">
      <c r="A46" s="175" t="s">
        <v>448</v>
      </c>
      <c r="B46" s="174"/>
      <c r="C46" s="174"/>
      <c r="D46" s="174"/>
      <c r="E46" s="174"/>
      <c r="F46" s="174"/>
      <c r="G46" s="174"/>
      <c r="H46" s="174"/>
      <c r="I46" s="174"/>
      <c r="J46" s="156">
        <v>78</v>
      </c>
      <c r="K46" s="26"/>
      <c r="L46" s="26"/>
      <c r="M46" s="26"/>
      <c r="N46" s="26"/>
      <c r="O46" s="27">
        <v>1.24</v>
      </c>
      <c r="P46" s="26"/>
      <c r="Q46" s="26"/>
    </row>
    <row r="47" spans="1:17" ht="19.149999999999999" customHeight="1" x14ac:dyDescent="0.2">
      <c r="A47" s="185" t="s">
        <v>447</v>
      </c>
      <c r="B47" s="174"/>
      <c r="C47" s="174"/>
      <c r="D47" s="174"/>
      <c r="E47" s="174"/>
      <c r="F47" s="174"/>
      <c r="G47" s="174"/>
      <c r="H47" s="174"/>
      <c r="I47" s="174"/>
      <c r="J47" s="174"/>
      <c r="K47" s="174"/>
      <c r="L47" s="174"/>
      <c r="M47" s="174"/>
      <c r="N47" s="174"/>
      <c r="O47" s="174"/>
      <c r="P47" s="174"/>
      <c r="Q47" s="174"/>
    </row>
    <row r="48" spans="1:17" ht="108" x14ac:dyDescent="0.2">
      <c r="A48" s="18">
        <v>4</v>
      </c>
      <c r="B48" s="22" t="s">
        <v>262</v>
      </c>
      <c r="C48" s="131" t="s">
        <v>446</v>
      </c>
      <c r="D48" s="23" t="s">
        <v>43</v>
      </c>
      <c r="E48" s="136" t="s">
        <v>439</v>
      </c>
      <c r="F48" s="25">
        <v>2435.1999999999998</v>
      </c>
      <c r="G48" s="25">
        <v>315.35000000000002</v>
      </c>
      <c r="H48" s="25">
        <v>611.58000000000004</v>
      </c>
      <c r="I48" s="25">
        <v>248.83</v>
      </c>
      <c r="J48" s="154">
        <v>365</v>
      </c>
      <c r="K48" s="26">
        <v>47</v>
      </c>
      <c r="L48" s="26">
        <v>92</v>
      </c>
      <c r="M48" s="26">
        <v>37</v>
      </c>
      <c r="N48" s="26">
        <v>23.8</v>
      </c>
      <c r="O48" s="26">
        <v>3.57</v>
      </c>
      <c r="P48" s="26">
        <v>15.91</v>
      </c>
      <c r="Q48" s="26">
        <v>2.39</v>
      </c>
    </row>
    <row r="49" spans="1:17" ht="48" x14ac:dyDescent="0.2">
      <c r="A49" s="18">
        <v>5</v>
      </c>
      <c r="B49" s="22" t="s">
        <v>239</v>
      </c>
      <c r="C49" s="131" t="s">
        <v>259</v>
      </c>
      <c r="D49" s="23" t="s">
        <v>44</v>
      </c>
      <c r="E49" s="24">
        <v>15</v>
      </c>
      <c r="F49" s="25" t="s">
        <v>258</v>
      </c>
      <c r="G49" s="26"/>
      <c r="H49" s="26"/>
      <c r="I49" s="26"/>
      <c r="J49" s="154">
        <v>8</v>
      </c>
      <c r="K49" s="26"/>
      <c r="L49" s="26"/>
      <c r="M49" s="26"/>
      <c r="N49" s="26"/>
      <c r="O49" s="26"/>
      <c r="P49" s="26"/>
      <c r="Q49" s="26"/>
    </row>
    <row r="50" spans="1:17" ht="108" x14ac:dyDescent="0.2">
      <c r="A50" s="18">
        <v>6</v>
      </c>
      <c r="B50" s="22" t="s">
        <v>445</v>
      </c>
      <c r="C50" s="131" t="s">
        <v>444</v>
      </c>
      <c r="D50" s="23" t="s">
        <v>43</v>
      </c>
      <c r="E50" s="136" t="s">
        <v>243</v>
      </c>
      <c r="F50" s="25">
        <v>2919.81</v>
      </c>
      <c r="G50" s="25">
        <v>455.8</v>
      </c>
      <c r="H50" s="25">
        <v>945.62</v>
      </c>
      <c r="I50" s="25">
        <v>373.18</v>
      </c>
      <c r="J50" s="154">
        <v>146</v>
      </c>
      <c r="K50" s="26">
        <v>23</v>
      </c>
      <c r="L50" s="26">
        <v>47</v>
      </c>
      <c r="M50" s="26">
        <v>19</v>
      </c>
      <c r="N50" s="26">
        <v>34.4</v>
      </c>
      <c r="O50" s="26">
        <v>1.72</v>
      </c>
      <c r="P50" s="26">
        <v>23.83</v>
      </c>
      <c r="Q50" s="26">
        <v>1.19</v>
      </c>
    </row>
    <row r="51" spans="1:17" ht="48" x14ac:dyDescent="0.2">
      <c r="A51" s="18">
        <v>7</v>
      </c>
      <c r="B51" s="22" t="s">
        <v>239</v>
      </c>
      <c r="C51" s="131" t="s">
        <v>443</v>
      </c>
      <c r="D51" s="23" t="s">
        <v>44</v>
      </c>
      <c r="E51" s="24">
        <v>5</v>
      </c>
      <c r="F51" s="25" t="s">
        <v>442</v>
      </c>
      <c r="G51" s="26"/>
      <c r="H51" s="26"/>
      <c r="I51" s="26"/>
      <c r="J51" s="154">
        <v>9</v>
      </c>
      <c r="K51" s="26"/>
      <c r="L51" s="26"/>
      <c r="M51" s="26"/>
      <c r="N51" s="26"/>
      <c r="O51" s="26"/>
      <c r="P51" s="26"/>
      <c r="Q51" s="26"/>
    </row>
    <row r="52" spans="1:17" ht="108" x14ac:dyDescent="0.2">
      <c r="A52" s="18">
        <v>8</v>
      </c>
      <c r="B52" s="22" t="s">
        <v>119</v>
      </c>
      <c r="C52" s="131" t="s">
        <v>441</v>
      </c>
      <c r="D52" s="23" t="s">
        <v>43</v>
      </c>
      <c r="E52" s="136" t="s">
        <v>216</v>
      </c>
      <c r="F52" s="25">
        <v>676.59</v>
      </c>
      <c r="G52" s="25">
        <v>89.31</v>
      </c>
      <c r="H52" s="25">
        <v>5.85</v>
      </c>
      <c r="I52" s="25">
        <v>0.36</v>
      </c>
      <c r="J52" s="154">
        <v>135</v>
      </c>
      <c r="K52" s="26">
        <v>18</v>
      </c>
      <c r="L52" s="26">
        <v>1</v>
      </c>
      <c r="M52" s="26"/>
      <c r="N52" s="26">
        <v>6.74</v>
      </c>
      <c r="O52" s="26">
        <v>1.35</v>
      </c>
      <c r="P52" s="26">
        <v>0.02</v>
      </c>
      <c r="Q52" s="26"/>
    </row>
    <row r="53" spans="1:17" ht="108" x14ac:dyDescent="0.2">
      <c r="A53" s="18">
        <v>9</v>
      </c>
      <c r="B53" s="22" t="s">
        <v>118</v>
      </c>
      <c r="C53" s="131" t="s">
        <v>440</v>
      </c>
      <c r="D53" s="23" t="s">
        <v>43</v>
      </c>
      <c r="E53" s="136" t="s">
        <v>439</v>
      </c>
      <c r="F53" s="25">
        <v>248.1</v>
      </c>
      <c r="G53" s="25">
        <v>30.34</v>
      </c>
      <c r="H53" s="25">
        <v>2.92</v>
      </c>
      <c r="I53" s="25">
        <v>0.18</v>
      </c>
      <c r="J53" s="154">
        <v>37</v>
      </c>
      <c r="K53" s="26">
        <v>5</v>
      </c>
      <c r="L53" s="26"/>
      <c r="M53" s="26"/>
      <c r="N53" s="26">
        <v>2.29</v>
      </c>
      <c r="O53" s="26">
        <v>0.34</v>
      </c>
      <c r="P53" s="26">
        <v>0.01</v>
      </c>
      <c r="Q53" s="26"/>
    </row>
    <row r="54" spans="1:17" ht="48" x14ac:dyDescent="0.2">
      <c r="A54" s="18">
        <v>10</v>
      </c>
      <c r="B54" s="22" t="s">
        <v>239</v>
      </c>
      <c r="C54" s="131" t="s">
        <v>255</v>
      </c>
      <c r="D54" s="23" t="s">
        <v>44</v>
      </c>
      <c r="E54" s="24">
        <v>35</v>
      </c>
      <c r="F54" s="25" t="s">
        <v>254</v>
      </c>
      <c r="G54" s="26"/>
      <c r="H54" s="26"/>
      <c r="I54" s="26"/>
      <c r="J54" s="154">
        <v>123</v>
      </c>
      <c r="K54" s="26"/>
      <c r="L54" s="26"/>
      <c r="M54" s="26"/>
      <c r="N54" s="26"/>
      <c r="O54" s="26"/>
      <c r="P54" s="26"/>
      <c r="Q54" s="26"/>
    </row>
    <row r="55" spans="1:17" ht="108" x14ac:dyDescent="0.2">
      <c r="A55" s="18">
        <v>11</v>
      </c>
      <c r="B55" s="22" t="s">
        <v>251</v>
      </c>
      <c r="C55" s="131" t="s">
        <v>438</v>
      </c>
      <c r="D55" s="23" t="s">
        <v>43</v>
      </c>
      <c r="E55" s="136" t="s">
        <v>437</v>
      </c>
      <c r="F55" s="25">
        <v>4732.43</v>
      </c>
      <c r="G55" s="25">
        <v>617.45000000000005</v>
      </c>
      <c r="H55" s="25">
        <v>45.38</v>
      </c>
      <c r="I55" s="25">
        <v>0.55000000000000004</v>
      </c>
      <c r="J55" s="154">
        <v>568</v>
      </c>
      <c r="K55" s="26">
        <v>74</v>
      </c>
      <c r="L55" s="26">
        <v>5</v>
      </c>
      <c r="M55" s="26"/>
      <c r="N55" s="26">
        <v>46.6</v>
      </c>
      <c r="O55" s="26">
        <v>5.59</v>
      </c>
      <c r="P55" s="26">
        <v>0.03</v>
      </c>
      <c r="Q55" s="26"/>
    </row>
    <row r="56" spans="1:17" ht="48" x14ac:dyDescent="0.2">
      <c r="A56" s="18">
        <v>12</v>
      </c>
      <c r="B56" s="22" t="s">
        <v>239</v>
      </c>
      <c r="C56" s="131" t="s">
        <v>248</v>
      </c>
      <c r="D56" s="23" t="s">
        <v>44</v>
      </c>
      <c r="E56" s="24">
        <v>12</v>
      </c>
      <c r="F56" s="25" t="s">
        <v>247</v>
      </c>
      <c r="G56" s="26"/>
      <c r="H56" s="26"/>
      <c r="I56" s="26"/>
      <c r="J56" s="154">
        <v>73</v>
      </c>
      <c r="K56" s="26"/>
      <c r="L56" s="26"/>
      <c r="M56" s="26"/>
      <c r="N56" s="26"/>
      <c r="O56" s="26"/>
      <c r="P56" s="26"/>
      <c r="Q56" s="26"/>
    </row>
    <row r="57" spans="1:17" ht="108" x14ac:dyDescent="0.2">
      <c r="A57" s="18">
        <v>13</v>
      </c>
      <c r="B57" s="22" t="s">
        <v>246</v>
      </c>
      <c r="C57" s="131" t="s">
        <v>436</v>
      </c>
      <c r="D57" s="23" t="s">
        <v>244</v>
      </c>
      <c r="E57" s="136" t="s">
        <v>249</v>
      </c>
      <c r="F57" s="25">
        <v>223.41</v>
      </c>
      <c r="G57" s="25">
        <v>160.12</v>
      </c>
      <c r="H57" s="26"/>
      <c r="I57" s="26"/>
      <c r="J57" s="154">
        <v>4</v>
      </c>
      <c r="K57" s="26">
        <v>3</v>
      </c>
      <c r="L57" s="26"/>
      <c r="M57" s="26"/>
      <c r="N57" s="26">
        <v>11.3</v>
      </c>
      <c r="O57" s="26">
        <v>0.23</v>
      </c>
      <c r="P57" s="26"/>
      <c r="Q57" s="26"/>
    </row>
    <row r="58" spans="1:17" x14ac:dyDescent="0.2">
      <c r="A58" s="170" t="s">
        <v>166</v>
      </c>
      <c r="B58" s="174"/>
      <c r="C58" s="174"/>
      <c r="D58" s="174"/>
      <c r="E58" s="174"/>
      <c r="F58" s="174"/>
      <c r="G58" s="174"/>
      <c r="H58" s="174"/>
      <c r="I58" s="174"/>
      <c r="J58" s="155">
        <v>1468</v>
      </c>
      <c r="K58" s="25">
        <v>170</v>
      </c>
      <c r="L58" s="25">
        <v>145</v>
      </c>
      <c r="M58" s="25">
        <v>56</v>
      </c>
      <c r="N58" s="26"/>
      <c r="O58" s="25">
        <v>12.8</v>
      </c>
      <c r="P58" s="26"/>
      <c r="Q58" s="25">
        <v>3.58</v>
      </c>
    </row>
    <row r="59" spans="1:17" x14ac:dyDescent="0.2">
      <c r="A59" s="170" t="s">
        <v>165</v>
      </c>
      <c r="B59" s="174"/>
      <c r="C59" s="174"/>
      <c r="D59" s="174"/>
      <c r="E59" s="174"/>
      <c r="F59" s="174"/>
      <c r="G59" s="174"/>
      <c r="H59" s="174"/>
      <c r="I59" s="174"/>
      <c r="J59" s="155">
        <v>1535</v>
      </c>
      <c r="K59" s="25">
        <v>204</v>
      </c>
      <c r="L59" s="25">
        <v>174</v>
      </c>
      <c r="M59" s="25">
        <v>67</v>
      </c>
      <c r="N59" s="26"/>
      <c r="O59" s="25">
        <v>15.36</v>
      </c>
      <c r="P59" s="26"/>
      <c r="Q59" s="25">
        <v>4.3</v>
      </c>
    </row>
    <row r="60" spans="1:17" x14ac:dyDescent="0.2">
      <c r="A60" s="170" t="s">
        <v>46</v>
      </c>
      <c r="B60" s="174"/>
      <c r="C60" s="174"/>
      <c r="D60" s="174"/>
      <c r="E60" s="174"/>
      <c r="F60" s="174"/>
      <c r="G60" s="174"/>
      <c r="H60" s="174"/>
      <c r="I60" s="174"/>
      <c r="J60" s="155">
        <v>257</v>
      </c>
      <c r="K60" s="26"/>
      <c r="L60" s="26"/>
      <c r="M60" s="26"/>
      <c r="N60" s="26"/>
      <c r="O60" s="26"/>
      <c r="P60" s="26"/>
      <c r="Q60" s="26"/>
    </row>
    <row r="61" spans="1:17" x14ac:dyDescent="0.2">
      <c r="A61" s="170" t="s">
        <v>47</v>
      </c>
      <c r="B61" s="174"/>
      <c r="C61" s="174"/>
      <c r="D61" s="174"/>
      <c r="E61" s="174"/>
      <c r="F61" s="174"/>
      <c r="G61" s="174"/>
      <c r="H61" s="174"/>
      <c r="I61" s="174"/>
      <c r="J61" s="155">
        <v>176</v>
      </c>
      <c r="K61" s="26"/>
      <c r="L61" s="26"/>
      <c r="M61" s="26"/>
      <c r="N61" s="26"/>
      <c r="O61" s="26"/>
      <c r="P61" s="26"/>
      <c r="Q61" s="26"/>
    </row>
    <row r="62" spans="1:17" x14ac:dyDescent="0.2">
      <c r="A62" s="175" t="s">
        <v>435</v>
      </c>
      <c r="B62" s="174"/>
      <c r="C62" s="174"/>
      <c r="D62" s="174"/>
      <c r="E62" s="174"/>
      <c r="F62" s="174"/>
      <c r="G62" s="174"/>
      <c r="H62" s="174"/>
      <c r="I62" s="174"/>
      <c r="J62" s="154"/>
      <c r="K62" s="26"/>
      <c r="L62" s="26"/>
      <c r="M62" s="26"/>
      <c r="N62" s="26"/>
      <c r="O62" s="26"/>
      <c r="P62" s="26"/>
      <c r="Q62" s="26"/>
    </row>
    <row r="63" spans="1:17" x14ac:dyDescent="0.2">
      <c r="A63" s="170" t="s">
        <v>434</v>
      </c>
      <c r="B63" s="174"/>
      <c r="C63" s="174"/>
      <c r="D63" s="174"/>
      <c r="E63" s="174"/>
      <c r="F63" s="174"/>
      <c r="G63" s="174"/>
      <c r="H63" s="174"/>
      <c r="I63" s="174"/>
      <c r="J63" s="155">
        <v>1741</v>
      </c>
      <c r="K63" s="26"/>
      <c r="L63" s="26"/>
      <c r="M63" s="26"/>
      <c r="N63" s="26"/>
      <c r="O63" s="25">
        <v>15.08</v>
      </c>
      <c r="P63" s="26"/>
      <c r="Q63" s="25">
        <v>4.3</v>
      </c>
    </row>
    <row r="64" spans="1:17" x14ac:dyDescent="0.2">
      <c r="A64" s="170" t="s">
        <v>433</v>
      </c>
      <c r="B64" s="174"/>
      <c r="C64" s="174"/>
      <c r="D64" s="174"/>
      <c r="E64" s="174"/>
      <c r="F64" s="174"/>
      <c r="G64" s="174"/>
      <c r="H64" s="174"/>
      <c r="I64" s="174"/>
      <c r="J64" s="155">
        <v>217</v>
      </c>
      <c r="K64" s="26"/>
      <c r="L64" s="26"/>
      <c r="M64" s="26"/>
      <c r="N64" s="26"/>
      <c r="O64" s="26"/>
      <c r="P64" s="26"/>
      <c r="Q64" s="26"/>
    </row>
    <row r="65" spans="1:17" x14ac:dyDescent="0.2">
      <c r="A65" s="170" t="s">
        <v>432</v>
      </c>
      <c r="B65" s="174"/>
      <c r="C65" s="174"/>
      <c r="D65" s="174"/>
      <c r="E65" s="174"/>
      <c r="F65" s="174"/>
      <c r="G65" s="174"/>
      <c r="H65" s="174"/>
      <c r="I65" s="174"/>
      <c r="J65" s="155">
        <v>10</v>
      </c>
      <c r="K65" s="26"/>
      <c r="L65" s="26"/>
      <c r="M65" s="26"/>
      <c r="N65" s="26"/>
      <c r="O65" s="25">
        <v>0.28000000000000003</v>
      </c>
      <c r="P65" s="26"/>
      <c r="Q65" s="26"/>
    </row>
    <row r="66" spans="1:17" x14ac:dyDescent="0.2">
      <c r="A66" s="170" t="s">
        <v>51</v>
      </c>
      <c r="B66" s="174"/>
      <c r="C66" s="174"/>
      <c r="D66" s="174"/>
      <c r="E66" s="174"/>
      <c r="F66" s="174"/>
      <c r="G66" s="174"/>
      <c r="H66" s="174"/>
      <c r="I66" s="174"/>
      <c r="J66" s="155">
        <v>1968</v>
      </c>
      <c r="K66" s="26"/>
      <c r="L66" s="26"/>
      <c r="M66" s="26"/>
      <c r="N66" s="26"/>
      <c r="O66" s="25">
        <v>15.36</v>
      </c>
      <c r="P66" s="26"/>
      <c r="Q66" s="25">
        <v>4.3</v>
      </c>
    </row>
    <row r="67" spans="1:17" x14ac:dyDescent="0.2">
      <c r="A67" s="170" t="s">
        <v>52</v>
      </c>
      <c r="B67" s="174"/>
      <c r="C67" s="174"/>
      <c r="D67" s="174"/>
      <c r="E67" s="174"/>
      <c r="F67" s="174"/>
      <c r="G67" s="174"/>
      <c r="H67" s="174"/>
      <c r="I67" s="174"/>
      <c r="J67" s="154"/>
      <c r="K67" s="26"/>
      <c r="L67" s="26"/>
      <c r="M67" s="26"/>
      <c r="N67" s="26"/>
      <c r="O67" s="26"/>
      <c r="P67" s="26"/>
      <c r="Q67" s="26"/>
    </row>
    <row r="68" spans="1:17" x14ac:dyDescent="0.2">
      <c r="A68" s="170" t="s">
        <v>53</v>
      </c>
      <c r="B68" s="174"/>
      <c r="C68" s="174"/>
      <c r="D68" s="174"/>
      <c r="E68" s="174"/>
      <c r="F68" s="174"/>
      <c r="G68" s="174"/>
      <c r="H68" s="174"/>
      <c r="I68" s="174"/>
      <c r="J68" s="155">
        <v>1157</v>
      </c>
      <c r="K68" s="26"/>
      <c r="L68" s="26"/>
      <c r="M68" s="26"/>
      <c r="N68" s="26"/>
      <c r="O68" s="26"/>
      <c r="P68" s="26"/>
      <c r="Q68" s="26"/>
    </row>
    <row r="69" spans="1:17" x14ac:dyDescent="0.2">
      <c r="A69" s="170" t="s">
        <v>54</v>
      </c>
      <c r="B69" s="174"/>
      <c r="C69" s="174"/>
      <c r="D69" s="174"/>
      <c r="E69" s="174"/>
      <c r="F69" s="174"/>
      <c r="G69" s="174"/>
      <c r="H69" s="174"/>
      <c r="I69" s="174"/>
      <c r="J69" s="155">
        <v>174</v>
      </c>
      <c r="K69" s="26"/>
      <c r="L69" s="26"/>
      <c r="M69" s="26"/>
      <c r="N69" s="26"/>
      <c r="O69" s="26"/>
      <c r="P69" s="26"/>
      <c r="Q69" s="26"/>
    </row>
    <row r="70" spans="1:17" x14ac:dyDescent="0.2">
      <c r="A70" s="170" t="s">
        <v>55</v>
      </c>
      <c r="B70" s="174"/>
      <c r="C70" s="174"/>
      <c r="D70" s="174"/>
      <c r="E70" s="174"/>
      <c r="F70" s="174"/>
      <c r="G70" s="174"/>
      <c r="H70" s="174"/>
      <c r="I70" s="174"/>
      <c r="J70" s="155">
        <v>271</v>
      </c>
      <c r="K70" s="26"/>
      <c r="L70" s="26"/>
      <c r="M70" s="26"/>
      <c r="N70" s="26"/>
      <c r="O70" s="26"/>
      <c r="P70" s="26"/>
      <c r="Q70" s="26"/>
    </row>
    <row r="71" spans="1:17" x14ac:dyDescent="0.2">
      <c r="A71" s="170" t="s">
        <v>56</v>
      </c>
      <c r="B71" s="174"/>
      <c r="C71" s="174"/>
      <c r="D71" s="174"/>
      <c r="E71" s="174"/>
      <c r="F71" s="174"/>
      <c r="G71" s="174"/>
      <c r="H71" s="174"/>
      <c r="I71" s="174"/>
      <c r="J71" s="155">
        <v>257</v>
      </c>
      <c r="K71" s="26"/>
      <c r="L71" s="26"/>
      <c r="M71" s="26"/>
      <c r="N71" s="26"/>
      <c r="O71" s="26"/>
      <c r="P71" s="26"/>
      <c r="Q71" s="26"/>
    </row>
    <row r="72" spans="1:17" x14ac:dyDescent="0.2">
      <c r="A72" s="170" t="s">
        <v>57</v>
      </c>
      <c r="B72" s="174"/>
      <c r="C72" s="174"/>
      <c r="D72" s="174"/>
      <c r="E72" s="174"/>
      <c r="F72" s="174"/>
      <c r="G72" s="174"/>
      <c r="H72" s="174"/>
      <c r="I72" s="174"/>
      <c r="J72" s="155">
        <v>176</v>
      </c>
      <c r="K72" s="26"/>
      <c r="L72" s="26"/>
      <c r="M72" s="26"/>
      <c r="N72" s="26"/>
      <c r="O72" s="26"/>
      <c r="P72" s="26"/>
      <c r="Q72" s="26"/>
    </row>
    <row r="73" spans="1:17" x14ac:dyDescent="0.2">
      <c r="A73" s="175" t="s">
        <v>431</v>
      </c>
      <c r="B73" s="174"/>
      <c r="C73" s="174"/>
      <c r="D73" s="174"/>
      <c r="E73" s="174"/>
      <c r="F73" s="174"/>
      <c r="G73" s="174"/>
      <c r="H73" s="174"/>
      <c r="I73" s="174"/>
      <c r="J73" s="156">
        <v>1968</v>
      </c>
      <c r="K73" s="26"/>
      <c r="L73" s="26"/>
      <c r="M73" s="26"/>
      <c r="N73" s="26"/>
      <c r="O73" s="27">
        <v>15.36</v>
      </c>
      <c r="P73" s="26"/>
      <c r="Q73" s="27">
        <v>4.3</v>
      </c>
    </row>
    <row r="74" spans="1:17" x14ac:dyDescent="0.2">
      <c r="A74" s="181" t="s">
        <v>104</v>
      </c>
      <c r="B74" s="182"/>
      <c r="C74" s="182"/>
      <c r="D74" s="182"/>
      <c r="E74" s="182"/>
      <c r="F74" s="182"/>
      <c r="G74" s="182"/>
      <c r="H74" s="182"/>
      <c r="I74" s="182"/>
      <c r="J74" s="182"/>
      <c r="K74" s="182"/>
      <c r="L74" s="182"/>
      <c r="M74" s="182"/>
      <c r="N74" s="182"/>
      <c r="O74" s="182"/>
      <c r="P74" s="182"/>
      <c r="Q74" s="182"/>
    </row>
    <row r="75" spans="1:17" x14ac:dyDescent="0.2">
      <c r="A75" s="170" t="s">
        <v>45</v>
      </c>
      <c r="B75" s="174"/>
      <c r="C75" s="174"/>
      <c r="D75" s="174"/>
      <c r="E75" s="174"/>
      <c r="F75" s="174"/>
      <c r="G75" s="174"/>
      <c r="H75" s="174"/>
      <c r="I75" s="174"/>
      <c r="J75" s="155">
        <v>1518</v>
      </c>
      <c r="K75" s="25">
        <v>184</v>
      </c>
      <c r="L75" s="25">
        <v>145</v>
      </c>
      <c r="M75" s="25">
        <v>56</v>
      </c>
      <c r="N75" s="26"/>
      <c r="O75" s="25">
        <v>13.83</v>
      </c>
      <c r="P75" s="26"/>
      <c r="Q75" s="25">
        <v>3.58</v>
      </c>
    </row>
    <row r="76" spans="1:17" x14ac:dyDescent="0.2">
      <c r="A76" s="170" t="s">
        <v>98</v>
      </c>
      <c r="B76" s="174"/>
      <c r="C76" s="174"/>
      <c r="D76" s="174"/>
      <c r="E76" s="174"/>
      <c r="F76" s="174"/>
      <c r="G76" s="174"/>
      <c r="H76" s="174"/>
      <c r="I76" s="174"/>
      <c r="J76" s="155">
        <v>1588</v>
      </c>
      <c r="K76" s="25">
        <v>220</v>
      </c>
      <c r="L76" s="25">
        <v>174</v>
      </c>
      <c r="M76" s="25">
        <v>67</v>
      </c>
      <c r="N76" s="26"/>
      <c r="O76" s="25">
        <v>16.59</v>
      </c>
      <c r="P76" s="26"/>
      <c r="Q76" s="25">
        <v>4.3</v>
      </c>
    </row>
    <row r="77" spans="1:17" x14ac:dyDescent="0.2">
      <c r="A77" s="170" t="s">
        <v>97</v>
      </c>
      <c r="B77" s="174"/>
      <c r="C77" s="174"/>
      <c r="D77" s="174"/>
      <c r="E77" s="174"/>
      <c r="F77" s="174"/>
      <c r="G77" s="174"/>
      <c r="H77" s="174"/>
      <c r="I77" s="174"/>
      <c r="J77" s="154"/>
      <c r="K77" s="26"/>
      <c r="L77" s="26"/>
      <c r="M77" s="26"/>
      <c r="N77" s="26"/>
      <c r="O77" s="26"/>
      <c r="P77" s="26"/>
      <c r="Q77" s="26"/>
    </row>
    <row r="78" spans="1:17" ht="26.1" customHeight="1" x14ac:dyDescent="0.2">
      <c r="A78" s="170" t="s">
        <v>430</v>
      </c>
      <c r="B78" s="174"/>
      <c r="C78" s="174"/>
      <c r="D78" s="174"/>
      <c r="E78" s="174"/>
      <c r="F78" s="174"/>
      <c r="G78" s="174"/>
      <c r="H78" s="174"/>
      <c r="I78" s="174"/>
      <c r="J78" s="155">
        <v>4</v>
      </c>
      <c r="K78" s="26"/>
      <c r="L78" s="26"/>
      <c r="M78" s="26"/>
      <c r="N78" s="26"/>
      <c r="O78" s="26"/>
      <c r="P78" s="26"/>
      <c r="Q78" s="26"/>
    </row>
    <row r="79" spans="1:17" x14ac:dyDescent="0.2">
      <c r="A79" s="170" t="s">
        <v>429</v>
      </c>
      <c r="B79" s="174"/>
      <c r="C79" s="174"/>
      <c r="D79" s="174"/>
      <c r="E79" s="174"/>
      <c r="F79" s="174"/>
      <c r="G79" s="174"/>
      <c r="H79" s="174"/>
      <c r="I79" s="174"/>
      <c r="J79" s="155">
        <v>1</v>
      </c>
      <c r="K79" s="26"/>
      <c r="L79" s="26"/>
      <c r="M79" s="26"/>
      <c r="N79" s="26"/>
      <c r="O79" s="26"/>
      <c r="P79" s="26"/>
      <c r="Q79" s="26"/>
    </row>
    <row r="80" spans="1:17" ht="26.1" customHeight="1" x14ac:dyDescent="0.2">
      <c r="A80" s="170" t="s">
        <v>428</v>
      </c>
      <c r="B80" s="174"/>
      <c r="C80" s="174"/>
      <c r="D80" s="174"/>
      <c r="E80" s="174"/>
      <c r="F80" s="174"/>
      <c r="G80" s="174"/>
      <c r="H80" s="174"/>
      <c r="I80" s="174"/>
      <c r="J80" s="155">
        <v>65</v>
      </c>
      <c r="K80" s="25">
        <v>37</v>
      </c>
      <c r="L80" s="25">
        <v>29</v>
      </c>
      <c r="M80" s="25">
        <v>11</v>
      </c>
      <c r="N80" s="26"/>
      <c r="O80" s="25">
        <v>2.766</v>
      </c>
      <c r="P80" s="26"/>
      <c r="Q80" s="25">
        <v>0.71599999999999997</v>
      </c>
    </row>
    <row r="81" spans="1:17" x14ac:dyDescent="0.2">
      <c r="A81" s="170" t="s">
        <v>46</v>
      </c>
      <c r="B81" s="174"/>
      <c r="C81" s="174"/>
      <c r="D81" s="174"/>
      <c r="E81" s="174"/>
      <c r="F81" s="174"/>
      <c r="G81" s="174"/>
      <c r="H81" s="174"/>
      <c r="I81" s="174"/>
      <c r="J81" s="155">
        <v>270</v>
      </c>
      <c r="K81" s="26"/>
      <c r="L81" s="26"/>
      <c r="M81" s="26"/>
      <c r="N81" s="26"/>
      <c r="O81" s="26"/>
      <c r="P81" s="26"/>
      <c r="Q81" s="26"/>
    </row>
    <row r="82" spans="1:17" x14ac:dyDescent="0.2">
      <c r="A82" s="170" t="s">
        <v>97</v>
      </c>
      <c r="B82" s="174"/>
      <c r="C82" s="174"/>
      <c r="D82" s="174"/>
      <c r="E82" s="174"/>
      <c r="F82" s="174"/>
      <c r="G82" s="174"/>
      <c r="H82" s="174"/>
      <c r="I82" s="174"/>
      <c r="J82" s="154"/>
      <c r="K82" s="26"/>
      <c r="L82" s="26"/>
      <c r="M82" s="26"/>
      <c r="N82" s="26"/>
      <c r="O82" s="26"/>
      <c r="P82" s="26"/>
      <c r="Q82" s="26"/>
    </row>
    <row r="83" spans="1:17" x14ac:dyDescent="0.2">
      <c r="A83" s="170" t="s">
        <v>427</v>
      </c>
      <c r="B83" s="174"/>
      <c r="C83" s="174"/>
      <c r="D83" s="174"/>
      <c r="E83" s="174"/>
      <c r="F83" s="174"/>
      <c r="G83" s="174"/>
      <c r="H83" s="174"/>
      <c r="I83" s="174"/>
      <c r="J83" s="155">
        <v>16</v>
      </c>
      <c r="K83" s="26"/>
      <c r="L83" s="26"/>
      <c r="M83" s="26"/>
      <c r="N83" s="26"/>
      <c r="O83" s="26"/>
      <c r="P83" s="26"/>
      <c r="Q83" s="26"/>
    </row>
    <row r="84" spans="1:17" x14ac:dyDescent="0.2">
      <c r="A84" s="170" t="s">
        <v>426</v>
      </c>
      <c r="B84" s="174"/>
      <c r="C84" s="174"/>
      <c r="D84" s="174"/>
      <c r="E84" s="174"/>
      <c r="F84" s="174"/>
      <c r="G84" s="174"/>
      <c r="H84" s="174"/>
      <c r="I84" s="174"/>
      <c r="J84" s="155">
        <v>254</v>
      </c>
      <c r="K84" s="26"/>
      <c r="L84" s="26"/>
      <c r="M84" s="26"/>
      <c r="N84" s="26"/>
      <c r="O84" s="26"/>
      <c r="P84" s="26"/>
      <c r="Q84" s="26"/>
    </row>
    <row r="85" spans="1:17" x14ac:dyDescent="0.2">
      <c r="A85" s="170" t="s">
        <v>47</v>
      </c>
      <c r="B85" s="174"/>
      <c r="C85" s="174"/>
      <c r="D85" s="174"/>
      <c r="E85" s="174"/>
      <c r="F85" s="174"/>
      <c r="G85" s="174"/>
      <c r="H85" s="174"/>
      <c r="I85" s="174"/>
      <c r="J85" s="155">
        <v>186</v>
      </c>
      <c r="K85" s="26"/>
      <c r="L85" s="26"/>
      <c r="M85" s="26"/>
      <c r="N85" s="26"/>
      <c r="O85" s="26"/>
      <c r="P85" s="26"/>
      <c r="Q85" s="26"/>
    </row>
    <row r="86" spans="1:17" x14ac:dyDescent="0.2">
      <c r="A86" s="170" t="s">
        <v>97</v>
      </c>
      <c r="B86" s="174"/>
      <c r="C86" s="174"/>
      <c r="D86" s="174"/>
      <c r="E86" s="174"/>
      <c r="F86" s="174"/>
      <c r="G86" s="174"/>
      <c r="H86" s="174"/>
      <c r="I86" s="174"/>
      <c r="J86" s="154"/>
      <c r="K86" s="26"/>
      <c r="L86" s="26"/>
      <c r="M86" s="26"/>
      <c r="N86" s="26"/>
      <c r="O86" s="26"/>
      <c r="P86" s="26"/>
      <c r="Q86" s="26"/>
    </row>
    <row r="87" spans="1:17" x14ac:dyDescent="0.2">
      <c r="A87" s="170" t="s">
        <v>425</v>
      </c>
      <c r="B87" s="174"/>
      <c r="C87" s="174"/>
      <c r="D87" s="174"/>
      <c r="E87" s="174"/>
      <c r="F87" s="174"/>
      <c r="G87" s="174"/>
      <c r="H87" s="174"/>
      <c r="I87" s="174"/>
      <c r="J87" s="155">
        <v>12</v>
      </c>
      <c r="K87" s="26"/>
      <c r="L87" s="26"/>
      <c r="M87" s="26"/>
      <c r="N87" s="26"/>
      <c r="O87" s="26"/>
      <c r="P87" s="26"/>
      <c r="Q87" s="26"/>
    </row>
    <row r="88" spans="1:17" x14ac:dyDescent="0.2">
      <c r="A88" s="170" t="s">
        <v>424</v>
      </c>
      <c r="B88" s="174"/>
      <c r="C88" s="174"/>
      <c r="D88" s="174"/>
      <c r="E88" s="174"/>
      <c r="F88" s="174"/>
      <c r="G88" s="174"/>
      <c r="H88" s="174"/>
      <c r="I88" s="174"/>
      <c r="J88" s="155">
        <v>174</v>
      </c>
      <c r="K88" s="26"/>
      <c r="L88" s="26"/>
      <c r="M88" s="26"/>
      <c r="N88" s="26"/>
      <c r="O88" s="26"/>
      <c r="P88" s="26"/>
      <c r="Q88" s="26"/>
    </row>
    <row r="89" spans="1:17" x14ac:dyDescent="0.2">
      <c r="A89" s="175" t="s">
        <v>48</v>
      </c>
      <c r="B89" s="174"/>
      <c r="C89" s="174"/>
      <c r="D89" s="174"/>
      <c r="E89" s="174"/>
      <c r="F89" s="174"/>
      <c r="G89" s="174"/>
      <c r="H89" s="174"/>
      <c r="I89" s="174"/>
      <c r="J89" s="154"/>
      <c r="K89" s="26"/>
      <c r="L89" s="26"/>
      <c r="M89" s="26"/>
      <c r="N89" s="26"/>
      <c r="O89" s="26"/>
      <c r="P89" s="26"/>
      <c r="Q89" s="26"/>
    </row>
    <row r="90" spans="1:17" x14ac:dyDescent="0.2">
      <c r="A90" s="170" t="s">
        <v>154</v>
      </c>
      <c r="B90" s="174"/>
      <c r="C90" s="174"/>
      <c r="D90" s="174"/>
      <c r="E90" s="174"/>
      <c r="F90" s="174"/>
      <c r="G90" s="174"/>
      <c r="H90" s="174"/>
      <c r="I90" s="174"/>
      <c r="J90" s="154"/>
      <c r="K90" s="26"/>
      <c r="L90" s="26"/>
      <c r="M90" s="26"/>
      <c r="N90" s="26"/>
      <c r="O90" s="26"/>
      <c r="P90" s="26"/>
      <c r="Q90" s="26"/>
    </row>
    <row r="91" spans="1:17" x14ac:dyDescent="0.2">
      <c r="A91" s="170" t="s">
        <v>153</v>
      </c>
      <c r="B91" s="174"/>
      <c r="C91" s="174"/>
      <c r="D91" s="174"/>
      <c r="E91" s="174"/>
      <c r="F91" s="174"/>
      <c r="G91" s="174"/>
      <c r="H91" s="174"/>
      <c r="I91" s="174"/>
      <c r="J91" s="154"/>
      <c r="K91" s="26"/>
      <c r="L91" s="26"/>
      <c r="M91" s="26"/>
      <c r="N91" s="26"/>
      <c r="O91" s="26"/>
      <c r="P91" s="26"/>
      <c r="Q91" s="26"/>
    </row>
    <row r="92" spans="1:17" x14ac:dyDescent="0.2">
      <c r="A92" s="170" t="s">
        <v>423</v>
      </c>
      <c r="B92" s="174"/>
      <c r="C92" s="174"/>
      <c r="D92" s="174"/>
      <c r="E92" s="174"/>
      <c r="F92" s="174"/>
      <c r="G92" s="174"/>
      <c r="H92" s="174"/>
      <c r="I92" s="174"/>
      <c r="J92" s="155">
        <v>20</v>
      </c>
      <c r="K92" s="25">
        <v>17</v>
      </c>
      <c r="L92" s="26"/>
      <c r="M92" s="26"/>
      <c r="N92" s="26"/>
      <c r="O92" s="25">
        <v>1.26</v>
      </c>
      <c r="P92" s="26"/>
      <c r="Q92" s="26"/>
    </row>
    <row r="93" spans="1:17" ht="26.1" customHeight="1" x14ac:dyDescent="0.2">
      <c r="A93" s="170" t="s">
        <v>147</v>
      </c>
      <c r="B93" s="174"/>
      <c r="C93" s="174"/>
      <c r="D93" s="174"/>
      <c r="E93" s="174"/>
      <c r="F93" s="174"/>
      <c r="G93" s="174"/>
      <c r="H93" s="174"/>
      <c r="I93" s="174"/>
      <c r="J93" s="155">
        <v>23</v>
      </c>
      <c r="K93" s="25">
        <v>20</v>
      </c>
      <c r="L93" s="26"/>
      <c r="M93" s="26"/>
      <c r="N93" s="26"/>
      <c r="O93" s="25">
        <v>1.51</v>
      </c>
      <c r="P93" s="26"/>
      <c r="Q93" s="26"/>
    </row>
    <row r="94" spans="1:17" x14ac:dyDescent="0.2">
      <c r="A94" s="170" t="s">
        <v>422</v>
      </c>
      <c r="B94" s="174"/>
      <c r="C94" s="174"/>
      <c r="D94" s="174"/>
      <c r="E94" s="174"/>
      <c r="F94" s="174"/>
      <c r="G94" s="174"/>
      <c r="H94" s="174"/>
      <c r="I94" s="174"/>
      <c r="J94" s="155">
        <v>16</v>
      </c>
      <c r="K94" s="26"/>
      <c r="L94" s="26"/>
      <c r="M94" s="26"/>
      <c r="N94" s="26"/>
      <c r="O94" s="26"/>
      <c r="P94" s="26"/>
      <c r="Q94" s="26"/>
    </row>
    <row r="95" spans="1:17" x14ac:dyDescent="0.2">
      <c r="A95" s="170" t="s">
        <v>421</v>
      </c>
      <c r="B95" s="174"/>
      <c r="C95" s="174"/>
      <c r="D95" s="174"/>
      <c r="E95" s="174"/>
      <c r="F95" s="174"/>
      <c r="G95" s="174"/>
      <c r="H95" s="174"/>
      <c r="I95" s="174"/>
      <c r="J95" s="155">
        <v>12</v>
      </c>
      <c r="K95" s="26"/>
      <c r="L95" s="26"/>
      <c r="M95" s="26"/>
      <c r="N95" s="26"/>
      <c r="O95" s="26"/>
      <c r="P95" s="26"/>
      <c r="Q95" s="26"/>
    </row>
    <row r="96" spans="1:17" x14ac:dyDescent="0.2">
      <c r="A96" s="170" t="s">
        <v>144</v>
      </c>
      <c r="B96" s="174"/>
      <c r="C96" s="174"/>
      <c r="D96" s="174"/>
      <c r="E96" s="174"/>
      <c r="F96" s="174"/>
      <c r="G96" s="174"/>
      <c r="H96" s="174"/>
      <c r="I96" s="174"/>
      <c r="J96" s="155">
        <v>51</v>
      </c>
      <c r="K96" s="26"/>
      <c r="L96" s="26"/>
      <c r="M96" s="26"/>
      <c r="N96" s="26"/>
      <c r="O96" s="25">
        <v>1.51</v>
      </c>
      <c r="P96" s="26"/>
      <c r="Q96" s="26"/>
    </row>
    <row r="97" spans="1:17" x14ac:dyDescent="0.2">
      <c r="A97" s="170" t="s">
        <v>149</v>
      </c>
      <c r="B97" s="174"/>
      <c r="C97" s="174"/>
      <c r="D97" s="174"/>
      <c r="E97" s="174"/>
      <c r="F97" s="174"/>
      <c r="G97" s="174"/>
      <c r="H97" s="174"/>
      <c r="I97" s="174"/>
      <c r="J97" s="154"/>
      <c r="K97" s="26"/>
      <c r="L97" s="26"/>
      <c r="M97" s="26"/>
      <c r="N97" s="26"/>
      <c r="O97" s="26"/>
      <c r="P97" s="26"/>
      <c r="Q97" s="26"/>
    </row>
    <row r="98" spans="1:17" x14ac:dyDescent="0.2">
      <c r="A98" s="170" t="s">
        <v>420</v>
      </c>
      <c r="B98" s="174"/>
      <c r="C98" s="174"/>
      <c r="D98" s="174"/>
      <c r="E98" s="174"/>
      <c r="F98" s="174"/>
      <c r="G98" s="174"/>
      <c r="H98" s="174"/>
      <c r="I98" s="174"/>
      <c r="J98" s="155">
        <v>1251</v>
      </c>
      <c r="K98" s="25">
        <v>167</v>
      </c>
      <c r="L98" s="25">
        <v>145</v>
      </c>
      <c r="M98" s="25">
        <v>56</v>
      </c>
      <c r="N98" s="26"/>
      <c r="O98" s="25">
        <v>12.57</v>
      </c>
      <c r="P98" s="26"/>
      <c r="Q98" s="25">
        <v>3.58</v>
      </c>
    </row>
    <row r="99" spans="1:17" ht="26.1" customHeight="1" x14ac:dyDescent="0.2">
      <c r="A99" s="170" t="s">
        <v>147</v>
      </c>
      <c r="B99" s="174"/>
      <c r="C99" s="174"/>
      <c r="D99" s="174"/>
      <c r="E99" s="174"/>
      <c r="F99" s="174"/>
      <c r="G99" s="174"/>
      <c r="H99" s="174"/>
      <c r="I99" s="174"/>
      <c r="J99" s="155">
        <v>1313</v>
      </c>
      <c r="K99" s="25">
        <v>200</v>
      </c>
      <c r="L99" s="25">
        <v>174</v>
      </c>
      <c r="M99" s="25">
        <v>67</v>
      </c>
      <c r="N99" s="26"/>
      <c r="O99" s="25">
        <v>15.08</v>
      </c>
      <c r="P99" s="26"/>
      <c r="Q99" s="25">
        <v>4.3</v>
      </c>
    </row>
    <row r="100" spans="1:17" x14ac:dyDescent="0.2">
      <c r="A100" s="170" t="s">
        <v>419</v>
      </c>
      <c r="B100" s="174"/>
      <c r="C100" s="174"/>
      <c r="D100" s="174"/>
      <c r="E100" s="174"/>
      <c r="F100" s="174"/>
      <c r="G100" s="174"/>
      <c r="H100" s="174"/>
      <c r="I100" s="174"/>
      <c r="J100" s="155">
        <v>254</v>
      </c>
      <c r="K100" s="26"/>
      <c r="L100" s="26"/>
      <c r="M100" s="26"/>
      <c r="N100" s="26"/>
      <c r="O100" s="26"/>
      <c r="P100" s="26"/>
      <c r="Q100" s="26"/>
    </row>
    <row r="101" spans="1:17" x14ac:dyDescent="0.2">
      <c r="A101" s="170" t="s">
        <v>418</v>
      </c>
      <c r="B101" s="174"/>
      <c r="C101" s="174"/>
      <c r="D101" s="174"/>
      <c r="E101" s="174"/>
      <c r="F101" s="174"/>
      <c r="G101" s="174"/>
      <c r="H101" s="174"/>
      <c r="I101" s="174"/>
      <c r="J101" s="155">
        <v>174</v>
      </c>
      <c r="K101" s="26"/>
      <c r="L101" s="26"/>
      <c r="M101" s="26"/>
      <c r="N101" s="26"/>
      <c r="O101" s="26"/>
      <c r="P101" s="26"/>
      <c r="Q101" s="26"/>
    </row>
    <row r="102" spans="1:17" x14ac:dyDescent="0.2">
      <c r="A102" s="170" t="s">
        <v>144</v>
      </c>
      <c r="B102" s="174"/>
      <c r="C102" s="174"/>
      <c r="D102" s="174"/>
      <c r="E102" s="174"/>
      <c r="F102" s="174"/>
      <c r="G102" s="174"/>
      <c r="H102" s="174"/>
      <c r="I102" s="174"/>
      <c r="J102" s="155">
        <v>1741</v>
      </c>
      <c r="K102" s="26"/>
      <c r="L102" s="26"/>
      <c r="M102" s="26"/>
      <c r="N102" s="26"/>
      <c r="O102" s="25">
        <v>15.08</v>
      </c>
      <c r="P102" s="26"/>
      <c r="Q102" s="25">
        <v>4.3</v>
      </c>
    </row>
    <row r="103" spans="1:17" x14ac:dyDescent="0.2">
      <c r="A103" s="170" t="s">
        <v>143</v>
      </c>
      <c r="B103" s="174"/>
      <c r="C103" s="174"/>
      <c r="D103" s="174"/>
      <c r="E103" s="174"/>
      <c r="F103" s="174"/>
      <c r="G103" s="174"/>
      <c r="H103" s="174"/>
      <c r="I103" s="174"/>
      <c r="J103" s="154"/>
      <c r="K103" s="26"/>
      <c r="L103" s="26"/>
      <c r="M103" s="26"/>
      <c r="N103" s="26"/>
      <c r="O103" s="26"/>
      <c r="P103" s="26"/>
      <c r="Q103" s="26"/>
    </row>
    <row r="104" spans="1:17" x14ac:dyDescent="0.2">
      <c r="A104" s="170" t="s">
        <v>417</v>
      </c>
      <c r="B104" s="174"/>
      <c r="C104" s="174"/>
      <c r="D104" s="174"/>
      <c r="E104" s="174"/>
      <c r="F104" s="174"/>
      <c r="G104" s="174"/>
      <c r="H104" s="174"/>
      <c r="I104" s="174"/>
      <c r="J104" s="155">
        <v>213</v>
      </c>
      <c r="K104" s="26"/>
      <c r="L104" s="26"/>
      <c r="M104" s="26"/>
      <c r="N104" s="26"/>
      <c r="O104" s="26"/>
      <c r="P104" s="26"/>
      <c r="Q104" s="26"/>
    </row>
    <row r="105" spans="1:17" ht="26.1" customHeight="1" x14ac:dyDescent="0.2">
      <c r="A105" s="170" t="s">
        <v>141</v>
      </c>
      <c r="B105" s="174"/>
      <c r="C105" s="174"/>
      <c r="D105" s="174"/>
      <c r="E105" s="174"/>
      <c r="F105" s="174"/>
      <c r="G105" s="174"/>
      <c r="H105" s="174"/>
      <c r="I105" s="174"/>
      <c r="J105" s="155">
        <v>217</v>
      </c>
      <c r="K105" s="26"/>
      <c r="L105" s="26"/>
      <c r="M105" s="26"/>
      <c r="N105" s="26"/>
      <c r="O105" s="26"/>
      <c r="P105" s="26"/>
      <c r="Q105" s="26"/>
    </row>
    <row r="106" spans="1:17" x14ac:dyDescent="0.2">
      <c r="A106" s="170" t="s">
        <v>135</v>
      </c>
      <c r="B106" s="174"/>
      <c r="C106" s="174"/>
      <c r="D106" s="174"/>
      <c r="E106" s="174"/>
      <c r="F106" s="174"/>
      <c r="G106" s="174"/>
      <c r="H106" s="174"/>
      <c r="I106" s="174"/>
      <c r="J106" s="155">
        <v>2009</v>
      </c>
      <c r="K106" s="26"/>
      <c r="L106" s="26"/>
      <c r="M106" s="26"/>
      <c r="N106" s="26"/>
      <c r="O106" s="25">
        <v>16.59</v>
      </c>
      <c r="P106" s="26"/>
      <c r="Q106" s="25">
        <v>4.3</v>
      </c>
    </row>
    <row r="107" spans="1:17" x14ac:dyDescent="0.2">
      <c r="A107" s="170" t="s">
        <v>140</v>
      </c>
      <c r="B107" s="174"/>
      <c r="C107" s="174"/>
      <c r="D107" s="174"/>
      <c r="E107" s="174"/>
      <c r="F107" s="174"/>
      <c r="G107" s="174"/>
      <c r="H107" s="174"/>
      <c r="I107" s="174"/>
      <c r="J107" s="154"/>
      <c r="K107" s="26"/>
      <c r="L107" s="26"/>
      <c r="M107" s="26"/>
      <c r="N107" s="26"/>
      <c r="O107" s="26"/>
      <c r="P107" s="26"/>
      <c r="Q107" s="26"/>
    </row>
    <row r="108" spans="1:17" x14ac:dyDescent="0.2">
      <c r="A108" s="170" t="s">
        <v>139</v>
      </c>
      <c r="B108" s="174"/>
      <c r="C108" s="174"/>
      <c r="D108" s="174"/>
      <c r="E108" s="174"/>
      <c r="F108" s="174"/>
      <c r="G108" s="174"/>
      <c r="H108" s="174"/>
      <c r="I108" s="174"/>
      <c r="J108" s="154"/>
      <c r="K108" s="26"/>
      <c r="L108" s="26"/>
      <c r="M108" s="26"/>
      <c r="N108" s="26"/>
      <c r="O108" s="26"/>
      <c r="P108" s="26"/>
      <c r="Q108" s="26"/>
    </row>
    <row r="109" spans="1:17" x14ac:dyDescent="0.2">
      <c r="A109" s="170" t="s">
        <v>416</v>
      </c>
      <c r="B109" s="174"/>
      <c r="C109" s="174"/>
      <c r="D109" s="174"/>
      <c r="E109" s="174"/>
      <c r="F109" s="174"/>
      <c r="G109" s="174"/>
      <c r="H109" s="174"/>
      <c r="I109" s="174"/>
      <c r="J109" s="155">
        <v>34</v>
      </c>
      <c r="K109" s="26"/>
      <c r="L109" s="26"/>
      <c r="M109" s="26"/>
      <c r="N109" s="26"/>
      <c r="O109" s="26"/>
      <c r="P109" s="26"/>
      <c r="Q109" s="26"/>
    </row>
    <row r="110" spans="1:17" x14ac:dyDescent="0.2">
      <c r="A110" s="170" t="s">
        <v>137</v>
      </c>
      <c r="B110" s="174"/>
      <c r="C110" s="174"/>
      <c r="D110" s="174"/>
      <c r="E110" s="174"/>
      <c r="F110" s="174"/>
      <c r="G110" s="174"/>
      <c r="H110" s="174"/>
      <c r="I110" s="174"/>
      <c r="J110" s="155">
        <v>35</v>
      </c>
      <c r="K110" s="26"/>
      <c r="L110" s="26"/>
      <c r="M110" s="26"/>
      <c r="N110" s="26"/>
      <c r="O110" s="26"/>
      <c r="P110" s="26"/>
      <c r="Q110" s="26"/>
    </row>
    <row r="111" spans="1:17" ht="26.1" customHeight="1" x14ac:dyDescent="0.2">
      <c r="A111" s="170" t="s">
        <v>136</v>
      </c>
      <c r="B111" s="174"/>
      <c r="C111" s="174"/>
      <c r="D111" s="174"/>
      <c r="E111" s="174"/>
      <c r="F111" s="174"/>
      <c r="G111" s="174"/>
      <c r="H111" s="174"/>
      <c r="I111" s="174"/>
      <c r="J111" s="155">
        <v>35</v>
      </c>
      <c r="K111" s="26"/>
      <c r="L111" s="26"/>
      <c r="M111" s="26"/>
      <c r="N111" s="26"/>
      <c r="O111" s="26"/>
      <c r="P111" s="26"/>
      <c r="Q111" s="26"/>
    </row>
    <row r="112" spans="1:17" x14ac:dyDescent="0.2">
      <c r="A112" s="170" t="s">
        <v>135</v>
      </c>
      <c r="B112" s="174"/>
      <c r="C112" s="174"/>
      <c r="D112" s="174"/>
      <c r="E112" s="174"/>
      <c r="F112" s="174"/>
      <c r="G112" s="174"/>
      <c r="H112" s="174"/>
      <c r="I112" s="174"/>
      <c r="J112" s="155">
        <v>35</v>
      </c>
      <c r="K112" s="26"/>
      <c r="L112" s="26"/>
      <c r="M112" s="26"/>
      <c r="N112" s="26"/>
      <c r="O112" s="26"/>
      <c r="P112" s="26"/>
      <c r="Q112" s="26"/>
    </row>
    <row r="113" spans="1:17" x14ac:dyDescent="0.2">
      <c r="A113" s="170" t="s">
        <v>51</v>
      </c>
      <c r="B113" s="174"/>
      <c r="C113" s="174"/>
      <c r="D113" s="174"/>
      <c r="E113" s="174"/>
      <c r="F113" s="174"/>
      <c r="G113" s="174"/>
      <c r="H113" s="174"/>
      <c r="I113" s="174"/>
      <c r="J113" s="155">
        <v>2044</v>
      </c>
      <c r="K113" s="26"/>
      <c r="L113" s="26"/>
      <c r="M113" s="26"/>
      <c r="N113" s="26"/>
      <c r="O113" s="25">
        <v>16.59</v>
      </c>
      <c r="P113" s="26"/>
      <c r="Q113" s="25">
        <v>4.3</v>
      </c>
    </row>
    <row r="114" spans="1:17" x14ac:dyDescent="0.2">
      <c r="A114" s="170" t="s">
        <v>52</v>
      </c>
      <c r="B114" s="174"/>
      <c r="C114" s="174"/>
      <c r="D114" s="174"/>
      <c r="E114" s="174"/>
      <c r="F114" s="174"/>
      <c r="G114" s="174"/>
      <c r="H114" s="174"/>
      <c r="I114" s="174"/>
      <c r="J114" s="154"/>
      <c r="K114" s="26"/>
      <c r="L114" s="26"/>
      <c r="M114" s="26"/>
      <c r="N114" s="26"/>
      <c r="O114" s="26"/>
      <c r="P114" s="26"/>
      <c r="Q114" s="26"/>
    </row>
    <row r="115" spans="1:17" x14ac:dyDescent="0.2">
      <c r="A115" s="170" t="s">
        <v>53</v>
      </c>
      <c r="B115" s="174"/>
      <c r="C115" s="174"/>
      <c r="D115" s="174"/>
      <c r="E115" s="174"/>
      <c r="F115" s="174"/>
      <c r="G115" s="174"/>
      <c r="H115" s="174"/>
      <c r="I115" s="174"/>
      <c r="J115" s="155">
        <v>1159</v>
      </c>
      <c r="K115" s="26"/>
      <c r="L115" s="26"/>
      <c r="M115" s="26"/>
      <c r="N115" s="26"/>
      <c r="O115" s="26"/>
      <c r="P115" s="26"/>
      <c r="Q115" s="26"/>
    </row>
    <row r="116" spans="1:17" x14ac:dyDescent="0.2">
      <c r="A116" s="170" t="s">
        <v>54</v>
      </c>
      <c r="B116" s="174"/>
      <c r="C116" s="174"/>
      <c r="D116" s="174"/>
      <c r="E116" s="174"/>
      <c r="F116" s="174"/>
      <c r="G116" s="174"/>
      <c r="H116" s="174"/>
      <c r="I116" s="174"/>
      <c r="J116" s="155">
        <v>174</v>
      </c>
      <c r="K116" s="26"/>
      <c r="L116" s="26"/>
      <c r="M116" s="26"/>
      <c r="N116" s="26"/>
      <c r="O116" s="26"/>
      <c r="P116" s="26"/>
      <c r="Q116" s="26"/>
    </row>
    <row r="117" spans="1:17" x14ac:dyDescent="0.2">
      <c r="A117" s="170" t="s">
        <v>55</v>
      </c>
      <c r="B117" s="174"/>
      <c r="C117" s="174"/>
      <c r="D117" s="174"/>
      <c r="E117" s="174"/>
      <c r="F117" s="174"/>
      <c r="G117" s="174"/>
      <c r="H117" s="174"/>
      <c r="I117" s="174"/>
      <c r="J117" s="155">
        <v>287</v>
      </c>
      <c r="K117" s="26"/>
      <c r="L117" s="26"/>
      <c r="M117" s="26"/>
      <c r="N117" s="26"/>
      <c r="O117" s="26"/>
      <c r="P117" s="26"/>
      <c r="Q117" s="26"/>
    </row>
    <row r="118" spans="1:17" x14ac:dyDescent="0.2">
      <c r="A118" s="170" t="s">
        <v>18</v>
      </c>
      <c r="B118" s="174"/>
      <c r="C118" s="174"/>
      <c r="D118" s="174"/>
      <c r="E118" s="174"/>
      <c r="F118" s="174"/>
      <c r="G118" s="174"/>
      <c r="H118" s="174"/>
      <c r="I118" s="174"/>
      <c r="J118" s="155">
        <v>35</v>
      </c>
      <c r="K118" s="26"/>
      <c r="L118" s="26"/>
      <c r="M118" s="26"/>
      <c r="N118" s="26"/>
      <c r="O118" s="26"/>
      <c r="P118" s="26"/>
      <c r="Q118" s="26"/>
    </row>
    <row r="119" spans="1:17" x14ac:dyDescent="0.2">
      <c r="A119" s="170" t="s">
        <v>56</v>
      </c>
      <c r="B119" s="174"/>
      <c r="C119" s="174"/>
      <c r="D119" s="174"/>
      <c r="E119" s="174"/>
      <c r="F119" s="174"/>
      <c r="G119" s="174"/>
      <c r="H119" s="174"/>
      <c r="I119" s="174"/>
      <c r="J119" s="155">
        <v>270</v>
      </c>
      <c r="K119" s="26"/>
      <c r="L119" s="26"/>
      <c r="M119" s="26"/>
      <c r="N119" s="26"/>
      <c r="O119" s="26"/>
      <c r="P119" s="26"/>
      <c r="Q119" s="26"/>
    </row>
    <row r="120" spans="1:17" x14ac:dyDescent="0.2">
      <c r="A120" s="170" t="s">
        <v>57</v>
      </c>
      <c r="B120" s="174"/>
      <c r="C120" s="174"/>
      <c r="D120" s="174"/>
      <c r="E120" s="174"/>
      <c r="F120" s="174"/>
      <c r="G120" s="174"/>
      <c r="H120" s="174"/>
      <c r="I120" s="174"/>
      <c r="J120" s="155">
        <v>186</v>
      </c>
      <c r="K120" s="26"/>
      <c r="L120" s="26"/>
      <c r="M120" s="26"/>
      <c r="N120" s="26"/>
      <c r="O120" s="26"/>
      <c r="P120" s="26"/>
      <c r="Q120" s="26"/>
    </row>
    <row r="121" spans="1:17" x14ac:dyDescent="0.2">
      <c r="A121" s="175" t="s">
        <v>58</v>
      </c>
      <c r="B121" s="174"/>
      <c r="C121" s="174"/>
      <c r="D121" s="174"/>
      <c r="E121" s="174"/>
      <c r="F121" s="174"/>
      <c r="G121" s="174"/>
      <c r="H121" s="174"/>
      <c r="I121" s="174"/>
      <c r="J121" s="156">
        <v>2044</v>
      </c>
      <c r="K121" s="26"/>
      <c r="L121" s="26"/>
      <c r="M121" s="26"/>
      <c r="N121" s="26"/>
      <c r="O121" s="27">
        <v>16.59</v>
      </c>
      <c r="P121" s="26"/>
      <c r="Q121" s="27">
        <v>4.3</v>
      </c>
    </row>
    <row r="122" spans="1:17" x14ac:dyDescent="0.2">
      <c r="F122" s="20"/>
      <c r="G122" s="20"/>
      <c r="H122" s="20"/>
      <c r="I122" s="20"/>
      <c r="J122" s="157"/>
      <c r="K122" s="20"/>
      <c r="L122" s="20"/>
      <c r="M122" s="20"/>
      <c r="N122" s="20"/>
      <c r="O122" s="20"/>
      <c r="P122" s="20"/>
      <c r="Q122" s="20"/>
    </row>
    <row r="123" spans="1:17" x14ac:dyDescent="0.2">
      <c r="F123" s="20"/>
      <c r="G123" s="20"/>
      <c r="H123" s="20"/>
      <c r="I123" s="20"/>
      <c r="J123" s="157"/>
      <c r="K123" s="20"/>
      <c r="L123" s="20"/>
      <c r="M123" s="20"/>
      <c r="N123" s="20"/>
      <c r="O123" s="20"/>
      <c r="P123" s="20"/>
      <c r="Q123" s="20"/>
    </row>
    <row r="124" spans="1:17" x14ac:dyDescent="0.2">
      <c r="A124" s="176" t="s">
        <v>134</v>
      </c>
      <c r="B124" s="177"/>
      <c r="C124" s="177"/>
      <c r="F124" s="20"/>
      <c r="G124" s="20"/>
      <c r="H124" s="20"/>
      <c r="I124" s="20"/>
      <c r="J124" s="157"/>
      <c r="K124" s="20"/>
      <c r="L124" s="20"/>
      <c r="M124" s="20"/>
      <c r="N124" s="20"/>
      <c r="O124" s="20"/>
      <c r="P124" s="20"/>
      <c r="Q124" s="20"/>
    </row>
    <row r="125" spans="1:17" x14ac:dyDescent="0.2">
      <c r="F125" s="20"/>
      <c r="G125" s="20"/>
      <c r="H125" s="20"/>
      <c r="I125" s="20"/>
      <c r="J125" s="157"/>
      <c r="K125" s="20"/>
      <c r="L125" s="20"/>
      <c r="M125" s="20"/>
      <c r="N125" s="20"/>
      <c r="O125" s="20"/>
      <c r="P125" s="20"/>
      <c r="Q125" s="20"/>
    </row>
    <row r="126" spans="1:17" ht="36" x14ac:dyDescent="0.2">
      <c r="A126" s="178" t="s">
        <v>133</v>
      </c>
      <c r="B126" s="179"/>
      <c r="C126" s="179"/>
      <c r="D126" s="135" t="s">
        <v>132</v>
      </c>
      <c r="E126" s="134" t="s">
        <v>131</v>
      </c>
      <c r="F126" s="133" t="s">
        <v>130</v>
      </c>
      <c r="G126" s="20"/>
      <c r="H126" s="20"/>
      <c r="I126" s="20"/>
      <c r="J126" s="157"/>
      <c r="K126" s="20"/>
      <c r="L126" s="20"/>
      <c r="M126" s="20"/>
      <c r="N126" s="20"/>
      <c r="O126" s="20"/>
      <c r="P126" s="20"/>
      <c r="Q126" s="20"/>
    </row>
    <row r="127" spans="1:17" ht="24" x14ac:dyDescent="0.2">
      <c r="A127" s="170" t="s">
        <v>129</v>
      </c>
      <c r="B127" s="171"/>
      <c r="C127" s="171"/>
      <c r="D127" s="131" t="s">
        <v>129</v>
      </c>
      <c r="E127" s="132">
        <v>5.98</v>
      </c>
      <c r="F127" s="25">
        <v>5.98</v>
      </c>
      <c r="G127" s="20"/>
      <c r="H127" s="20"/>
      <c r="I127" s="20"/>
      <c r="J127" s="157"/>
      <c r="K127" s="20"/>
      <c r="L127" s="20"/>
      <c r="M127" s="20"/>
      <c r="N127" s="20"/>
      <c r="O127" s="20"/>
      <c r="P127" s="20"/>
      <c r="Q127" s="20"/>
    </row>
    <row r="128" spans="1:17" ht="24" x14ac:dyDescent="0.2">
      <c r="A128" s="170" t="s">
        <v>128</v>
      </c>
      <c r="B128" s="171"/>
      <c r="C128" s="171"/>
      <c r="D128" s="131" t="s">
        <v>128</v>
      </c>
      <c r="E128" s="132">
        <v>4.21</v>
      </c>
      <c r="F128" s="25">
        <v>4.21</v>
      </c>
      <c r="G128" s="20"/>
      <c r="H128" s="20"/>
      <c r="I128" s="20"/>
      <c r="J128" s="157"/>
      <c r="K128" s="20"/>
      <c r="L128" s="20"/>
      <c r="M128" s="20"/>
      <c r="N128" s="20"/>
      <c r="O128" s="20"/>
      <c r="P128" s="20"/>
      <c r="Q128" s="20"/>
    </row>
    <row r="129" spans="6:17" x14ac:dyDescent="0.2">
      <c r="F129" s="20"/>
      <c r="G129" s="20"/>
      <c r="H129" s="20"/>
      <c r="I129" s="20"/>
      <c r="J129" s="157"/>
      <c r="K129" s="20"/>
      <c r="L129" s="20"/>
      <c r="M129" s="20"/>
      <c r="N129" s="20"/>
      <c r="O129" s="20"/>
      <c r="P129" s="20"/>
      <c r="Q129" s="20"/>
    </row>
    <row r="130" spans="6:17" x14ac:dyDescent="0.2">
      <c r="F130" s="20"/>
      <c r="G130" s="20"/>
      <c r="H130" s="20"/>
      <c r="I130" s="20"/>
      <c r="J130" s="157"/>
      <c r="K130" s="20"/>
      <c r="L130" s="20"/>
      <c r="M130" s="20"/>
      <c r="N130" s="20"/>
      <c r="O130" s="20"/>
      <c r="P130" s="20"/>
      <c r="Q130" s="20"/>
    </row>
  </sheetData>
  <mergeCells count="106">
    <mergeCell ref="O24:O26"/>
    <mergeCell ref="N24:N26"/>
    <mergeCell ref="Q24:Q26"/>
    <mergeCell ref="J25:J26"/>
    <mergeCell ref="K25:M25"/>
    <mergeCell ref="J24:M24"/>
    <mergeCell ref="P24:P26"/>
    <mergeCell ref="A24:A26"/>
    <mergeCell ref="C24:C26"/>
    <mergeCell ref="D24:D26"/>
    <mergeCell ref="E24:E26"/>
    <mergeCell ref="B24:B26"/>
    <mergeCell ref="F25:F26"/>
    <mergeCell ref="F24:I24"/>
    <mergeCell ref="G25:I25"/>
    <mergeCell ref="A28:Q28"/>
    <mergeCell ref="A32:I32"/>
    <mergeCell ref="A33:I33"/>
    <mergeCell ref="A34:I34"/>
    <mergeCell ref="A35:I35"/>
    <mergeCell ref="A36:I36"/>
    <mergeCell ref="A37:I37"/>
    <mergeCell ref="A38:I38"/>
    <mergeCell ref="A39:I39"/>
    <mergeCell ref="A40:I40"/>
    <mergeCell ref="A41:I41"/>
    <mergeCell ref="A42:I42"/>
    <mergeCell ref="A43:I43"/>
    <mergeCell ref="A44:I44"/>
    <mergeCell ref="A45:I45"/>
    <mergeCell ref="A46:I46"/>
    <mergeCell ref="A47:Q47"/>
    <mergeCell ref="A58:I58"/>
    <mergeCell ref="A59:I59"/>
    <mergeCell ref="A60:I60"/>
    <mergeCell ref="A61:I61"/>
    <mergeCell ref="A62:I62"/>
    <mergeCell ref="A63:I63"/>
    <mergeCell ref="A64:I64"/>
    <mergeCell ref="A65:I65"/>
    <mergeCell ref="A66:I66"/>
    <mergeCell ref="A67:I67"/>
    <mergeCell ref="A68:I68"/>
    <mergeCell ref="A69:I69"/>
    <mergeCell ref="A70:I70"/>
    <mergeCell ref="A71:I71"/>
    <mergeCell ref="A72:I72"/>
    <mergeCell ref="A73:I73"/>
    <mergeCell ref="A74:Q74"/>
    <mergeCell ref="A75:I75"/>
    <mergeCell ref="A76:I76"/>
    <mergeCell ref="A77:I77"/>
    <mergeCell ref="A78:I78"/>
    <mergeCell ref="A79:I79"/>
    <mergeCell ref="A80:I80"/>
    <mergeCell ref="A81:I81"/>
    <mergeCell ref="A82:I82"/>
    <mergeCell ref="A83:I83"/>
    <mergeCell ref="A84:I84"/>
    <mergeCell ref="A85:I85"/>
    <mergeCell ref="A86:I86"/>
    <mergeCell ref="A87:I87"/>
    <mergeCell ref="A88:I88"/>
    <mergeCell ref="A89:I89"/>
    <mergeCell ref="A90:I90"/>
    <mergeCell ref="A91:I91"/>
    <mergeCell ref="A92:I92"/>
    <mergeCell ref="A93:I93"/>
    <mergeCell ref="A94:I94"/>
    <mergeCell ref="A109:I109"/>
    <mergeCell ref="A110:I110"/>
    <mergeCell ref="A111:I111"/>
    <mergeCell ref="A112:I112"/>
    <mergeCell ref="A95:I95"/>
    <mergeCell ref="A96:I96"/>
    <mergeCell ref="A97:I97"/>
    <mergeCell ref="A98:I98"/>
    <mergeCell ref="A99:I99"/>
    <mergeCell ref="A100:I100"/>
    <mergeCell ref="A101:I101"/>
    <mergeCell ref="A102:I102"/>
    <mergeCell ref="A103:I103"/>
    <mergeCell ref="J20:K20"/>
    <mergeCell ref="J18:K18"/>
    <mergeCell ref="J17:K17"/>
    <mergeCell ref="A12:Q12"/>
    <mergeCell ref="A126:C126"/>
    <mergeCell ref="A127:C127"/>
    <mergeCell ref="A128:C128"/>
    <mergeCell ref="A119:I119"/>
    <mergeCell ref="A120:I120"/>
    <mergeCell ref="A121:I121"/>
    <mergeCell ref="J16:K16"/>
    <mergeCell ref="J19:K19"/>
    <mergeCell ref="A124:C124"/>
    <mergeCell ref="A113:I113"/>
    <mergeCell ref="A114:I114"/>
    <mergeCell ref="A115:I115"/>
    <mergeCell ref="A104:I104"/>
    <mergeCell ref="A105:I105"/>
    <mergeCell ref="A106:I106"/>
    <mergeCell ref="A116:I116"/>
    <mergeCell ref="A117:I117"/>
    <mergeCell ref="A118:I118"/>
    <mergeCell ref="A107:I107"/>
    <mergeCell ref="A108:I108"/>
  </mergeCells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21"/>
  <sheetViews>
    <sheetView showGridLines="0" zoomScaleNormal="75" zoomScaleSheetLayoutView="75" workbookViewId="0">
      <selection activeCell="H126" sqref="H126"/>
    </sheetView>
  </sheetViews>
  <sheetFormatPr defaultRowHeight="12.75" outlineLevelRow="2" x14ac:dyDescent="0.2"/>
  <cols>
    <col min="1" max="1" width="3.28515625" style="21" customWidth="1"/>
    <col min="2" max="2" width="9.7109375" style="1" customWidth="1"/>
    <col min="3" max="3" width="34.28515625" style="19" customWidth="1"/>
    <col min="4" max="4" width="7.7109375" style="105" customWidth="1"/>
    <col min="5" max="5" width="16.42578125" style="102" customWidth="1"/>
    <col min="6" max="6" width="7.7109375" style="7" customWidth="1"/>
    <col min="7" max="9" width="6.7109375" style="7" customWidth="1"/>
    <col min="10" max="10" width="7.7109375" style="158" customWidth="1"/>
    <col min="11" max="17" width="6.7109375" style="7" customWidth="1"/>
    <col min="18" max="16384" width="9.140625" style="8"/>
  </cols>
  <sheetData>
    <row r="1" spans="1:18" outlineLevel="2" x14ac:dyDescent="0.2">
      <c r="A1" s="115" t="s">
        <v>35</v>
      </c>
      <c r="B1"/>
      <c r="C1" s="2"/>
      <c r="D1" s="3"/>
      <c r="E1" s="4"/>
      <c r="F1" s="5"/>
      <c r="G1" s="5"/>
      <c r="H1" s="5"/>
      <c r="I1" s="5"/>
      <c r="J1" s="148"/>
      <c r="K1" s="5"/>
      <c r="L1" s="5"/>
      <c r="M1" s="6" t="s">
        <v>36</v>
      </c>
      <c r="N1"/>
      <c r="O1" s="5"/>
      <c r="P1" s="5"/>
      <c r="Q1" s="5"/>
      <c r="R1"/>
    </row>
    <row r="2" spans="1:18" outlineLevel="1" x14ac:dyDescent="0.2">
      <c r="A2" s="9"/>
      <c r="B2"/>
      <c r="C2" s="2"/>
      <c r="D2" s="3"/>
      <c r="E2" s="4"/>
      <c r="F2" s="5"/>
      <c r="G2" s="5"/>
      <c r="H2" s="5"/>
      <c r="I2" s="5"/>
      <c r="J2" s="148"/>
      <c r="K2" s="5"/>
      <c r="L2" s="5"/>
      <c r="M2" s="9"/>
      <c r="N2"/>
      <c r="O2" s="5"/>
      <c r="P2" s="5"/>
      <c r="Q2" s="5"/>
      <c r="R2"/>
    </row>
    <row r="3" spans="1:18" outlineLevel="1" x14ac:dyDescent="0.2">
      <c r="A3" s="9"/>
      <c r="B3"/>
      <c r="C3" s="2"/>
      <c r="D3" s="3"/>
      <c r="E3" s="4"/>
      <c r="F3" s="5"/>
      <c r="G3" s="5"/>
      <c r="H3" s="5"/>
      <c r="I3" s="5"/>
      <c r="J3" s="148"/>
      <c r="K3" s="5"/>
      <c r="L3" s="5"/>
      <c r="M3" s="9"/>
      <c r="N3"/>
      <c r="O3" s="5"/>
      <c r="P3" s="5"/>
      <c r="Q3" s="5"/>
      <c r="R3"/>
    </row>
    <row r="4" spans="1:18" outlineLevel="1" x14ac:dyDescent="0.2">
      <c r="A4" s="9" t="s">
        <v>39</v>
      </c>
      <c r="B4"/>
      <c r="C4" s="2"/>
      <c r="D4" s="3"/>
      <c r="E4" s="4"/>
      <c r="F4" s="5"/>
      <c r="G4" s="5"/>
      <c r="H4" s="5"/>
      <c r="I4" s="5"/>
      <c r="J4" s="148"/>
      <c r="K4" s="5"/>
      <c r="L4" s="5"/>
      <c r="M4" s="9" t="s">
        <v>39</v>
      </c>
      <c r="N4"/>
      <c r="O4" s="5"/>
      <c r="P4" s="5"/>
      <c r="Q4" s="5"/>
      <c r="R4" s="114"/>
    </row>
    <row r="5" spans="1:18" outlineLevel="1" x14ac:dyDescent="0.2">
      <c r="A5" s="9" t="s">
        <v>309</v>
      </c>
      <c r="B5"/>
      <c r="C5" s="2"/>
      <c r="D5" s="3"/>
      <c r="E5" s="4"/>
      <c r="F5" s="5"/>
      <c r="G5" s="5"/>
      <c r="H5" s="5"/>
      <c r="I5" s="5"/>
      <c r="J5" s="148"/>
      <c r="K5" s="5"/>
      <c r="L5" s="5"/>
      <c r="M5" s="10" t="s">
        <v>308</v>
      </c>
      <c r="N5"/>
      <c r="O5" s="5"/>
      <c r="P5" s="5"/>
      <c r="Q5" s="5"/>
      <c r="R5"/>
    </row>
    <row r="6" spans="1:18" x14ac:dyDescent="0.2">
      <c r="A6" s="4"/>
      <c r="B6" s="9"/>
      <c r="C6" s="2"/>
      <c r="D6" s="3"/>
      <c r="E6" s="8"/>
      <c r="F6" s="5"/>
      <c r="G6" s="5"/>
      <c r="H6" s="4" t="s">
        <v>307</v>
      </c>
      <c r="I6" s="5"/>
      <c r="J6" s="149"/>
      <c r="K6" s="5"/>
      <c r="L6" s="5"/>
      <c r="M6" s="5"/>
      <c r="N6" s="5"/>
      <c r="O6" s="5"/>
      <c r="P6" s="5"/>
      <c r="Q6" s="5"/>
      <c r="R6"/>
    </row>
    <row r="7" spans="1:18" x14ac:dyDescent="0.2">
      <c r="A7" s="4"/>
      <c r="B7" s="9"/>
      <c r="C7" s="2"/>
      <c r="D7" s="3"/>
      <c r="E7" s="114"/>
      <c r="F7" s="11"/>
      <c r="G7" s="11"/>
      <c r="H7" s="112" t="s">
        <v>21</v>
      </c>
      <c r="I7" s="112"/>
      <c r="J7" s="150"/>
      <c r="K7" s="5"/>
      <c r="L7" s="5"/>
      <c r="M7" s="5"/>
      <c r="N7" s="5"/>
      <c r="O7" s="5"/>
      <c r="P7" s="5"/>
      <c r="Q7" s="5"/>
      <c r="R7"/>
    </row>
    <row r="8" spans="1:18" x14ac:dyDescent="0.2">
      <c r="A8" s="4"/>
      <c r="B8" s="9"/>
      <c r="C8" s="2"/>
      <c r="D8" s="3"/>
      <c r="E8" s="8"/>
      <c r="F8" s="5"/>
      <c r="G8" s="5"/>
      <c r="H8" s="5"/>
      <c r="I8" s="5"/>
      <c r="J8" s="148"/>
      <c r="K8" s="5"/>
      <c r="L8" s="5"/>
      <c r="M8" s="5"/>
      <c r="N8" s="5"/>
      <c r="O8" s="5"/>
      <c r="P8" s="5"/>
      <c r="Q8" s="5"/>
      <c r="R8"/>
    </row>
    <row r="9" spans="1:18" x14ac:dyDescent="0.2">
      <c r="A9" s="4"/>
      <c r="B9" s="9"/>
      <c r="C9" s="2"/>
      <c r="D9" s="3"/>
      <c r="E9" s="8"/>
      <c r="F9" s="5"/>
      <c r="G9" s="5"/>
      <c r="H9" s="13" t="s">
        <v>536</v>
      </c>
      <c r="I9" s="13"/>
      <c r="J9" s="148"/>
      <c r="K9" s="5"/>
      <c r="L9" s="5"/>
      <c r="M9" s="5"/>
      <c r="N9" s="5"/>
      <c r="O9" s="5"/>
      <c r="P9" s="5"/>
      <c r="Q9" s="5"/>
      <c r="R9"/>
    </row>
    <row r="10" spans="1:18" x14ac:dyDescent="0.2">
      <c r="A10" s="4"/>
      <c r="B10" s="9"/>
      <c r="C10" s="2"/>
      <c r="D10" s="3"/>
      <c r="E10" s="8"/>
      <c r="F10" s="5"/>
      <c r="G10" s="5"/>
      <c r="H10" s="4" t="s">
        <v>22</v>
      </c>
      <c r="I10" s="4"/>
      <c r="J10" s="148"/>
      <c r="K10" s="5"/>
      <c r="L10" s="5"/>
      <c r="M10" s="5"/>
      <c r="N10" s="5"/>
      <c r="O10" s="5"/>
      <c r="P10" s="5"/>
      <c r="Q10" s="5"/>
      <c r="R10"/>
    </row>
    <row r="11" spans="1:18" x14ac:dyDescent="0.2">
      <c r="A11" s="4"/>
      <c r="B11" s="9"/>
      <c r="C11" s="2"/>
      <c r="D11" s="3"/>
      <c r="E11" s="8"/>
      <c r="F11" s="5"/>
      <c r="G11" s="5"/>
      <c r="H11" s="5"/>
      <c r="I11" s="5"/>
      <c r="J11" s="148"/>
      <c r="K11" s="5"/>
      <c r="L11" s="5"/>
      <c r="M11" s="5"/>
      <c r="N11" s="5"/>
      <c r="O11" s="5"/>
      <c r="P11" s="5"/>
      <c r="Q11" s="5"/>
      <c r="R11"/>
    </row>
    <row r="12" spans="1:18" x14ac:dyDescent="0.2">
      <c r="A12" s="180" t="s">
        <v>535</v>
      </c>
      <c r="B12" s="180"/>
      <c r="C12" s="180"/>
      <c r="D12" s="180"/>
      <c r="E12" s="180"/>
      <c r="F12" s="180"/>
      <c r="G12" s="180"/>
      <c r="H12" s="180"/>
      <c r="I12" s="180"/>
      <c r="J12" s="180"/>
      <c r="K12" s="180"/>
      <c r="L12" s="180"/>
      <c r="M12" s="180"/>
      <c r="N12" s="180"/>
      <c r="O12" s="180"/>
      <c r="P12" s="180"/>
      <c r="Q12" s="180"/>
      <c r="R12"/>
    </row>
    <row r="13" spans="1:18" x14ac:dyDescent="0.2">
      <c r="A13" s="4"/>
      <c r="B13" s="9"/>
      <c r="C13" s="2"/>
      <c r="D13" s="3"/>
      <c r="E13" s="15"/>
      <c r="F13" s="11"/>
      <c r="G13" s="11"/>
      <c r="H13" s="112" t="s">
        <v>23</v>
      </c>
      <c r="I13" s="112"/>
      <c r="J13" s="151"/>
      <c r="K13" s="12"/>
      <c r="L13" s="5"/>
      <c r="M13" s="5"/>
      <c r="N13" s="5"/>
      <c r="O13" s="5"/>
      <c r="P13" s="5"/>
      <c r="Q13" s="5"/>
    </row>
    <row r="14" spans="1:18" x14ac:dyDescent="0.2">
      <c r="A14" s="16"/>
      <c r="B14" s="17"/>
      <c r="C14" s="2"/>
      <c r="D14" s="3"/>
      <c r="E14" s="8"/>
      <c r="F14" s="5"/>
      <c r="G14" s="5"/>
      <c r="H14" s="5"/>
      <c r="I14" s="5"/>
      <c r="J14" s="148"/>
      <c r="K14" s="5"/>
      <c r="L14" s="5"/>
      <c r="M14" s="5"/>
      <c r="N14" s="5"/>
      <c r="O14" s="5"/>
      <c r="P14" s="5"/>
      <c r="Q14" s="5"/>
    </row>
    <row r="15" spans="1:18" ht="14.25" x14ac:dyDescent="0.2">
      <c r="A15" s="4"/>
      <c r="B15" s="9"/>
      <c r="C15" s="2"/>
      <c r="D15" s="14" t="s">
        <v>534</v>
      </c>
      <c r="E15" s="4"/>
      <c r="F15" s="5"/>
      <c r="G15" s="5"/>
      <c r="H15" s="5"/>
      <c r="I15" s="14"/>
      <c r="J15" s="152"/>
      <c r="K15" s="5"/>
      <c r="L15" s="5"/>
      <c r="M15" s="5"/>
      <c r="N15" s="5"/>
      <c r="O15" s="5"/>
      <c r="P15" s="5"/>
      <c r="Q15" s="5"/>
      <c r="R15" s="103"/>
    </row>
    <row r="16" spans="1:18" x14ac:dyDescent="0.2">
      <c r="A16" s="4"/>
      <c r="B16" s="9"/>
      <c r="C16" s="2"/>
      <c r="D16" s="14" t="s">
        <v>94</v>
      </c>
      <c r="E16" s="4"/>
      <c r="F16" s="5"/>
      <c r="G16" s="5"/>
      <c r="H16" s="5"/>
      <c r="I16" s="14"/>
      <c r="J16" s="172" t="s">
        <v>533</v>
      </c>
      <c r="K16" s="173"/>
      <c r="L16" s="10" t="s">
        <v>68</v>
      </c>
      <c r="M16" s="5"/>
      <c r="N16" s="5"/>
      <c r="O16" s="5"/>
      <c r="P16" s="5"/>
      <c r="Q16" s="5"/>
    </row>
    <row r="17" spans="1:17" x14ac:dyDescent="0.2">
      <c r="A17" s="4"/>
      <c r="B17" s="9"/>
      <c r="C17" s="2"/>
      <c r="D17" s="14" t="s">
        <v>93</v>
      </c>
      <c r="E17" s="4"/>
      <c r="F17" s="5"/>
      <c r="G17" s="5"/>
      <c r="H17" s="5"/>
      <c r="I17" s="14"/>
      <c r="J17" s="172" t="s">
        <v>532</v>
      </c>
      <c r="K17" s="173"/>
      <c r="L17" s="10" t="s">
        <v>68</v>
      </c>
      <c r="M17" s="5"/>
      <c r="N17" s="5"/>
      <c r="O17" s="5"/>
      <c r="P17" s="5"/>
      <c r="Q17" s="5"/>
    </row>
    <row r="18" spans="1:17" outlineLevel="1" x14ac:dyDescent="0.2">
      <c r="A18" s="4"/>
      <c r="B18" s="9"/>
      <c r="C18" s="2"/>
      <c r="D18" s="14" t="s">
        <v>59</v>
      </c>
      <c r="E18" s="4"/>
      <c r="F18" s="5"/>
      <c r="G18" s="5"/>
      <c r="H18" s="5"/>
      <c r="I18" s="14"/>
      <c r="J18" s="172" t="s">
        <v>531</v>
      </c>
      <c r="K18" s="173"/>
      <c r="L18" s="10" t="s">
        <v>60</v>
      </c>
      <c r="M18" s="5"/>
      <c r="N18" s="5"/>
      <c r="O18" s="5"/>
      <c r="P18" s="5"/>
      <c r="Q18" s="5"/>
    </row>
    <row r="19" spans="1:17" x14ac:dyDescent="0.2">
      <c r="A19" s="4"/>
      <c r="B19" s="9"/>
      <c r="C19" s="2"/>
      <c r="D19" s="113" t="s">
        <v>298</v>
      </c>
      <c r="E19" s="4"/>
      <c r="F19" s="5"/>
      <c r="G19" s="5"/>
      <c r="H19" s="5"/>
      <c r="I19" s="5"/>
      <c r="J19" s="148"/>
      <c r="K19" s="5"/>
      <c r="L19" s="5"/>
      <c r="M19" s="5"/>
      <c r="N19" s="5"/>
      <c r="O19" s="5"/>
      <c r="P19" s="5"/>
      <c r="Q19" s="5"/>
    </row>
    <row r="20" spans="1:17" x14ac:dyDescent="0.2">
      <c r="A20" s="4"/>
      <c r="B20" s="9"/>
      <c r="C20" s="2"/>
      <c r="D20" s="3"/>
      <c r="E20" s="4"/>
      <c r="F20" s="5"/>
      <c r="G20" s="5"/>
      <c r="H20" s="5"/>
      <c r="I20" s="5"/>
      <c r="J20" s="148"/>
      <c r="K20" s="5"/>
      <c r="L20" s="5"/>
      <c r="M20" s="5"/>
      <c r="N20" s="5"/>
      <c r="O20" s="5"/>
      <c r="P20" s="5"/>
      <c r="Q20" s="5"/>
    </row>
    <row r="22" spans="1:17" ht="18" customHeight="1" x14ac:dyDescent="0.2">
      <c r="A22" s="183" t="s">
        <v>24</v>
      </c>
      <c r="B22" s="187" t="s">
        <v>108</v>
      </c>
      <c r="C22" s="183" t="s">
        <v>25</v>
      </c>
      <c r="D22" s="183" t="s">
        <v>26</v>
      </c>
      <c r="E22" s="183" t="s">
        <v>27</v>
      </c>
      <c r="F22" s="183" t="s">
        <v>37</v>
      </c>
      <c r="G22" s="184"/>
      <c r="H22" s="184"/>
      <c r="I22" s="184"/>
      <c r="J22" s="183" t="s">
        <v>38</v>
      </c>
      <c r="K22" s="184"/>
      <c r="L22" s="184"/>
      <c r="M22" s="184"/>
      <c r="N22" s="183" t="s">
        <v>32</v>
      </c>
      <c r="O22" s="183" t="s">
        <v>33</v>
      </c>
      <c r="P22" s="183" t="s">
        <v>92</v>
      </c>
      <c r="Q22" s="183" t="s">
        <v>91</v>
      </c>
    </row>
    <row r="23" spans="1:17" ht="15.75" customHeight="1" x14ac:dyDescent="0.2">
      <c r="A23" s="184"/>
      <c r="B23" s="188"/>
      <c r="C23" s="186"/>
      <c r="D23" s="183"/>
      <c r="E23" s="184"/>
      <c r="F23" s="183" t="s">
        <v>28</v>
      </c>
      <c r="G23" s="183" t="s">
        <v>30</v>
      </c>
      <c r="H23" s="184"/>
      <c r="I23" s="184"/>
      <c r="J23" s="189" t="s">
        <v>28</v>
      </c>
      <c r="K23" s="183" t="s">
        <v>30</v>
      </c>
      <c r="L23" s="184"/>
      <c r="M23" s="184"/>
      <c r="N23" s="183"/>
      <c r="O23" s="183"/>
      <c r="P23" s="183"/>
      <c r="Q23" s="183"/>
    </row>
    <row r="24" spans="1:17" ht="15.75" customHeight="1" x14ac:dyDescent="0.2">
      <c r="A24" s="184"/>
      <c r="B24" s="188"/>
      <c r="C24" s="186"/>
      <c r="D24" s="183"/>
      <c r="E24" s="184"/>
      <c r="F24" s="184"/>
      <c r="G24" s="128" t="s">
        <v>29</v>
      </c>
      <c r="H24" s="128" t="s">
        <v>34</v>
      </c>
      <c r="I24" s="128" t="s">
        <v>31</v>
      </c>
      <c r="J24" s="190"/>
      <c r="K24" s="128" t="s">
        <v>29</v>
      </c>
      <c r="L24" s="128" t="s">
        <v>34</v>
      </c>
      <c r="M24" s="128" t="s">
        <v>31</v>
      </c>
      <c r="N24" s="183"/>
      <c r="O24" s="183"/>
      <c r="P24" s="183"/>
      <c r="Q24" s="183"/>
    </row>
    <row r="25" spans="1:17" x14ac:dyDescent="0.2">
      <c r="A25" s="18">
        <v>1</v>
      </c>
      <c r="B25" s="130">
        <v>2</v>
      </c>
      <c r="C25" s="128">
        <v>3</v>
      </c>
      <c r="D25" s="128">
        <v>4</v>
      </c>
      <c r="E25" s="18">
        <v>5</v>
      </c>
      <c r="F25" s="129">
        <v>6</v>
      </c>
      <c r="G25" s="129">
        <v>7</v>
      </c>
      <c r="H25" s="129">
        <v>8</v>
      </c>
      <c r="I25" s="129">
        <v>9</v>
      </c>
      <c r="J25" s="153">
        <v>10</v>
      </c>
      <c r="K25" s="129">
        <v>11</v>
      </c>
      <c r="L25" s="129">
        <v>12</v>
      </c>
      <c r="M25" s="129">
        <v>13</v>
      </c>
      <c r="N25" s="129">
        <v>14</v>
      </c>
      <c r="O25" s="129">
        <v>15</v>
      </c>
      <c r="P25" s="129">
        <v>16</v>
      </c>
      <c r="Q25" s="129">
        <v>17</v>
      </c>
    </row>
    <row r="26" spans="1:17" ht="19.149999999999999" customHeight="1" x14ac:dyDescent="0.2">
      <c r="A26" s="185" t="s">
        <v>530</v>
      </c>
      <c r="B26" s="174"/>
      <c r="C26" s="174"/>
      <c r="D26" s="174"/>
      <c r="E26" s="174"/>
      <c r="F26" s="174"/>
      <c r="G26" s="174"/>
      <c r="H26" s="174"/>
      <c r="I26" s="174"/>
      <c r="J26" s="174"/>
      <c r="K26" s="174"/>
      <c r="L26" s="174"/>
      <c r="M26" s="174"/>
      <c r="N26" s="174"/>
      <c r="O26" s="174"/>
      <c r="P26" s="174"/>
      <c r="Q26" s="174"/>
    </row>
    <row r="27" spans="1:17" ht="108" x14ac:dyDescent="0.2">
      <c r="A27" s="18">
        <v>1</v>
      </c>
      <c r="B27" s="22" t="s">
        <v>112</v>
      </c>
      <c r="C27" s="131" t="s">
        <v>529</v>
      </c>
      <c r="D27" s="23" t="s">
        <v>105</v>
      </c>
      <c r="E27" s="136" t="s">
        <v>526</v>
      </c>
      <c r="F27" s="25">
        <v>1348.89</v>
      </c>
      <c r="G27" s="25">
        <v>262.44</v>
      </c>
      <c r="H27" s="25">
        <v>933.9</v>
      </c>
      <c r="I27" s="25">
        <v>51.76</v>
      </c>
      <c r="J27" s="154">
        <v>149</v>
      </c>
      <c r="K27" s="26">
        <v>29</v>
      </c>
      <c r="L27" s="26">
        <v>103</v>
      </c>
      <c r="M27" s="26">
        <v>6</v>
      </c>
      <c r="N27" s="26">
        <v>18.25</v>
      </c>
      <c r="O27" s="26">
        <v>2.02</v>
      </c>
      <c r="P27" s="26">
        <v>2.57</v>
      </c>
      <c r="Q27" s="26">
        <v>0.28000000000000003</v>
      </c>
    </row>
    <row r="28" spans="1:17" ht="108" x14ac:dyDescent="0.2">
      <c r="A28" s="18">
        <v>2</v>
      </c>
      <c r="B28" s="22" t="s">
        <v>528</v>
      </c>
      <c r="C28" s="131" t="s">
        <v>527</v>
      </c>
      <c r="D28" s="23" t="s">
        <v>95</v>
      </c>
      <c r="E28" s="136" t="s">
        <v>526</v>
      </c>
      <c r="F28" s="25">
        <v>8539.9</v>
      </c>
      <c r="G28" s="26"/>
      <c r="H28" s="26"/>
      <c r="I28" s="26"/>
      <c r="J28" s="154">
        <v>946</v>
      </c>
      <c r="K28" s="26"/>
      <c r="L28" s="26"/>
      <c r="M28" s="26"/>
      <c r="N28" s="26"/>
      <c r="O28" s="26"/>
      <c r="P28" s="26"/>
      <c r="Q28" s="26"/>
    </row>
    <row r="29" spans="1:17" ht="108" x14ac:dyDescent="0.2">
      <c r="A29" s="18">
        <v>3</v>
      </c>
      <c r="B29" s="22" t="s">
        <v>525</v>
      </c>
      <c r="C29" s="131" t="s">
        <v>524</v>
      </c>
      <c r="D29" s="23" t="s">
        <v>105</v>
      </c>
      <c r="E29" s="136" t="s">
        <v>521</v>
      </c>
      <c r="F29" s="25">
        <v>652.22</v>
      </c>
      <c r="G29" s="25">
        <v>83.23</v>
      </c>
      <c r="H29" s="25">
        <v>380.25</v>
      </c>
      <c r="I29" s="25">
        <v>39.65</v>
      </c>
      <c r="J29" s="154">
        <v>91</v>
      </c>
      <c r="K29" s="26">
        <v>12</v>
      </c>
      <c r="L29" s="26">
        <v>53</v>
      </c>
      <c r="M29" s="26">
        <v>6</v>
      </c>
      <c r="N29" s="26">
        <v>6.59</v>
      </c>
      <c r="O29" s="26">
        <v>0.92</v>
      </c>
      <c r="P29" s="26">
        <v>2.09</v>
      </c>
      <c r="Q29" s="26">
        <v>0.28999999999999998</v>
      </c>
    </row>
    <row r="30" spans="1:17" ht="108" x14ac:dyDescent="0.2">
      <c r="A30" s="18">
        <v>4</v>
      </c>
      <c r="B30" s="22" t="s">
        <v>523</v>
      </c>
      <c r="C30" s="131" t="s">
        <v>522</v>
      </c>
      <c r="D30" s="23" t="s">
        <v>95</v>
      </c>
      <c r="E30" s="136" t="s">
        <v>521</v>
      </c>
      <c r="F30" s="25">
        <v>8737.6</v>
      </c>
      <c r="G30" s="26"/>
      <c r="H30" s="26"/>
      <c r="I30" s="26"/>
      <c r="J30" s="154">
        <v>1218</v>
      </c>
      <c r="K30" s="26"/>
      <c r="L30" s="26"/>
      <c r="M30" s="26"/>
      <c r="N30" s="26"/>
      <c r="O30" s="26"/>
      <c r="P30" s="26"/>
      <c r="Q30" s="26"/>
    </row>
    <row r="31" spans="1:17" ht="108" x14ac:dyDescent="0.2">
      <c r="A31" s="18">
        <v>5</v>
      </c>
      <c r="B31" s="22" t="s">
        <v>503</v>
      </c>
      <c r="C31" s="131" t="s">
        <v>520</v>
      </c>
      <c r="D31" s="23" t="s">
        <v>501</v>
      </c>
      <c r="E31" s="136" t="s">
        <v>500</v>
      </c>
      <c r="F31" s="25">
        <v>4831.7</v>
      </c>
      <c r="G31" s="25">
        <v>1345.48</v>
      </c>
      <c r="H31" s="25">
        <v>3040.72</v>
      </c>
      <c r="I31" s="25">
        <v>313.73</v>
      </c>
      <c r="J31" s="154">
        <v>755</v>
      </c>
      <c r="K31" s="26">
        <v>210</v>
      </c>
      <c r="L31" s="26">
        <v>475</v>
      </c>
      <c r="M31" s="26">
        <v>49</v>
      </c>
      <c r="N31" s="26">
        <v>105.28</v>
      </c>
      <c r="O31" s="26">
        <v>16.46</v>
      </c>
      <c r="P31" s="26">
        <v>16.399999999999999</v>
      </c>
      <c r="Q31" s="26">
        <v>2.56</v>
      </c>
    </row>
    <row r="32" spans="1:17" ht="108" x14ac:dyDescent="0.2">
      <c r="A32" s="18">
        <v>6</v>
      </c>
      <c r="B32" s="22" t="s">
        <v>519</v>
      </c>
      <c r="C32" s="131" t="s">
        <v>518</v>
      </c>
      <c r="D32" s="23" t="s">
        <v>95</v>
      </c>
      <c r="E32" s="136" t="s">
        <v>517</v>
      </c>
      <c r="F32" s="25">
        <v>15041</v>
      </c>
      <c r="G32" s="26"/>
      <c r="H32" s="26"/>
      <c r="I32" s="26"/>
      <c r="J32" s="154">
        <v>1857</v>
      </c>
      <c r="K32" s="26"/>
      <c r="L32" s="26"/>
      <c r="M32" s="26"/>
      <c r="N32" s="26"/>
      <c r="O32" s="26"/>
      <c r="P32" s="26"/>
      <c r="Q32" s="26"/>
    </row>
    <row r="33" spans="1:17" ht="108" x14ac:dyDescent="0.2">
      <c r="A33" s="18">
        <v>7</v>
      </c>
      <c r="B33" s="22" t="s">
        <v>113</v>
      </c>
      <c r="C33" s="131" t="s">
        <v>516</v>
      </c>
      <c r="D33" s="23" t="s">
        <v>110</v>
      </c>
      <c r="E33" s="136" t="s">
        <v>515</v>
      </c>
      <c r="F33" s="25">
        <v>1261.82</v>
      </c>
      <c r="G33" s="25">
        <v>97.9</v>
      </c>
      <c r="H33" s="25">
        <v>13.36</v>
      </c>
      <c r="I33" s="25">
        <v>0.32</v>
      </c>
      <c r="J33" s="154">
        <v>121</v>
      </c>
      <c r="K33" s="26">
        <v>9</v>
      </c>
      <c r="L33" s="26">
        <v>1</v>
      </c>
      <c r="M33" s="26"/>
      <c r="N33" s="26">
        <v>7.66</v>
      </c>
      <c r="O33" s="26">
        <v>0.74</v>
      </c>
      <c r="P33" s="26">
        <v>0.02</v>
      </c>
      <c r="Q33" s="26"/>
    </row>
    <row r="34" spans="1:17" x14ac:dyDescent="0.2">
      <c r="A34" s="170" t="s">
        <v>166</v>
      </c>
      <c r="B34" s="174"/>
      <c r="C34" s="174"/>
      <c r="D34" s="174"/>
      <c r="E34" s="174"/>
      <c r="F34" s="174"/>
      <c r="G34" s="174"/>
      <c r="H34" s="174"/>
      <c r="I34" s="174"/>
      <c r="J34" s="155">
        <v>5137</v>
      </c>
      <c r="K34" s="25">
        <v>260</v>
      </c>
      <c r="L34" s="25">
        <v>632</v>
      </c>
      <c r="M34" s="25">
        <v>61</v>
      </c>
      <c r="N34" s="26"/>
      <c r="O34" s="25">
        <v>20.14</v>
      </c>
      <c r="P34" s="26"/>
      <c r="Q34" s="25">
        <v>3.13</v>
      </c>
    </row>
    <row r="35" spans="1:17" x14ac:dyDescent="0.2">
      <c r="A35" s="170" t="s">
        <v>165</v>
      </c>
      <c r="B35" s="174"/>
      <c r="C35" s="174"/>
      <c r="D35" s="174"/>
      <c r="E35" s="174"/>
      <c r="F35" s="174"/>
      <c r="G35" s="174"/>
      <c r="H35" s="174"/>
      <c r="I35" s="174"/>
      <c r="J35" s="155">
        <v>5328</v>
      </c>
      <c r="K35" s="25">
        <v>325</v>
      </c>
      <c r="L35" s="25">
        <v>758</v>
      </c>
      <c r="M35" s="25">
        <v>73</v>
      </c>
      <c r="N35" s="26"/>
      <c r="O35" s="25">
        <v>25.2</v>
      </c>
      <c r="P35" s="26"/>
      <c r="Q35" s="25">
        <v>3.76</v>
      </c>
    </row>
    <row r="36" spans="1:17" x14ac:dyDescent="0.2">
      <c r="A36" s="170" t="s">
        <v>46</v>
      </c>
      <c r="B36" s="174"/>
      <c r="C36" s="174"/>
      <c r="D36" s="174"/>
      <c r="E36" s="174"/>
      <c r="F36" s="174"/>
      <c r="G36" s="174"/>
      <c r="H36" s="174"/>
      <c r="I36" s="174"/>
      <c r="J36" s="155">
        <v>358</v>
      </c>
      <c r="K36" s="26"/>
      <c r="L36" s="26"/>
      <c r="M36" s="26"/>
      <c r="N36" s="26"/>
      <c r="O36" s="26"/>
      <c r="P36" s="26"/>
      <c r="Q36" s="26"/>
    </row>
    <row r="37" spans="1:17" x14ac:dyDescent="0.2">
      <c r="A37" s="170" t="s">
        <v>47</v>
      </c>
      <c r="B37" s="174"/>
      <c r="C37" s="174"/>
      <c r="D37" s="174"/>
      <c r="E37" s="174"/>
      <c r="F37" s="174"/>
      <c r="G37" s="174"/>
      <c r="H37" s="174"/>
      <c r="I37" s="174"/>
      <c r="J37" s="155">
        <v>337</v>
      </c>
      <c r="K37" s="26"/>
      <c r="L37" s="26"/>
      <c r="M37" s="26"/>
      <c r="N37" s="26"/>
      <c r="O37" s="26"/>
      <c r="P37" s="26"/>
      <c r="Q37" s="26"/>
    </row>
    <row r="38" spans="1:17" x14ac:dyDescent="0.2">
      <c r="A38" s="175" t="s">
        <v>514</v>
      </c>
      <c r="B38" s="174"/>
      <c r="C38" s="174"/>
      <c r="D38" s="174"/>
      <c r="E38" s="174"/>
      <c r="F38" s="174"/>
      <c r="G38" s="174"/>
      <c r="H38" s="174"/>
      <c r="I38" s="174"/>
      <c r="J38" s="154"/>
      <c r="K38" s="26"/>
      <c r="L38" s="26"/>
      <c r="M38" s="26"/>
      <c r="N38" s="26"/>
      <c r="O38" s="26"/>
      <c r="P38" s="26"/>
      <c r="Q38" s="26"/>
    </row>
    <row r="39" spans="1:17" x14ac:dyDescent="0.2">
      <c r="A39" s="170" t="s">
        <v>101</v>
      </c>
      <c r="B39" s="174"/>
      <c r="C39" s="174"/>
      <c r="D39" s="174"/>
      <c r="E39" s="174"/>
      <c r="F39" s="174"/>
      <c r="G39" s="174"/>
      <c r="H39" s="174"/>
      <c r="I39" s="174"/>
      <c r="J39" s="155">
        <v>5882</v>
      </c>
      <c r="K39" s="26"/>
      <c r="L39" s="26"/>
      <c r="M39" s="26"/>
      <c r="N39" s="26"/>
      <c r="O39" s="25">
        <v>24.28</v>
      </c>
      <c r="P39" s="26"/>
      <c r="Q39" s="25">
        <v>3.76</v>
      </c>
    </row>
    <row r="40" spans="1:17" x14ac:dyDescent="0.2">
      <c r="A40" s="170" t="s">
        <v>102</v>
      </c>
      <c r="B40" s="174"/>
      <c r="C40" s="174"/>
      <c r="D40" s="174"/>
      <c r="E40" s="174"/>
      <c r="F40" s="174"/>
      <c r="G40" s="174"/>
      <c r="H40" s="174"/>
      <c r="I40" s="174"/>
      <c r="J40" s="155">
        <v>141</v>
      </c>
      <c r="K40" s="26"/>
      <c r="L40" s="26"/>
      <c r="M40" s="26"/>
      <c r="N40" s="26"/>
      <c r="O40" s="25">
        <v>0.92</v>
      </c>
      <c r="P40" s="26"/>
      <c r="Q40" s="26"/>
    </row>
    <row r="41" spans="1:17" x14ac:dyDescent="0.2">
      <c r="A41" s="170" t="s">
        <v>51</v>
      </c>
      <c r="B41" s="174"/>
      <c r="C41" s="174"/>
      <c r="D41" s="174"/>
      <c r="E41" s="174"/>
      <c r="F41" s="174"/>
      <c r="G41" s="174"/>
      <c r="H41" s="174"/>
      <c r="I41" s="174"/>
      <c r="J41" s="155">
        <v>6023</v>
      </c>
      <c r="K41" s="26"/>
      <c r="L41" s="26"/>
      <c r="M41" s="26"/>
      <c r="N41" s="26"/>
      <c r="O41" s="25">
        <v>25.2</v>
      </c>
      <c r="P41" s="26"/>
      <c r="Q41" s="25">
        <v>3.76</v>
      </c>
    </row>
    <row r="42" spans="1:17" x14ac:dyDescent="0.2">
      <c r="A42" s="170" t="s">
        <v>52</v>
      </c>
      <c r="B42" s="174"/>
      <c r="C42" s="174"/>
      <c r="D42" s="174"/>
      <c r="E42" s="174"/>
      <c r="F42" s="174"/>
      <c r="G42" s="174"/>
      <c r="H42" s="174"/>
      <c r="I42" s="174"/>
      <c r="J42" s="154"/>
      <c r="K42" s="26"/>
      <c r="L42" s="26"/>
      <c r="M42" s="26"/>
      <c r="N42" s="26"/>
      <c r="O42" s="26"/>
      <c r="P42" s="26"/>
      <c r="Q42" s="26"/>
    </row>
    <row r="43" spans="1:17" x14ac:dyDescent="0.2">
      <c r="A43" s="170" t="s">
        <v>53</v>
      </c>
      <c r="B43" s="174"/>
      <c r="C43" s="174"/>
      <c r="D43" s="174"/>
      <c r="E43" s="174"/>
      <c r="F43" s="174"/>
      <c r="G43" s="174"/>
      <c r="H43" s="174"/>
      <c r="I43" s="174"/>
      <c r="J43" s="155">
        <v>4245</v>
      </c>
      <c r="K43" s="26"/>
      <c r="L43" s="26"/>
      <c r="M43" s="26"/>
      <c r="N43" s="26"/>
      <c r="O43" s="26"/>
      <c r="P43" s="26"/>
      <c r="Q43" s="26"/>
    </row>
    <row r="44" spans="1:17" x14ac:dyDescent="0.2">
      <c r="A44" s="170" t="s">
        <v>54</v>
      </c>
      <c r="B44" s="174"/>
      <c r="C44" s="174"/>
      <c r="D44" s="174"/>
      <c r="E44" s="174"/>
      <c r="F44" s="174"/>
      <c r="G44" s="174"/>
      <c r="H44" s="174"/>
      <c r="I44" s="174"/>
      <c r="J44" s="155">
        <v>758</v>
      </c>
      <c r="K44" s="26"/>
      <c r="L44" s="26"/>
      <c r="M44" s="26"/>
      <c r="N44" s="26"/>
      <c r="O44" s="26"/>
      <c r="P44" s="26"/>
      <c r="Q44" s="26"/>
    </row>
    <row r="45" spans="1:17" x14ac:dyDescent="0.2">
      <c r="A45" s="170" t="s">
        <v>55</v>
      </c>
      <c r="B45" s="174"/>
      <c r="C45" s="174"/>
      <c r="D45" s="174"/>
      <c r="E45" s="174"/>
      <c r="F45" s="174"/>
      <c r="G45" s="174"/>
      <c r="H45" s="174"/>
      <c r="I45" s="174"/>
      <c r="J45" s="155">
        <v>398</v>
      </c>
      <c r="K45" s="26"/>
      <c r="L45" s="26"/>
      <c r="M45" s="26"/>
      <c r="N45" s="26"/>
      <c r="O45" s="26"/>
      <c r="P45" s="26"/>
      <c r="Q45" s="26"/>
    </row>
    <row r="46" spans="1:17" x14ac:dyDescent="0.2">
      <c r="A46" s="170" t="s">
        <v>56</v>
      </c>
      <c r="B46" s="174"/>
      <c r="C46" s="174"/>
      <c r="D46" s="174"/>
      <c r="E46" s="174"/>
      <c r="F46" s="174"/>
      <c r="G46" s="174"/>
      <c r="H46" s="174"/>
      <c r="I46" s="174"/>
      <c r="J46" s="155">
        <v>358</v>
      </c>
      <c r="K46" s="26"/>
      <c r="L46" s="26"/>
      <c r="M46" s="26"/>
      <c r="N46" s="26"/>
      <c r="O46" s="26"/>
      <c r="P46" s="26"/>
      <c r="Q46" s="26"/>
    </row>
    <row r="47" spans="1:17" x14ac:dyDescent="0.2">
      <c r="A47" s="170" t="s">
        <v>57</v>
      </c>
      <c r="B47" s="174"/>
      <c r="C47" s="174"/>
      <c r="D47" s="174"/>
      <c r="E47" s="174"/>
      <c r="F47" s="174"/>
      <c r="G47" s="174"/>
      <c r="H47" s="174"/>
      <c r="I47" s="174"/>
      <c r="J47" s="155">
        <v>337</v>
      </c>
      <c r="K47" s="26"/>
      <c r="L47" s="26"/>
      <c r="M47" s="26"/>
      <c r="N47" s="26"/>
      <c r="O47" s="26"/>
      <c r="P47" s="26"/>
      <c r="Q47" s="26"/>
    </row>
    <row r="48" spans="1:17" x14ac:dyDescent="0.2">
      <c r="A48" s="175" t="s">
        <v>513</v>
      </c>
      <c r="B48" s="174"/>
      <c r="C48" s="174"/>
      <c r="D48" s="174"/>
      <c r="E48" s="174"/>
      <c r="F48" s="174"/>
      <c r="G48" s="174"/>
      <c r="H48" s="174"/>
      <c r="I48" s="174"/>
      <c r="J48" s="156">
        <v>6023</v>
      </c>
      <c r="K48" s="26"/>
      <c r="L48" s="26"/>
      <c r="M48" s="26"/>
      <c r="N48" s="26"/>
      <c r="O48" s="27">
        <v>25.2</v>
      </c>
      <c r="P48" s="26"/>
      <c r="Q48" s="27">
        <v>3.76</v>
      </c>
    </row>
    <row r="49" spans="1:17" ht="19.149999999999999" customHeight="1" x14ac:dyDescent="0.2">
      <c r="A49" s="185" t="s">
        <v>512</v>
      </c>
      <c r="B49" s="174"/>
      <c r="C49" s="174"/>
      <c r="D49" s="174"/>
      <c r="E49" s="174"/>
      <c r="F49" s="174"/>
      <c r="G49" s="174"/>
      <c r="H49" s="174"/>
      <c r="I49" s="174"/>
      <c r="J49" s="174"/>
      <c r="K49" s="174"/>
      <c r="L49" s="174"/>
      <c r="M49" s="174"/>
      <c r="N49" s="174"/>
      <c r="O49" s="174"/>
      <c r="P49" s="174"/>
      <c r="Q49" s="174"/>
    </row>
    <row r="50" spans="1:17" ht="108" x14ac:dyDescent="0.2">
      <c r="A50" s="18">
        <v>8</v>
      </c>
      <c r="B50" s="22" t="s">
        <v>511</v>
      </c>
      <c r="C50" s="131" t="s">
        <v>510</v>
      </c>
      <c r="D50" s="23" t="s">
        <v>509</v>
      </c>
      <c r="E50" s="136" t="s">
        <v>508</v>
      </c>
      <c r="F50" s="25">
        <v>558.05999999999995</v>
      </c>
      <c r="G50" s="25">
        <v>520.58000000000004</v>
      </c>
      <c r="H50" s="25">
        <v>37.479999999999997</v>
      </c>
      <c r="I50" s="25">
        <v>14.53</v>
      </c>
      <c r="J50" s="154">
        <v>26</v>
      </c>
      <c r="K50" s="26">
        <v>25</v>
      </c>
      <c r="L50" s="26">
        <v>1</v>
      </c>
      <c r="M50" s="26">
        <v>1</v>
      </c>
      <c r="N50" s="26">
        <v>46.11</v>
      </c>
      <c r="O50" s="26">
        <v>2.1800000000000002</v>
      </c>
      <c r="P50" s="26">
        <v>0.93</v>
      </c>
      <c r="Q50" s="26">
        <v>0.04</v>
      </c>
    </row>
    <row r="51" spans="1:17" ht="108" x14ac:dyDescent="0.2">
      <c r="A51" s="18">
        <v>9</v>
      </c>
      <c r="B51" s="22" t="s">
        <v>507</v>
      </c>
      <c r="C51" s="131" t="s">
        <v>506</v>
      </c>
      <c r="D51" s="23" t="s">
        <v>505</v>
      </c>
      <c r="E51" s="136" t="s">
        <v>504</v>
      </c>
      <c r="F51" s="25">
        <v>1725.13</v>
      </c>
      <c r="G51" s="25">
        <v>1481.68</v>
      </c>
      <c r="H51" s="25">
        <v>243.45</v>
      </c>
      <c r="I51" s="25">
        <v>30.57</v>
      </c>
      <c r="J51" s="154">
        <v>17</v>
      </c>
      <c r="K51" s="26">
        <v>15</v>
      </c>
      <c r="L51" s="26">
        <v>2</v>
      </c>
      <c r="M51" s="26"/>
      <c r="N51" s="26">
        <v>128.72999999999999</v>
      </c>
      <c r="O51" s="26">
        <v>1.29</v>
      </c>
      <c r="P51" s="26">
        <v>2.15</v>
      </c>
      <c r="Q51" s="26">
        <v>0.02</v>
      </c>
    </row>
    <row r="52" spans="1:17" ht="108" x14ac:dyDescent="0.2">
      <c r="A52" s="18">
        <v>10</v>
      </c>
      <c r="B52" s="22" t="s">
        <v>503</v>
      </c>
      <c r="C52" s="131" t="s">
        <v>502</v>
      </c>
      <c r="D52" s="23" t="s">
        <v>501</v>
      </c>
      <c r="E52" s="136" t="s">
        <v>500</v>
      </c>
      <c r="F52" s="25">
        <v>3070.34</v>
      </c>
      <c r="G52" s="25">
        <v>941.84</v>
      </c>
      <c r="H52" s="25">
        <v>2128.5</v>
      </c>
      <c r="I52" s="25">
        <v>219.61</v>
      </c>
      <c r="J52" s="154">
        <v>480</v>
      </c>
      <c r="K52" s="26">
        <v>147</v>
      </c>
      <c r="L52" s="26">
        <v>333</v>
      </c>
      <c r="M52" s="26">
        <v>34</v>
      </c>
      <c r="N52" s="26">
        <v>73.695999999999998</v>
      </c>
      <c r="O52" s="26">
        <v>11.52</v>
      </c>
      <c r="P52" s="26">
        <v>11.48</v>
      </c>
      <c r="Q52" s="26">
        <v>1.79</v>
      </c>
    </row>
    <row r="53" spans="1:17" ht="108" x14ac:dyDescent="0.2">
      <c r="A53" s="18">
        <v>11</v>
      </c>
      <c r="B53" s="22" t="s">
        <v>112</v>
      </c>
      <c r="C53" s="131" t="s">
        <v>499</v>
      </c>
      <c r="D53" s="23" t="s">
        <v>105</v>
      </c>
      <c r="E53" s="136" t="s">
        <v>498</v>
      </c>
      <c r="F53" s="25">
        <v>837.44</v>
      </c>
      <c r="G53" s="25">
        <v>183.71</v>
      </c>
      <c r="H53" s="25">
        <v>653.73</v>
      </c>
      <c r="I53" s="25">
        <v>36.229999999999997</v>
      </c>
      <c r="J53" s="154">
        <v>162</v>
      </c>
      <c r="K53" s="26">
        <v>35</v>
      </c>
      <c r="L53" s="26">
        <v>127</v>
      </c>
      <c r="M53" s="26">
        <v>7</v>
      </c>
      <c r="N53" s="26">
        <v>12.775</v>
      </c>
      <c r="O53" s="26">
        <v>2.4700000000000002</v>
      </c>
      <c r="P53" s="26">
        <v>1.7989999999999999</v>
      </c>
      <c r="Q53" s="26">
        <v>0.35</v>
      </c>
    </row>
    <row r="54" spans="1:17" ht="143.25" x14ac:dyDescent="0.2">
      <c r="A54" s="18">
        <v>12</v>
      </c>
      <c r="B54" s="22" t="s">
        <v>497</v>
      </c>
      <c r="C54" s="131" t="s">
        <v>496</v>
      </c>
      <c r="D54" s="23" t="s">
        <v>122</v>
      </c>
      <c r="E54" s="136" t="s">
        <v>493</v>
      </c>
      <c r="F54" s="25">
        <v>47.28</v>
      </c>
      <c r="G54" s="25">
        <v>47.28</v>
      </c>
      <c r="H54" s="26"/>
      <c r="I54" s="26"/>
      <c r="J54" s="154">
        <v>7</v>
      </c>
      <c r="K54" s="26">
        <v>7</v>
      </c>
      <c r="L54" s="26"/>
      <c r="M54" s="26"/>
      <c r="N54" s="26"/>
      <c r="O54" s="26"/>
      <c r="P54" s="26"/>
      <c r="Q54" s="26"/>
    </row>
    <row r="55" spans="1:17" ht="227.25" x14ac:dyDescent="0.2">
      <c r="A55" s="18">
        <v>13</v>
      </c>
      <c r="B55" s="22" t="s">
        <v>495</v>
      </c>
      <c r="C55" s="131" t="s">
        <v>494</v>
      </c>
      <c r="D55" s="23" t="s">
        <v>122</v>
      </c>
      <c r="E55" s="136" t="s">
        <v>493</v>
      </c>
      <c r="F55" s="25">
        <v>54.37</v>
      </c>
      <c r="G55" s="26"/>
      <c r="H55" s="25">
        <v>54.37</v>
      </c>
      <c r="I55" s="26"/>
      <c r="J55" s="154">
        <v>8</v>
      </c>
      <c r="K55" s="26"/>
      <c r="L55" s="26">
        <v>8</v>
      </c>
      <c r="M55" s="26"/>
      <c r="N55" s="26"/>
      <c r="O55" s="26"/>
      <c r="P55" s="26"/>
      <c r="Q55" s="26"/>
    </row>
    <row r="56" spans="1:17" ht="103.5" x14ac:dyDescent="0.2">
      <c r="A56" s="18">
        <v>14</v>
      </c>
      <c r="B56" s="22" t="s">
        <v>492</v>
      </c>
      <c r="C56" s="131" t="s">
        <v>491</v>
      </c>
      <c r="D56" s="23" t="s">
        <v>122</v>
      </c>
      <c r="E56" s="136" t="s">
        <v>488</v>
      </c>
      <c r="F56" s="25">
        <v>10.130000000000001</v>
      </c>
      <c r="G56" s="26"/>
      <c r="H56" s="25">
        <v>10.130000000000001</v>
      </c>
      <c r="I56" s="26"/>
      <c r="J56" s="154">
        <v>3</v>
      </c>
      <c r="K56" s="26"/>
      <c r="L56" s="26">
        <v>3</v>
      </c>
      <c r="M56" s="26"/>
      <c r="N56" s="26"/>
      <c r="O56" s="26"/>
      <c r="P56" s="26"/>
      <c r="Q56" s="26"/>
    </row>
    <row r="57" spans="1:17" ht="227.25" x14ac:dyDescent="0.2">
      <c r="A57" s="18">
        <v>15</v>
      </c>
      <c r="B57" s="22" t="s">
        <v>490</v>
      </c>
      <c r="C57" s="131" t="s">
        <v>489</v>
      </c>
      <c r="D57" s="23" t="s">
        <v>122</v>
      </c>
      <c r="E57" s="136" t="s">
        <v>488</v>
      </c>
      <c r="F57" s="25">
        <v>27.52</v>
      </c>
      <c r="G57" s="26"/>
      <c r="H57" s="25">
        <v>27.52</v>
      </c>
      <c r="I57" s="26"/>
      <c r="J57" s="154">
        <v>9</v>
      </c>
      <c r="K57" s="26"/>
      <c r="L57" s="26">
        <v>9</v>
      </c>
      <c r="M57" s="26"/>
      <c r="N57" s="26"/>
      <c r="O57" s="26"/>
      <c r="P57" s="26"/>
      <c r="Q57" s="26"/>
    </row>
    <row r="58" spans="1:17" x14ac:dyDescent="0.2">
      <c r="A58" s="170" t="s">
        <v>166</v>
      </c>
      <c r="B58" s="174"/>
      <c r="C58" s="174"/>
      <c r="D58" s="174"/>
      <c r="E58" s="174"/>
      <c r="F58" s="174"/>
      <c r="G58" s="174"/>
      <c r="H58" s="174"/>
      <c r="I58" s="174"/>
      <c r="J58" s="155">
        <v>712</v>
      </c>
      <c r="K58" s="25">
        <v>229</v>
      </c>
      <c r="L58" s="25">
        <v>483</v>
      </c>
      <c r="M58" s="25">
        <v>42</v>
      </c>
      <c r="N58" s="26"/>
      <c r="O58" s="25">
        <v>17.46</v>
      </c>
      <c r="P58" s="26"/>
      <c r="Q58" s="25">
        <v>2.2000000000000002</v>
      </c>
    </row>
    <row r="59" spans="1:17" x14ac:dyDescent="0.2">
      <c r="A59" s="170" t="s">
        <v>165</v>
      </c>
      <c r="B59" s="174"/>
      <c r="C59" s="174"/>
      <c r="D59" s="174"/>
      <c r="E59" s="174"/>
      <c r="F59" s="174"/>
      <c r="G59" s="174"/>
      <c r="H59" s="174"/>
      <c r="I59" s="174"/>
      <c r="J59" s="155">
        <v>850</v>
      </c>
      <c r="K59" s="25">
        <v>275</v>
      </c>
      <c r="L59" s="25">
        <v>575</v>
      </c>
      <c r="M59" s="25">
        <v>50</v>
      </c>
      <c r="N59" s="26"/>
      <c r="O59" s="25">
        <v>20.98</v>
      </c>
      <c r="P59" s="26"/>
      <c r="Q59" s="25">
        <v>2.63</v>
      </c>
    </row>
    <row r="60" spans="1:17" x14ac:dyDescent="0.2">
      <c r="A60" s="170" t="s">
        <v>46</v>
      </c>
      <c r="B60" s="174"/>
      <c r="C60" s="174"/>
      <c r="D60" s="174"/>
      <c r="E60" s="174"/>
      <c r="F60" s="174"/>
      <c r="G60" s="174"/>
      <c r="H60" s="174"/>
      <c r="I60" s="174"/>
      <c r="J60" s="155">
        <v>283</v>
      </c>
      <c r="K60" s="26"/>
      <c r="L60" s="26"/>
      <c r="M60" s="26"/>
      <c r="N60" s="26"/>
      <c r="O60" s="26"/>
      <c r="P60" s="26"/>
      <c r="Q60" s="26"/>
    </row>
    <row r="61" spans="1:17" x14ac:dyDescent="0.2">
      <c r="A61" s="170" t="s">
        <v>47</v>
      </c>
      <c r="B61" s="174"/>
      <c r="C61" s="174"/>
      <c r="D61" s="174"/>
      <c r="E61" s="174"/>
      <c r="F61" s="174"/>
      <c r="G61" s="174"/>
      <c r="H61" s="174"/>
      <c r="I61" s="174"/>
      <c r="J61" s="155">
        <v>260</v>
      </c>
      <c r="K61" s="26"/>
      <c r="L61" s="26"/>
      <c r="M61" s="26"/>
      <c r="N61" s="26"/>
      <c r="O61" s="26"/>
      <c r="P61" s="26"/>
      <c r="Q61" s="26"/>
    </row>
    <row r="62" spans="1:17" x14ac:dyDescent="0.2">
      <c r="A62" s="175" t="s">
        <v>487</v>
      </c>
      <c r="B62" s="174"/>
      <c r="C62" s="174"/>
      <c r="D62" s="174"/>
      <c r="E62" s="174"/>
      <c r="F62" s="174"/>
      <c r="G62" s="174"/>
      <c r="H62" s="174"/>
      <c r="I62" s="174"/>
      <c r="J62" s="154"/>
      <c r="K62" s="26"/>
      <c r="L62" s="26"/>
      <c r="M62" s="26"/>
      <c r="N62" s="26"/>
      <c r="O62" s="26"/>
      <c r="P62" s="26"/>
      <c r="Q62" s="26"/>
    </row>
    <row r="63" spans="1:17" x14ac:dyDescent="0.2">
      <c r="A63" s="170" t="s">
        <v>486</v>
      </c>
      <c r="B63" s="174"/>
      <c r="C63" s="174"/>
      <c r="D63" s="174"/>
      <c r="E63" s="174"/>
      <c r="F63" s="174"/>
      <c r="G63" s="174"/>
      <c r="H63" s="174"/>
      <c r="I63" s="174"/>
      <c r="J63" s="155">
        <v>102</v>
      </c>
      <c r="K63" s="26"/>
      <c r="L63" s="26"/>
      <c r="M63" s="26"/>
      <c r="N63" s="26"/>
      <c r="O63" s="25">
        <v>3.47</v>
      </c>
      <c r="P63" s="26"/>
      <c r="Q63" s="25">
        <v>0.06</v>
      </c>
    </row>
    <row r="64" spans="1:17" x14ac:dyDescent="0.2">
      <c r="A64" s="170" t="s">
        <v>101</v>
      </c>
      <c r="B64" s="174"/>
      <c r="C64" s="174"/>
      <c r="D64" s="174"/>
      <c r="E64" s="174"/>
      <c r="F64" s="174"/>
      <c r="G64" s="174"/>
      <c r="H64" s="174"/>
      <c r="I64" s="174"/>
      <c r="J64" s="155">
        <v>1264</v>
      </c>
      <c r="K64" s="26"/>
      <c r="L64" s="26"/>
      <c r="M64" s="26"/>
      <c r="N64" s="26"/>
      <c r="O64" s="25">
        <v>17.510000000000002</v>
      </c>
      <c r="P64" s="26"/>
      <c r="Q64" s="25">
        <v>2.57</v>
      </c>
    </row>
    <row r="65" spans="1:17" x14ac:dyDescent="0.2">
      <c r="A65" s="170" t="s">
        <v>121</v>
      </c>
      <c r="B65" s="174"/>
      <c r="C65" s="174"/>
      <c r="D65" s="174"/>
      <c r="E65" s="174"/>
      <c r="F65" s="174"/>
      <c r="G65" s="174"/>
      <c r="H65" s="174"/>
      <c r="I65" s="174"/>
      <c r="J65" s="155">
        <v>10</v>
      </c>
      <c r="K65" s="26"/>
      <c r="L65" s="26"/>
      <c r="M65" s="26"/>
      <c r="N65" s="26"/>
      <c r="O65" s="26"/>
      <c r="P65" s="26"/>
      <c r="Q65" s="26"/>
    </row>
    <row r="66" spans="1:17" x14ac:dyDescent="0.2">
      <c r="A66" s="170" t="s">
        <v>99</v>
      </c>
      <c r="B66" s="174"/>
      <c r="C66" s="174"/>
      <c r="D66" s="174"/>
      <c r="E66" s="174"/>
      <c r="F66" s="174"/>
      <c r="G66" s="174"/>
      <c r="H66" s="174"/>
      <c r="I66" s="174"/>
      <c r="J66" s="155">
        <v>17</v>
      </c>
      <c r="K66" s="26"/>
      <c r="L66" s="26"/>
      <c r="M66" s="26"/>
      <c r="N66" s="26"/>
      <c r="O66" s="26"/>
      <c r="P66" s="26"/>
      <c r="Q66" s="26"/>
    </row>
    <row r="67" spans="1:17" x14ac:dyDescent="0.2">
      <c r="A67" s="170" t="s">
        <v>51</v>
      </c>
      <c r="B67" s="174"/>
      <c r="C67" s="174"/>
      <c r="D67" s="174"/>
      <c r="E67" s="174"/>
      <c r="F67" s="174"/>
      <c r="G67" s="174"/>
      <c r="H67" s="174"/>
      <c r="I67" s="174"/>
      <c r="J67" s="155">
        <v>1393</v>
      </c>
      <c r="K67" s="26"/>
      <c r="L67" s="26"/>
      <c r="M67" s="26"/>
      <c r="N67" s="26"/>
      <c r="O67" s="25">
        <v>20.98</v>
      </c>
      <c r="P67" s="26"/>
      <c r="Q67" s="25">
        <v>2.63</v>
      </c>
    </row>
    <row r="68" spans="1:17" x14ac:dyDescent="0.2">
      <c r="A68" s="170" t="s">
        <v>52</v>
      </c>
      <c r="B68" s="174"/>
      <c r="C68" s="174"/>
      <c r="D68" s="174"/>
      <c r="E68" s="174"/>
      <c r="F68" s="174"/>
      <c r="G68" s="174"/>
      <c r="H68" s="174"/>
      <c r="I68" s="174"/>
      <c r="J68" s="154"/>
      <c r="K68" s="26"/>
      <c r="L68" s="26"/>
      <c r="M68" s="26"/>
      <c r="N68" s="26"/>
      <c r="O68" s="26"/>
      <c r="P68" s="26"/>
      <c r="Q68" s="26"/>
    </row>
    <row r="69" spans="1:17" x14ac:dyDescent="0.2">
      <c r="A69" s="170" t="s">
        <v>54</v>
      </c>
      <c r="B69" s="174"/>
      <c r="C69" s="174"/>
      <c r="D69" s="174"/>
      <c r="E69" s="174"/>
      <c r="F69" s="174"/>
      <c r="G69" s="174"/>
      <c r="H69" s="174"/>
      <c r="I69" s="174"/>
      <c r="J69" s="155">
        <v>575</v>
      </c>
      <c r="K69" s="26"/>
      <c r="L69" s="26"/>
      <c r="M69" s="26"/>
      <c r="N69" s="26"/>
      <c r="O69" s="26"/>
      <c r="P69" s="26"/>
      <c r="Q69" s="26"/>
    </row>
    <row r="70" spans="1:17" x14ac:dyDescent="0.2">
      <c r="A70" s="170" t="s">
        <v>55</v>
      </c>
      <c r="B70" s="174"/>
      <c r="C70" s="174"/>
      <c r="D70" s="174"/>
      <c r="E70" s="174"/>
      <c r="F70" s="174"/>
      <c r="G70" s="174"/>
      <c r="H70" s="174"/>
      <c r="I70" s="174"/>
      <c r="J70" s="155">
        <v>325</v>
      </c>
      <c r="K70" s="26"/>
      <c r="L70" s="26"/>
      <c r="M70" s="26"/>
      <c r="N70" s="26"/>
      <c r="O70" s="26"/>
      <c r="P70" s="26"/>
      <c r="Q70" s="26"/>
    </row>
    <row r="71" spans="1:17" x14ac:dyDescent="0.2">
      <c r="A71" s="170" t="s">
        <v>56</v>
      </c>
      <c r="B71" s="174"/>
      <c r="C71" s="174"/>
      <c r="D71" s="174"/>
      <c r="E71" s="174"/>
      <c r="F71" s="174"/>
      <c r="G71" s="174"/>
      <c r="H71" s="174"/>
      <c r="I71" s="174"/>
      <c r="J71" s="155">
        <v>283</v>
      </c>
      <c r="K71" s="26"/>
      <c r="L71" s="26"/>
      <c r="M71" s="26"/>
      <c r="N71" s="26"/>
      <c r="O71" s="26"/>
      <c r="P71" s="26"/>
      <c r="Q71" s="26"/>
    </row>
    <row r="72" spans="1:17" x14ac:dyDescent="0.2">
      <c r="A72" s="170" t="s">
        <v>57</v>
      </c>
      <c r="B72" s="174"/>
      <c r="C72" s="174"/>
      <c r="D72" s="174"/>
      <c r="E72" s="174"/>
      <c r="F72" s="174"/>
      <c r="G72" s="174"/>
      <c r="H72" s="174"/>
      <c r="I72" s="174"/>
      <c r="J72" s="155">
        <v>260</v>
      </c>
      <c r="K72" s="26"/>
      <c r="L72" s="26"/>
      <c r="M72" s="26"/>
      <c r="N72" s="26"/>
      <c r="O72" s="26"/>
      <c r="P72" s="26"/>
      <c r="Q72" s="26"/>
    </row>
    <row r="73" spans="1:17" x14ac:dyDescent="0.2">
      <c r="A73" s="175" t="s">
        <v>485</v>
      </c>
      <c r="B73" s="174"/>
      <c r="C73" s="174"/>
      <c r="D73" s="174"/>
      <c r="E73" s="174"/>
      <c r="F73" s="174"/>
      <c r="G73" s="174"/>
      <c r="H73" s="174"/>
      <c r="I73" s="174"/>
      <c r="J73" s="156">
        <v>1393</v>
      </c>
      <c r="K73" s="26"/>
      <c r="L73" s="26"/>
      <c r="M73" s="26"/>
      <c r="N73" s="26"/>
      <c r="O73" s="27">
        <v>20.98</v>
      </c>
      <c r="P73" s="26"/>
      <c r="Q73" s="27">
        <v>2.63</v>
      </c>
    </row>
    <row r="74" spans="1:17" x14ac:dyDescent="0.2">
      <c r="A74" s="181" t="s">
        <v>104</v>
      </c>
      <c r="B74" s="182"/>
      <c r="C74" s="182"/>
      <c r="D74" s="182"/>
      <c r="E74" s="182"/>
      <c r="F74" s="182"/>
      <c r="G74" s="182"/>
      <c r="H74" s="182"/>
      <c r="I74" s="182"/>
      <c r="J74" s="182"/>
      <c r="K74" s="182"/>
      <c r="L74" s="182"/>
      <c r="M74" s="182"/>
      <c r="N74" s="182"/>
      <c r="O74" s="182"/>
      <c r="P74" s="182"/>
      <c r="Q74" s="182"/>
    </row>
    <row r="75" spans="1:17" x14ac:dyDescent="0.2">
      <c r="A75" s="170" t="s">
        <v>45</v>
      </c>
      <c r="B75" s="174"/>
      <c r="C75" s="174"/>
      <c r="D75" s="174"/>
      <c r="E75" s="174"/>
      <c r="F75" s="174"/>
      <c r="G75" s="174"/>
      <c r="H75" s="174"/>
      <c r="I75" s="174"/>
      <c r="J75" s="155">
        <v>5849</v>
      </c>
      <c r="K75" s="25">
        <v>489</v>
      </c>
      <c r="L75" s="25">
        <v>1115</v>
      </c>
      <c r="M75" s="25">
        <v>103</v>
      </c>
      <c r="N75" s="26"/>
      <c r="O75" s="25">
        <v>37.6</v>
      </c>
      <c r="P75" s="26"/>
      <c r="Q75" s="25">
        <v>5.33</v>
      </c>
    </row>
    <row r="76" spans="1:17" x14ac:dyDescent="0.2">
      <c r="A76" s="170" t="s">
        <v>98</v>
      </c>
      <c r="B76" s="174"/>
      <c r="C76" s="174"/>
      <c r="D76" s="174"/>
      <c r="E76" s="174"/>
      <c r="F76" s="174"/>
      <c r="G76" s="174"/>
      <c r="H76" s="174"/>
      <c r="I76" s="174"/>
      <c r="J76" s="155">
        <v>6178</v>
      </c>
      <c r="K76" s="25">
        <v>600</v>
      </c>
      <c r="L76" s="25">
        <v>1333</v>
      </c>
      <c r="M76" s="25">
        <v>123</v>
      </c>
      <c r="N76" s="26"/>
      <c r="O76" s="25">
        <v>46.19</v>
      </c>
      <c r="P76" s="26"/>
      <c r="Q76" s="25">
        <v>6.38</v>
      </c>
    </row>
    <row r="77" spans="1:17" x14ac:dyDescent="0.2">
      <c r="A77" s="170" t="s">
        <v>97</v>
      </c>
      <c r="B77" s="174"/>
      <c r="C77" s="174"/>
      <c r="D77" s="174"/>
      <c r="E77" s="174"/>
      <c r="F77" s="174"/>
      <c r="G77" s="174"/>
      <c r="H77" s="174"/>
      <c r="I77" s="174"/>
      <c r="J77" s="154"/>
      <c r="K77" s="26"/>
      <c r="L77" s="26"/>
      <c r="M77" s="26"/>
      <c r="N77" s="26"/>
      <c r="O77" s="26"/>
      <c r="P77" s="26"/>
      <c r="Q77" s="26"/>
    </row>
    <row r="78" spans="1:17" ht="26.1" customHeight="1" x14ac:dyDescent="0.2">
      <c r="A78" s="170" t="s">
        <v>484</v>
      </c>
      <c r="B78" s="174"/>
      <c r="C78" s="174"/>
      <c r="D78" s="174"/>
      <c r="E78" s="174"/>
      <c r="F78" s="174"/>
      <c r="G78" s="174"/>
      <c r="H78" s="174"/>
      <c r="I78" s="174"/>
      <c r="J78" s="155">
        <v>19</v>
      </c>
      <c r="K78" s="25">
        <v>19</v>
      </c>
      <c r="L78" s="26"/>
      <c r="M78" s="26"/>
      <c r="N78" s="26"/>
      <c r="O78" s="25">
        <v>1.4358</v>
      </c>
      <c r="P78" s="26"/>
      <c r="Q78" s="26"/>
    </row>
    <row r="79" spans="1:17" ht="26.1" customHeight="1" x14ac:dyDescent="0.2">
      <c r="A79" s="170" t="s">
        <v>483</v>
      </c>
      <c r="B79" s="174"/>
      <c r="C79" s="174"/>
      <c r="D79" s="174"/>
      <c r="E79" s="174"/>
      <c r="F79" s="174"/>
      <c r="G79" s="174"/>
      <c r="H79" s="174"/>
      <c r="I79" s="174"/>
      <c r="J79" s="155">
        <v>310</v>
      </c>
      <c r="K79" s="25">
        <v>92</v>
      </c>
      <c r="L79" s="25">
        <v>218</v>
      </c>
      <c r="M79" s="25">
        <v>20</v>
      </c>
      <c r="N79" s="26"/>
      <c r="O79" s="25">
        <v>7.12</v>
      </c>
      <c r="P79" s="26"/>
      <c r="Q79" s="25">
        <v>1.054</v>
      </c>
    </row>
    <row r="80" spans="1:17" x14ac:dyDescent="0.2">
      <c r="A80" s="170" t="s">
        <v>46</v>
      </c>
      <c r="B80" s="174"/>
      <c r="C80" s="174"/>
      <c r="D80" s="174"/>
      <c r="E80" s="174"/>
      <c r="F80" s="174"/>
      <c r="G80" s="174"/>
      <c r="H80" s="174"/>
      <c r="I80" s="174"/>
      <c r="J80" s="155">
        <v>642</v>
      </c>
      <c r="K80" s="26"/>
      <c r="L80" s="26"/>
      <c r="M80" s="26"/>
      <c r="N80" s="26"/>
      <c r="O80" s="26"/>
      <c r="P80" s="26"/>
      <c r="Q80" s="26"/>
    </row>
    <row r="81" spans="1:17" x14ac:dyDescent="0.2">
      <c r="A81" s="170" t="s">
        <v>97</v>
      </c>
      <c r="B81" s="174"/>
      <c r="C81" s="174"/>
      <c r="D81" s="174"/>
      <c r="E81" s="174"/>
      <c r="F81" s="174"/>
      <c r="G81" s="174"/>
      <c r="H81" s="174"/>
      <c r="I81" s="174"/>
      <c r="J81" s="154"/>
      <c r="K81" s="26"/>
      <c r="L81" s="26"/>
      <c r="M81" s="26"/>
      <c r="N81" s="26"/>
      <c r="O81" s="26"/>
      <c r="P81" s="26"/>
      <c r="Q81" s="26"/>
    </row>
    <row r="82" spans="1:17" x14ac:dyDescent="0.2">
      <c r="A82" s="170" t="s">
        <v>482</v>
      </c>
      <c r="B82" s="174"/>
      <c r="C82" s="174"/>
      <c r="D82" s="174"/>
      <c r="E82" s="174"/>
      <c r="F82" s="174"/>
      <c r="G82" s="174"/>
      <c r="H82" s="174"/>
      <c r="I82" s="174"/>
      <c r="J82" s="155">
        <v>34</v>
      </c>
      <c r="K82" s="26"/>
      <c r="L82" s="26"/>
      <c r="M82" s="26"/>
      <c r="N82" s="26"/>
      <c r="O82" s="26"/>
      <c r="P82" s="26"/>
      <c r="Q82" s="26"/>
    </row>
    <row r="83" spans="1:17" x14ac:dyDescent="0.2">
      <c r="A83" s="170" t="s">
        <v>481</v>
      </c>
      <c r="B83" s="174"/>
      <c r="C83" s="174"/>
      <c r="D83" s="174"/>
      <c r="E83" s="174"/>
      <c r="F83" s="174"/>
      <c r="G83" s="174"/>
      <c r="H83" s="174"/>
      <c r="I83" s="174"/>
      <c r="J83" s="155">
        <v>608</v>
      </c>
      <c r="K83" s="26"/>
      <c r="L83" s="26"/>
      <c r="M83" s="26"/>
      <c r="N83" s="26"/>
      <c r="O83" s="26"/>
      <c r="P83" s="26"/>
      <c r="Q83" s="26"/>
    </row>
    <row r="84" spans="1:17" x14ac:dyDescent="0.2">
      <c r="A84" s="170" t="s">
        <v>47</v>
      </c>
      <c r="B84" s="174"/>
      <c r="C84" s="174"/>
      <c r="D84" s="174"/>
      <c r="E84" s="174"/>
      <c r="F84" s="174"/>
      <c r="G84" s="174"/>
      <c r="H84" s="174"/>
      <c r="I84" s="174"/>
      <c r="J84" s="155">
        <v>597</v>
      </c>
      <c r="K84" s="26"/>
      <c r="L84" s="26"/>
      <c r="M84" s="26"/>
      <c r="N84" s="26"/>
      <c r="O84" s="26"/>
      <c r="P84" s="26"/>
      <c r="Q84" s="26"/>
    </row>
    <row r="85" spans="1:17" x14ac:dyDescent="0.2">
      <c r="A85" s="170" t="s">
        <v>97</v>
      </c>
      <c r="B85" s="174"/>
      <c r="C85" s="174"/>
      <c r="D85" s="174"/>
      <c r="E85" s="174"/>
      <c r="F85" s="174"/>
      <c r="G85" s="174"/>
      <c r="H85" s="174"/>
      <c r="I85" s="174"/>
      <c r="J85" s="154"/>
      <c r="K85" s="26"/>
      <c r="L85" s="26"/>
      <c r="M85" s="26"/>
      <c r="N85" s="26"/>
      <c r="O85" s="26"/>
      <c r="P85" s="26"/>
      <c r="Q85" s="26"/>
    </row>
    <row r="86" spans="1:17" x14ac:dyDescent="0.2">
      <c r="A86" s="170" t="s">
        <v>480</v>
      </c>
      <c r="B86" s="174"/>
      <c r="C86" s="174"/>
      <c r="D86" s="174"/>
      <c r="E86" s="174"/>
      <c r="F86" s="174"/>
      <c r="G86" s="174"/>
      <c r="H86" s="174"/>
      <c r="I86" s="174"/>
      <c r="J86" s="155">
        <v>25</v>
      </c>
      <c r="K86" s="26"/>
      <c r="L86" s="26"/>
      <c r="M86" s="26"/>
      <c r="N86" s="26"/>
      <c r="O86" s="26"/>
      <c r="P86" s="26"/>
      <c r="Q86" s="26"/>
    </row>
    <row r="87" spans="1:17" x14ac:dyDescent="0.2">
      <c r="A87" s="170" t="s">
        <v>479</v>
      </c>
      <c r="B87" s="174"/>
      <c r="C87" s="174"/>
      <c r="D87" s="174"/>
      <c r="E87" s="174"/>
      <c r="F87" s="174"/>
      <c r="G87" s="174"/>
      <c r="H87" s="174"/>
      <c r="I87" s="174"/>
      <c r="J87" s="155">
        <v>8</v>
      </c>
      <c r="K87" s="26"/>
      <c r="L87" s="26"/>
      <c r="M87" s="26"/>
      <c r="N87" s="26"/>
      <c r="O87" s="26"/>
      <c r="P87" s="26"/>
      <c r="Q87" s="26"/>
    </row>
    <row r="88" spans="1:17" x14ac:dyDescent="0.2">
      <c r="A88" s="170" t="s">
        <v>478</v>
      </c>
      <c r="B88" s="174"/>
      <c r="C88" s="174"/>
      <c r="D88" s="174"/>
      <c r="E88" s="174"/>
      <c r="F88" s="174"/>
      <c r="G88" s="174"/>
      <c r="H88" s="174"/>
      <c r="I88" s="174"/>
      <c r="J88" s="155">
        <v>564</v>
      </c>
      <c r="K88" s="26"/>
      <c r="L88" s="26"/>
      <c r="M88" s="26"/>
      <c r="N88" s="26"/>
      <c r="O88" s="26"/>
      <c r="P88" s="26"/>
      <c r="Q88" s="26"/>
    </row>
    <row r="89" spans="1:17" x14ac:dyDescent="0.2">
      <c r="A89" s="175" t="s">
        <v>48</v>
      </c>
      <c r="B89" s="174"/>
      <c r="C89" s="174"/>
      <c r="D89" s="174"/>
      <c r="E89" s="174"/>
      <c r="F89" s="174"/>
      <c r="G89" s="174"/>
      <c r="H89" s="174"/>
      <c r="I89" s="174"/>
      <c r="J89" s="154"/>
      <c r="K89" s="26"/>
      <c r="L89" s="26"/>
      <c r="M89" s="26"/>
      <c r="N89" s="26"/>
      <c r="O89" s="26"/>
      <c r="P89" s="26"/>
      <c r="Q89" s="26"/>
    </row>
    <row r="90" spans="1:17" x14ac:dyDescent="0.2">
      <c r="A90" s="170" t="s">
        <v>477</v>
      </c>
      <c r="B90" s="174"/>
      <c r="C90" s="174"/>
      <c r="D90" s="174"/>
      <c r="E90" s="174"/>
      <c r="F90" s="174"/>
      <c r="G90" s="174"/>
      <c r="H90" s="174"/>
      <c r="I90" s="174"/>
      <c r="J90" s="154"/>
      <c r="K90" s="26"/>
      <c r="L90" s="26"/>
      <c r="M90" s="26"/>
      <c r="N90" s="26"/>
      <c r="O90" s="26"/>
      <c r="P90" s="26"/>
      <c r="Q90" s="26"/>
    </row>
    <row r="91" spans="1:17" x14ac:dyDescent="0.2">
      <c r="A91" s="170" t="s">
        <v>476</v>
      </c>
      <c r="B91" s="174"/>
      <c r="C91" s="174"/>
      <c r="D91" s="174"/>
      <c r="E91" s="174"/>
      <c r="F91" s="174"/>
      <c r="G91" s="174"/>
      <c r="H91" s="174"/>
      <c r="I91" s="174"/>
      <c r="J91" s="155">
        <v>5658</v>
      </c>
      <c r="K91" s="25">
        <v>433</v>
      </c>
      <c r="L91" s="25">
        <v>1091</v>
      </c>
      <c r="M91" s="25">
        <v>102</v>
      </c>
      <c r="N91" s="26"/>
      <c r="O91" s="25">
        <v>33.39</v>
      </c>
      <c r="P91" s="26"/>
      <c r="Q91" s="25">
        <v>5.27</v>
      </c>
    </row>
    <row r="92" spans="1:17" ht="26.1" customHeight="1" x14ac:dyDescent="0.2">
      <c r="A92" s="170" t="s">
        <v>322</v>
      </c>
      <c r="B92" s="174"/>
      <c r="C92" s="174"/>
      <c r="D92" s="174"/>
      <c r="E92" s="174"/>
      <c r="F92" s="174"/>
      <c r="G92" s="174"/>
      <c r="H92" s="174"/>
      <c r="I92" s="174"/>
      <c r="J92" s="155">
        <v>5677</v>
      </c>
      <c r="K92" s="25">
        <v>452</v>
      </c>
      <c r="L92" s="25">
        <v>1091</v>
      </c>
      <c r="M92" s="25">
        <v>102</v>
      </c>
      <c r="N92" s="26"/>
      <c r="O92" s="25">
        <v>34.83</v>
      </c>
      <c r="P92" s="26"/>
      <c r="Q92" s="25">
        <v>5.27</v>
      </c>
    </row>
    <row r="93" spans="1:17" ht="26.1" customHeight="1" x14ac:dyDescent="0.2">
      <c r="A93" s="170" t="s">
        <v>313</v>
      </c>
      <c r="B93" s="174"/>
      <c r="C93" s="174"/>
      <c r="D93" s="174"/>
      <c r="E93" s="174"/>
      <c r="F93" s="174"/>
      <c r="G93" s="174"/>
      <c r="H93" s="174"/>
      <c r="I93" s="174"/>
      <c r="J93" s="155">
        <v>5985</v>
      </c>
      <c r="K93" s="25">
        <v>542</v>
      </c>
      <c r="L93" s="25">
        <v>1309</v>
      </c>
      <c r="M93" s="25">
        <v>122</v>
      </c>
      <c r="N93" s="26"/>
      <c r="O93" s="25">
        <v>41.8</v>
      </c>
      <c r="P93" s="26"/>
      <c r="Q93" s="25">
        <v>6.32</v>
      </c>
    </row>
    <row r="94" spans="1:17" x14ac:dyDescent="0.2">
      <c r="A94" s="170" t="s">
        <v>475</v>
      </c>
      <c r="B94" s="174"/>
      <c r="C94" s="174"/>
      <c r="D94" s="174"/>
      <c r="E94" s="174"/>
      <c r="F94" s="174"/>
      <c r="G94" s="174"/>
      <c r="H94" s="174"/>
      <c r="I94" s="174"/>
      <c r="J94" s="155">
        <v>598</v>
      </c>
      <c r="K94" s="26"/>
      <c r="L94" s="26"/>
      <c r="M94" s="26"/>
      <c r="N94" s="26"/>
      <c r="O94" s="26"/>
      <c r="P94" s="26"/>
      <c r="Q94" s="26"/>
    </row>
    <row r="95" spans="1:17" x14ac:dyDescent="0.2">
      <c r="A95" s="170" t="s">
        <v>474</v>
      </c>
      <c r="B95" s="174"/>
      <c r="C95" s="174"/>
      <c r="D95" s="174"/>
      <c r="E95" s="174"/>
      <c r="F95" s="174"/>
      <c r="G95" s="174"/>
      <c r="H95" s="174"/>
      <c r="I95" s="174"/>
      <c r="J95" s="155">
        <v>564</v>
      </c>
      <c r="K95" s="26"/>
      <c r="L95" s="26"/>
      <c r="M95" s="26"/>
      <c r="N95" s="26"/>
      <c r="O95" s="26"/>
      <c r="P95" s="26"/>
      <c r="Q95" s="26"/>
    </row>
    <row r="96" spans="1:17" x14ac:dyDescent="0.2">
      <c r="A96" s="170" t="s">
        <v>310</v>
      </c>
      <c r="B96" s="174"/>
      <c r="C96" s="174"/>
      <c r="D96" s="174"/>
      <c r="E96" s="174"/>
      <c r="F96" s="174"/>
      <c r="G96" s="174"/>
      <c r="H96" s="174"/>
      <c r="I96" s="174"/>
      <c r="J96" s="155">
        <v>7147</v>
      </c>
      <c r="K96" s="26"/>
      <c r="L96" s="26"/>
      <c r="M96" s="26"/>
      <c r="N96" s="26"/>
      <c r="O96" s="25">
        <v>41.8</v>
      </c>
      <c r="P96" s="26"/>
      <c r="Q96" s="25">
        <v>6.32</v>
      </c>
    </row>
    <row r="97" spans="1:17" x14ac:dyDescent="0.2">
      <c r="A97" s="170" t="s">
        <v>328</v>
      </c>
      <c r="B97" s="174"/>
      <c r="C97" s="174"/>
      <c r="D97" s="174"/>
      <c r="E97" s="174"/>
      <c r="F97" s="174"/>
      <c r="G97" s="174"/>
      <c r="H97" s="174"/>
      <c r="I97" s="174"/>
      <c r="J97" s="154"/>
      <c r="K97" s="26"/>
      <c r="L97" s="26"/>
      <c r="M97" s="26"/>
      <c r="N97" s="26"/>
      <c r="O97" s="26"/>
      <c r="P97" s="26"/>
      <c r="Q97" s="26"/>
    </row>
    <row r="98" spans="1:17" x14ac:dyDescent="0.2">
      <c r="A98" s="170" t="s">
        <v>473</v>
      </c>
      <c r="B98" s="174"/>
      <c r="C98" s="174"/>
      <c r="D98" s="174"/>
      <c r="E98" s="174"/>
      <c r="F98" s="174"/>
      <c r="G98" s="174"/>
      <c r="H98" s="174"/>
      <c r="I98" s="174"/>
      <c r="J98" s="155">
        <v>121</v>
      </c>
      <c r="K98" s="25">
        <v>9</v>
      </c>
      <c r="L98" s="25">
        <v>1</v>
      </c>
      <c r="M98" s="26"/>
      <c r="N98" s="26"/>
      <c r="O98" s="25">
        <v>0.74</v>
      </c>
      <c r="P98" s="26"/>
      <c r="Q98" s="26"/>
    </row>
    <row r="99" spans="1:17" ht="26.1" customHeight="1" x14ac:dyDescent="0.2">
      <c r="A99" s="170" t="s">
        <v>322</v>
      </c>
      <c r="B99" s="174"/>
      <c r="C99" s="174"/>
      <c r="D99" s="174"/>
      <c r="E99" s="174"/>
      <c r="F99" s="174"/>
      <c r="G99" s="174"/>
      <c r="H99" s="174"/>
      <c r="I99" s="174"/>
      <c r="J99" s="155">
        <v>121</v>
      </c>
      <c r="K99" s="25">
        <v>9</v>
      </c>
      <c r="L99" s="25">
        <v>1</v>
      </c>
      <c r="M99" s="26"/>
      <c r="N99" s="26"/>
      <c r="O99" s="25">
        <v>0.77</v>
      </c>
      <c r="P99" s="26"/>
      <c r="Q99" s="26"/>
    </row>
    <row r="100" spans="1:17" ht="26.1" customHeight="1" x14ac:dyDescent="0.2">
      <c r="A100" s="170" t="s">
        <v>313</v>
      </c>
      <c r="B100" s="174"/>
      <c r="C100" s="174"/>
      <c r="D100" s="174"/>
      <c r="E100" s="174"/>
      <c r="F100" s="174"/>
      <c r="G100" s="174"/>
      <c r="H100" s="174"/>
      <c r="I100" s="174"/>
      <c r="J100" s="155">
        <v>123</v>
      </c>
      <c r="K100" s="25">
        <v>11</v>
      </c>
      <c r="L100" s="25">
        <v>1</v>
      </c>
      <c r="M100" s="26"/>
      <c r="N100" s="26"/>
      <c r="O100" s="25">
        <v>0.92</v>
      </c>
      <c r="P100" s="26"/>
      <c r="Q100" s="26"/>
    </row>
    <row r="101" spans="1:17" x14ac:dyDescent="0.2">
      <c r="A101" s="170" t="s">
        <v>472</v>
      </c>
      <c r="B101" s="174"/>
      <c r="C101" s="174"/>
      <c r="D101" s="174"/>
      <c r="E101" s="174"/>
      <c r="F101" s="174"/>
      <c r="G101" s="174"/>
      <c r="H101" s="174"/>
      <c r="I101" s="174"/>
      <c r="J101" s="155">
        <v>10</v>
      </c>
      <c r="K101" s="26"/>
      <c r="L101" s="26"/>
      <c r="M101" s="26"/>
      <c r="N101" s="26"/>
      <c r="O101" s="26"/>
      <c r="P101" s="26"/>
      <c r="Q101" s="26"/>
    </row>
    <row r="102" spans="1:17" x14ac:dyDescent="0.2">
      <c r="A102" s="170" t="s">
        <v>471</v>
      </c>
      <c r="B102" s="174"/>
      <c r="C102" s="174"/>
      <c r="D102" s="174"/>
      <c r="E102" s="174"/>
      <c r="F102" s="174"/>
      <c r="G102" s="174"/>
      <c r="H102" s="174"/>
      <c r="I102" s="174"/>
      <c r="J102" s="155">
        <v>8</v>
      </c>
      <c r="K102" s="26"/>
      <c r="L102" s="26"/>
      <c r="M102" s="26"/>
      <c r="N102" s="26"/>
      <c r="O102" s="26"/>
      <c r="P102" s="26"/>
      <c r="Q102" s="26"/>
    </row>
    <row r="103" spans="1:17" x14ac:dyDescent="0.2">
      <c r="A103" s="170" t="s">
        <v>310</v>
      </c>
      <c r="B103" s="174"/>
      <c r="C103" s="174"/>
      <c r="D103" s="174"/>
      <c r="E103" s="174"/>
      <c r="F103" s="174"/>
      <c r="G103" s="174"/>
      <c r="H103" s="174"/>
      <c r="I103" s="174"/>
      <c r="J103" s="155">
        <v>141</v>
      </c>
      <c r="K103" s="26"/>
      <c r="L103" s="26"/>
      <c r="M103" s="26"/>
      <c r="N103" s="26"/>
      <c r="O103" s="25">
        <v>0.92</v>
      </c>
      <c r="P103" s="26"/>
      <c r="Q103" s="26"/>
    </row>
    <row r="104" spans="1:17" x14ac:dyDescent="0.2">
      <c r="A104" s="170" t="s">
        <v>470</v>
      </c>
      <c r="B104" s="174"/>
      <c r="C104" s="174"/>
      <c r="D104" s="174"/>
      <c r="E104" s="174"/>
      <c r="F104" s="174"/>
      <c r="G104" s="174"/>
      <c r="H104" s="174"/>
      <c r="I104" s="174"/>
      <c r="J104" s="154"/>
      <c r="K104" s="26"/>
      <c r="L104" s="26"/>
      <c r="M104" s="26"/>
      <c r="N104" s="26"/>
      <c r="O104" s="26"/>
      <c r="P104" s="26"/>
      <c r="Q104" s="26"/>
    </row>
    <row r="105" spans="1:17" x14ac:dyDescent="0.2">
      <c r="A105" s="170" t="s">
        <v>469</v>
      </c>
      <c r="B105" s="174"/>
      <c r="C105" s="174"/>
      <c r="D105" s="174"/>
      <c r="E105" s="174"/>
      <c r="F105" s="174"/>
      <c r="G105" s="174"/>
      <c r="H105" s="174"/>
      <c r="I105" s="174"/>
      <c r="J105" s="155">
        <v>43</v>
      </c>
      <c r="K105" s="25">
        <v>40</v>
      </c>
      <c r="L105" s="25">
        <v>3</v>
      </c>
      <c r="M105" s="25">
        <v>1</v>
      </c>
      <c r="N105" s="26"/>
      <c r="O105" s="25">
        <v>3.47</v>
      </c>
      <c r="P105" s="26"/>
      <c r="Q105" s="25">
        <v>0.06</v>
      </c>
    </row>
    <row r="106" spans="1:17" x14ac:dyDescent="0.2">
      <c r="A106" s="170" t="s">
        <v>468</v>
      </c>
      <c r="B106" s="174"/>
      <c r="C106" s="174"/>
      <c r="D106" s="174"/>
      <c r="E106" s="174"/>
      <c r="F106" s="174"/>
      <c r="G106" s="174"/>
      <c r="H106" s="174"/>
      <c r="I106" s="174"/>
      <c r="J106" s="155">
        <v>34</v>
      </c>
      <c r="K106" s="26"/>
      <c r="L106" s="26"/>
      <c r="M106" s="26"/>
      <c r="N106" s="26"/>
      <c r="O106" s="26"/>
      <c r="P106" s="26"/>
      <c r="Q106" s="26"/>
    </row>
    <row r="107" spans="1:17" x14ac:dyDescent="0.2">
      <c r="A107" s="170" t="s">
        <v>467</v>
      </c>
      <c r="B107" s="174"/>
      <c r="C107" s="174"/>
      <c r="D107" s="174"/>
      <c r="E107" s="174"/>
      <c r="F107" s="174"/>
      <c r="G107" s="174"/>
      <c r="H107" s="174"/>
      <c r="I107" s="174"/>
      <c r="J107" s="155">
        <v>25</v>
      </c>
      <c r="K107" s="26"/>
      <c r="L107" s="26"/>
      <c r="M107" s="26"/>
      <c r="N107" s="26"/>
      <c r="O107" s="26"/>
      <c r="P107" s="26"/>
      <c r="Q107" s="26"/>
    </row>
    <row r="108" spans="1:17" x14ac:dyDescent="0.2">
      <c r="A108" s="170" t="s">
        <v>310</v>
      </c>
      <c r="B108" s="174"/>
      <c r="C108" s="174"/>
      <c r="D108" s="174"/>
      <c r="E108" s="174"/>
      <c r="F108" s="174"/>
      <c r="G108" s="174"/>
      <c r="H108" s="174"/>
      <c r="I108" s="174"/>
      <c r="J108" s="155">
        <v>102</v>
      </c>
      <c r="K108" s="26"/>
      <c r="L108" s="26"/>
      <c r="M108" s="26"/>
      <c r="N108" s="26"/>
      <c r="O108" s="25">
        <v>3.47</v>
      </c>
      <c r="P108" s="26"/>
      <c r="Q108" s="25">
        <v>0.06</v>
      </c>
    </row>
    <row r="109" spans="1:17" x14ac:dyDescent="0.2">
      <c r="A109" s="170" t="s">
        <v>319</v>
      </c>
      <c r="B109" s="174"/>
      <c r="C109" s="174"/>
      <c r="D109" s="174"/>
      <c r="E109" s="174"/>
      <c r="F109" s="174"/>
      <c r="G109" s="174"/>
      <c r="H109" s="174"/>
      <c r="I109" s="174"/>
      <c r="J109" s="154"/>
      <c r="K109" s="26"/>
      <c r="L109" s="26"/>
      <c r="M109" s="26"/>
      <c r="N109" s="26"/>
      <c r="O109" s="26"/>
      <c r="P109" s="26"/>
      <c r="Q109" s="26"/>
    </row>
    <row r="110" spans="1:17" x14ac:dyDescent="0.2">
      <c r="A110" s="170" t="s">
        <v>466</v>
      </c>
      <c r="B110" s="174"/>
      <c r="C110" s="174"/>
      <c r="D110" s="174"/>
      <c r="E110" s="174"/>
      <c r="F110" s="174"/>
      <c r="G110" s="174"/>
      <c r="H110" s="174"/>
      <c r="I110" s="174"/>
      <c r="J110" s="155">
        <v>10</v>
      </c>
      <c r="K110" s="25">
        <v>7</v>
      </c>
      <c r="L110" s="25">
        <v>3</v>
      </c>
      <c r="M110" s="26"/>
      <c r="N110" s="26"/>
      <c r="O110" s="26"/>
      <c r="P110" s="26"/>
      <c r="Q110" s="26"/>
    </row>
    <row r="111" spans="1:17" x14ac:dyDescent="0.2">
      <c r="A111" s="170" t="s">
        <v>317</v>
      </c>
      <c r="B111" s="174"/>
      <c r="C111" s="174"/>
      <c r="D111" s="174"/>
      <c r="E111" s="174"/>
      <c r="F111" s="174"/>
      <c r="G111" s="174"/>
      <c r="H111" s="174"/>
      <c r="I111" s="174"/>
      <c r="J111" s="154"/>
      <c r="K111" s="26"/>
      <c r="L111" s="26"/>
      <c r="M111" s="26"/>
      <c r="N111" s="26"/>
      <c r="O111" s="26"/>
      <c r="P111" s="26"/>
      <c r="Q111" s="26"/>
    </row>
    <row r="112" spans="1:17" x14ac:dyDescent="0.2">
      <c r="A112" s="170" t="s">
        <v>465</v>
      </c>
      <c r="B112" s="174"/>
      <c r="C112" s="174"/>
      <c r="D112" s="174"/>
      <c r="E112" s="174"/>
      <c r="F112" s="174"/>
      <c r="G112" s="174"/>
      <c r="H112" s="174"/>
      <c r="I112" s="174"/>
      <c r="J112" s="155">
        <v>17</v>
      </c>
      <c r="K112" s="26"/>
      <c r="L112" s="25">
        <v>17</v>
      </c>
      <c r="M112" s="26"/>
      <c r="N112" s="26"/>
      <c r="O112" s="26"/>
      <c r="P112" s="26"/>
      <c r="Q112" s="26"/>
    </row>
    <row r="113" spans="1:17" x14ac:dyDescent="0.2">
      <c r="A113" s="170" t="s">
        <v>51</v>
      </c>
      <c r="B113" s="174"/>
      <c r="C113" s="174"/>
      <c r="D113" s="174"/>
      <c r="E113" s="174"/>
      <c r="F113" s="174"/>
      <c r="G113" s="174"/>
      <c r="H113" s="174"/>
      <c r="I113" s="174"/>
      <c r="J113" s="155">
        <v>7417</v>
      </c>
      <c r="K113" s="26"/>
      <c r="L113" s="26"/>
      <c r="M113" s="26"/>
      <c r="N113" s="26"/>
      <c r="O113" s="25">
        <v>46.19</v>
      </c>
      <c r="P113" s="26"/>
      <c r="Q113" s="25">
        <v>6.38</v>
      </c>
    </row>
    <row r="114" spans="1:17" x14ac:dyDescent="0.2">
      <c r="A114" s="170" t="s">
        <v>52</v>
      </c>
      <c r="B114" s="174"/>
      <c r="C114" s="174"/>
      <c r="D114" s="174"/>
      <c r="E114" s="174"/>
      <c r="F114" s="174"/>
      <c r="G114" s="174"/>
      <c r="H114" s="174"/>
      <c r="I114" s="174"/>
      <c r="J114" s="154"/>
      <c r="K114" s="26"/>
      <c r="L114" s="26"/>
      <c r="M114" s="26"/>
      <c r="N114" s="26"/>
      <c r="O114" s="26"/>
      <c r="P114" s="26"/>
      <c r="Q114" s="26"/>
    </row>
    <row r="115" spans="1:17" x14ac:dyDescent="0.2">
      <c r="A115" s="170" t="s">
        <v>53</v>
      </c>
      <c r="B115" s="174"/>
      <c r="C115" s="174"/>
      <c r="D115" s="174"/>
      <c r="E115" s="174"/>
      <c r="F115" s="174"/>
      <c r="G115" s="174"/>
      <c r="H115" s="174"/>
      <c r="I115" s="174"/>
      <c r="J115" s="155">
        <v>4245</v>
      </c>
      <c r="K115" s="26"/>
      <c r="L115" s="26"/>
      <c r="M115" s="26"/>
      <c r="N115" s="26"/>
      <c r="O115" s="26"/>
      <c r="P115" s="26"/>
      <c r="Q115" s="26"/>
    </row>
    <row r="116" spans="1:17" x14ac:dyDescent="0.2">
      <c r="A116" s="170" t="s">
        <v>54</v>
      </c>
      <c r="B116" s="174"/>
      <c r="C116" s="174"/>
      <c r="D116" s="174"/>
      <c r="E116" s="174"/>
      <c r="F116" s="174"/>
      <c r="G116" s="174"/>
      <c r="H116" s="174"/>
      <c r="I116" s="174"/>
      <c r="J116" s="155">
        <v>1333</v>
      </c>
      <c r="K116" s="26"/>
      <c r="L116" s="26"/>
      <c r="M116" s="26"/>
      <c r="N116" s="26"/>
      <c r="O116" s="26"/>
      <c r="P116" s="26"/>
      <c r="Q116" s="26"/>
    </row>
    <row r="117" spans="1:17" x14ac:dyDescent="0.2">
      <c r="A117" s="170" t="s">
        <v>55</v>
      </c>
      <c r="B117" s="174"/>
      <c r="C117" s="174"/>
      <c r="D117" s="174"/>
      <c r="E117" s="174"/>
      <c r="F117" s="174"/>
      <c r="G117" s="174"/>
      <c r="H117" s="174"/>
      <c r="I117" s="174"/>
      <c r="J117" s="155">
        <v>723</v>
      </c>
      <c r="K117" s="26"/>
      <c r="L117" s="26"/>
      <c r="M117" s="26"/>
      <c r="N117" s="26"/>
      <c r="O117" s="26"/>
      <c r="P117" s="26"/>
      <c r="Q117" s="26"/>
    </row>
    <row r="118" spans="1:17" x14ac:dyDescent="0.2">
      <c r="A118" s="170" t="s">
        <v>56</v>
      </c>
      <c r="B118" s="174"/>
      <c r="C118" s="174"/>
      <c r="D118" s="174"/>
      <c r="E118" s="174"/>
      <c r="F118" s="174"/>
      <c r="G118" s="174"/>
      <c r="H118" s="174"/>
      <c r="I118" s="174"/>
      <c r="J118" s="155">
        <v>642</v>
      </c>
      <c r="K118" s="26"/>
      <c r="L118" s="26"/>
      <c r="M118" s="26"/>
      <c r="N118" s="26"/>
      <c r="O118" s="26"/>
      <c r="P118" s="26"/>
      <c r="Q118" s="26"/>
    </row>
    <row r="119" spans="1:17" x14ac:dyDescent="0.2">
      <c r="A119" s="170" t="s">
        <v>57</v>
      </c>
      <c r="B119" s="174"/>
      <c r="C119" s="174"/>
      <c r="D119" s="174"/>
      <c r="E119" s="174"/>
      <c r="F119" s="174"/>
      <c r="G119" s="174"/>
      <c r="H119" s="174"/>
      <c r="I119" s="174"/>
      <c r="J119" s="155">
        <v>597</v>
      </c>
      <c r="K119" s="26"/>
      <c r="L119" s="26"/>
      <c r="M119" s="26"/>
      <c r="N119" s="26"/>
      <c r="O119" s="26"/>
      <c r="P119" s="26"/>
      <c r="Q119" s="26"/>
    </row>
    <row r="120" spans="1:17" x14ac:dyDescent="0.2">
      <c r="A120" s="175" t="s">
        <v>58</v>
      </c>
      <c r="B120" s="174"/>
      <c r="C120" s="174"/>
      <c r="D120" s="174"/>
      <c r="E120" s="174"/>
      <c r="F120" s="174"/>
      <c r="G120" s="174"/>
      <c r="H120" s="174"/>
      <c r="I120" s="174"/>
      <c r="J120" s="156">
        <v>7417</v>
      </c>
      <c r="K120" s="26"/>
      <c r="L120" s="26"/>
      <c r="M120" s="26"/>
      <c r="N120" s="26"/>
      <c r="O120" s="27">
        <v>46.19</v>
      </c>
      <c r="P120" s="26"/>
      <c r="Q120" s="27">
        <v>6.38</v>
      </c>
    </row>
    <row r="121" spans="1:17" x14ac:dyDescent="0.2">
      <c r="F121" s="20"/>
      <c r="G121" s="20"/>
      <c r="H121" s="20"/>
      <c r="I121" s="20"/>
      <c r="J121" s="157"/>
      <c r="K121" s="20"/>
      <c r="L121" s="20"/>
      <c r="M121" s="20"/>
      <c r="N121" s="20"/>
      <c r="O121" s="20"/>
      <c r="P121" s="20"/>
      <c r="Q121" s="20"/>
    </row>
  </sheetData>
  <mergeCells count="99">
    <mergeCell ref="J18:K18"/>
    <mergeCell ref="A12:Q12"/>
    <mergeCell ref="A119:I119"/>
    <mergeCell ref="A120:I120"/>
    <mergeCell ref="J16:K16"/>
    <mergeCell ref="J17:K17"/>
    <mergeCell ref="A113:I113"/>
    <mergeCell ref="A114:I114"/>
    <mergeCell ref="A115:I115"/>
    <mergeCell ref="A116:I116"/>
    <mergeCell ref="A117:I117"/>
    <mergeCell ref="A118:I118"/>
    <mergeCell ref="A107:I107"/>
    <mergeCell ref="A108:I108"/>
    <mergeCell ref="A109:I109"/>
    <mergeCell ref="A110:I110"/>
    <mergeCell ref="A111:I111"/>
    <mergeCell ref="A112:I112"/>
    <mergeCell ref="A101:I101"/>
    <mergeCell ref="A102:I102"/>
    <mergeCell ref="A103:I103"/>
    <mergeCell ref="A104:I104"/>
    <mergeCell ref="A105:I105"/>
    <mergeCell ref="A106:I106"/>
    <mergeCell ref="A100:I100"/>
    <mergeCell ref="A89:I89"/>
    <mergeCell ref="A90:I90"/>
    <mergeCell ref="A91:I91"/>
    <mergeCell ref="A92:I92"/>
    <mergeCell ref="A93:I93"/>
    <mergeCell ref="A94:I94"/>
    <mergeCell ref="A95:I95"/>
    <mergeCell ref="A96:I96"/>
    <mergeCell ref="A97:I97"/>
    <mergeCell ref="A98:I98"/>
    <mergeCell ref="A99:I99"/>
    <mergeCell ref="A88:I88"/>
    <mergeCell ref="A77:I77"/>
    <mergeCell ref="A78:I78"/>
    <mergeCell ref="A79:I79"/>
    <mergeCell ref="A80:I80"/>
    <mergeCell ref="A81:I81"/>
    <mergeCell ref="A82:I82"/>
    <mergeCell ref="A83:I83"/>
    <mergeCell ref="A84:I84"/>
    <mergeCell ref="A85:I85"/>
    <mergeCell ref="A86:I86"/>
    <mergeCell ref="A87:I87"/>
    <mergeCell ref="A76:I76"/>
    <mergeCell ref="A65:I65"/>
    <mergeCell ref="A66:I66"/>
    <mergeCell ref="A67:I67"/>
    <mergeCell ref="A68:I68"/>
    <mergeCell ref="A69:I69"/>
    <mergeCell ref="A70:I70"/>
    <mergeCell ref="A71:I71"/>
    <mergeCell ref="A72:I72"/>
    <mergeCell ref="A73:I73"/>
    <mergeCell ref="A74:Q74"/>
    <mergeCell ref="A75:I75"/>
    <mergeCell ref="A64:I64"/>
    <mergeCell ref="A45:I45"/>
    <mergeCell ref="A46:I46"/>
    <mergeCell ref="A47:I47"/>
    <mergeCell ref="A48:I48"/>
    <mergeCell ref="A49:Q49"/>
    <mergeCell ref="A58:I58"/>
    <mergeCell ref="A59:I59"/>
    <mergeCell ref="A60:I60"/>
    <mergeCell ref="A61:I61"/>
    <mergeCell ref="A62:I62"/>
    <mergeCell ref="A63:I63"/>
    <mergeCell ref="A44:I44"/>
    <mergeCell ref="A26:Q26"/>
    <mergeCell ref="A34:I34"/>
    <mergeCell ref="A35:I35"/>
    <mergeCell ref="A36:I36"/>
    <mergeCell ref="A37:I37"/>
    <mergeCell ref="A38:I38"/>
    <mergeCell ref="A39:I39"/>
    <mergeCell ref="A40:I40"/>
    <mergeCell ref="A41:I41"/>
    <mergeCell ref="A42:I42"/>
    <mergeCell ref="A43:I43"/>
    <mergeCell ref="A22:A24"/>
    <mergeCell ref="C22:C24"/>
    <mergeCell ref="D22:D24"/>
    <mergeCell ref="E22:E24"/>
    <mergeCell ref="B22:B24"/>
    <mergeCell ref="F23:F24"/>
    <mergeCell ref="F22:I22"/>
    <mergeCell ref="G23:I23"/>
    <mergeCell ref="O22:O24"/>
    <mergeCell ref="N22:N24"/>
    <mergeCell ref="Q22:Q24"/>
    <mergeCell ref="J23:J24"/>
    <mergeCell ref="K23:M23"/>
    <mergeCell ref="J22:M22"/>
    <mergeCell ref="P22:P24"/>
  </mergeCells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67"/>
  <sheetViews>
    <sheetView showGridLines="0" zoomScaleNormal="75" zoomScaleSheetLayoutView="75" workbookViewId="0">
      <selection activeCell="A158" sqref="A158:I158"/>
    </sheetView>
  </sheetViews>
  <sheetFormatPr defaultRowHeight="12.75" outlineLevelRow="2" x14ac:dyDescent="0.2"/>
  <cols>
    <col min="1" max="1" width="3.28515625" style="21" customWidth="1"/>
    <col min="2" max="2" width="9.7109375" style="1" customWidth="1"/>
    <col min="3" max="3" width="34.28515625" style="19" customWidth="1"/>
    <col min="4" max="4" width="7.7109375" style="105" customWidth="1"/>
    <col min="5" max="5" width="16.42578125" style="102" customWidth="1"/>
    <col min="6" max="6" width="7.7109375" style="7" customWidth="1"/>
    <col min="7" max="9" width="6.7109375" style="7" customWidth="1"/>
    <col min="10" max="10" width="7.7109375" style="158" customWidth="1"/>
    <col min="11" max="17" width="6.7109375" style="7" customWidth="1"/>
    <col min="18" max="16384" width="9.140625" style="8"/>
  </cols>
  <sheetData>
    <row r="1" spans="1:18" outlineLevel="2" x14ac:dyDescent="0.2">
      <c r="A1" s="115" t="s">
        <v>35</v>
      </c>
      <c r="B1"/>
      <c r="C1" s="2"/>
      <c r="D1" s="3"/>
      <c r="E1" s="4"/>
      <c r="F1" s="5"/>
      <c r="G1" s="5"/>
      <c r="H1" s="5"/>
      <c r="I1" s="5"/>
      <c r="J1" s="148"/>
      <c r="K1" s="5"/>
      <c r="L1" s="5"/>
      <c r="M1" s="6" t="s">
        <v>36</v>
      </c>
      <c r="N1"/>
      <c r="O1" s="5"/>
      <c r="P1" s="5"/>
      <c r="Q1" s="5"/>
      <c r="R1"/>
    </row>
    <row r="2" spans="1:18" outlineLevel="1" x14ac:dyDescent="0.2">
      <c r="A2" s="9"/>
      <c r="B2"/>
      <c r="C2" s="2"/>
      <c r="D2" s="3"/>
      <c r="E2" s="4"/>
      <c r="F2" s="5"/>
      <c r="G2" s="5"/>
      <c r="H2" s="5"/>
      <c r="I2" s="5"/>
      <c r="J2" s="148"/>
      <c r="K2" s="5"/>
      <c r="L2" s="5"/>
      <c r="M2" s="9"/>
      <c r="N2"/>
      <c r="O2" s="5"/>
      <c r="P2" s="5"/>
      <c r="Q2" s="5"/>
      <c r="R2"/>
    </row>
    <row r="3" spans="1:18" outlineLevel="1" x14ac:dyDescent="0.2">
      <c r="A3" s="9"/>
      <c r="B3"/>
      <c r="C3" s="2"/>
      <c r="D3" s="3"/>
      <c r="E3" s="4"/>
      <c r="F3" s="5"/>
      <c r="G3" s="5"/>
      <c r="H3" s="5"/>
      <c r="I3" s="5"/>
      <c r="J3" s="148"/>
      <c r="K3" s="5"/>
      <c r="L3" s="5"/>
      <c r="M3" s="9"/>
      <c r="N3"/>
      <c r="O3" s="5"/>
      <c r="P3" s="5"/>
      <c r="Q3" s="5"/>
      <c r="R3"/>
    </row>
    <row r="4" spans="1:18" outlineLevel="1" x14ac:dyDescent="0.2">
      <c r="A4" s="9" t="s">
        <v>39</v>
      </c>
      <c r="B4"/>
      <c r="C4" s="2"/>
      <c r="D4" s="3"/>
      <c r="E4" s="4"/>
      <c r="F4" s="5"/>
      <c r="G4" s="5"/>
      <c r="H4" s="5"/>
      <c r="I4" s="5"/>
      <c r="J4" s="148"/>
      <c r="K4" s="5"/>
      <c r="L4" s="5"/>
      <c r="M4" s="9" t="s">
        <v>39</v>
      </c>
      <c r="N4"/>
      <c r="O4" s="5"/>
      <c r="P4" s="5"/>
      <c r="Q4" s="5"/>
      <c r="R4" s="114"/>
    </row>
    <row r="5" spans="1:18" outlineLevel="1" x14ac:dyDescent="0.2">
      <c r="A5" s="9" t="s">
        <v>309</v>
      </c>
      <c r="B5"/>
      <c r="C5" s="2"/>
      <c r="D5" s="3"/>
      <c r="E5" s="4"/>
      <c r="F5" s="5"/>
      <c r="G5" s="5"/>
      <c r="H5" s="5"/>
      <c r="I5" s="5"/>
      <c r="J5" s="148"/>
      <c r="K5" s="5"/>
      <c r="L5" s="5"/>
      <c r="M5" s="10" t="s">
        <v>308</v>
      </c>
      <c r="N5"/>
      <c r="O5" s="5"/>
      <c r="P5" s="5"/>
      <c r="Q5" s="5"/>
      <c r="R5"/>
    </row>
    <row r="6" spans="1:18" x14ac:dyDescent="0.2">
      <c r="A6" s="4"/>
      <c r="B6" s="9"/>
      <c r="C6" s="2"/>
      <c r="D6" s="3"/>
      <c r="E6" s="8"/>
      <c r="F6" s="5"/>
      <c r="G6" s="5"/>
      <c r="H6" s="4" t="s">
        <v>307</v>
      </c>
      <c r="I6" s="5"/>
      <c r="J6" s="149"/>
      <c r="K6" s="5"/>
      <c r="L6" s="5"/>
      <c r="M6" s="5"/>
      <c r="N6" s="5"/>
      <c r="O6" s="5"/>
      <c r="P6" s="5"/>
      <c r="Q6" s="5"/>
      <c r="R6"/>
    </row>
    <row r="7" spans="1:18" x14ac:dyDescent="0.2">
      <c r="A7" s="4"/>
      <c r="B7" s="9"/>
      <c r="C7" s="2"/>
      <c r="D7" s="3"/>
      <c r="E7" s="114"/>
      <c r="F7" s="11"/>
      <c r="G7" s="11"/>
      <c r="H7" s="112" t="s">
        <v>21</v>
      </c>
      <c r="I7" s="112"/>
      <c r="J7" s="150"/>
      <c r="K7" s="5"/>
      <c r="L7" s="5"/>
      <c r="M7" s="5"/>
      <c r="N7" s="5"/>
      <c r="O7" s="5"/>
      <c r="P7" s="5"/>
      <c r="Q7" s="5"/>
      <c r="R7"/>
    </row>
    <row r="8" spans="1:18" x14ac:dyDescent="0.2">
      <c r="A8" s="4"/>
      <c r="B8" s="9"/>
      <c r="C8" s="2"/>
      <c r="D8" s="3"/>
      <c r="E8" s="8"/>
      <c r="F8" s="5"/>
      <c r="G8" s="5"/>
      <c r="H8" s="5"/>
      <c r="I8" s="5"/>
      <c r="J8" s="148"/>
      <c r="K8" s="5"/>
      <c r="L8" s="5"/>
      <c r="M8" s="5"/>
      <c r="N8" s="5"/>
      <c r="O8" s="5"/>
      <c r="P8" s="5"/>
      <c r="Q8" s="5"/>
      <c r="R8"/>
    </row>
    <row r="9" spans="1:18" x14ac:dyDescent="0.2">
      <c r="A9" s="4"/>
      <c r="B9" s="9"/>
      <c r="C9" s="2"/>
      <c r="D9" s="3"/>
      <c r="E9" s="8"/>
      <c r="F9" s="5"/>
      <c r="G9" s="5"/>
      <c r="H9" s="13" t="s">
        <v>668</v>
      </c>
      <c r="I9" s="13"/>
      <c r="J9" s="148"/>
      <c r="K9" s="5"/>
      <c r="L9" s="5"/>
      <c r="M9" s="5"/>
      <c r="N9" s="5"/>
      <c r="O9" s="5"/>
      <c r="P9" s="5"/>
      <c r="Q9" s="5"/>
      <c r="R9"/>
    </row>
    <row r="10" spans="1:18" x14ac:dyDescent="0.2">
      <c r="A10" s="4"/>
      <c r="B10" s="9"/>
      <c r="C10" s="2"/>
      <c r="D10" s="3"/>
      <c r="E10" s="8"/>
      <c r="F10" s="5"/>
      <c r="G10" s="5"/>
      <c r="H10" s="4" t="s">
        <v>22</v>
      </c>
      <c r="I10" s="4"/>
      <c r="J10" s="148"/>
      <c r="K10" s="5"/>
      <c r="L10" s="5"/>
      <c r="M10" s="5"/>
      <c r="N10" s="5"/>
      <c r="O10" s="5"/>
      <c r="P10" s="5"/>
      <c r="Q10" s="5"/>
      <c r="R10"/>
    </row>
    <row r="11" spans="1:18" x14ac:dyDescent="0.2">
      <c r="A11" s="4"/>
      <c r="B11" s="9"/>
      <c r="C11" s="2"/>
      <c r="D11" s="3"/>
      <c r="E11" s="8"/>
      <c r="F11" s="5"/>
      <c r="G11" s="5"/>
      <c r="H11" s="5"/>
      <c r="I11" s="5"/>
      <c r="J11" s="148"/>
      <c r="K11" s="5"/>
      <c r="L11" s="5"/>
      <c r="M11" s="5"/>
      <c r="N11" s="5"/>
      <c r="O11" s="5"/>
      <c r="P11" s="5"/>
      <c r="Q11" s="5"/>
      <c r="R11"/>
    </row>
    <row r="12" spans="1:18" x14ac:dyDescent="0.2">
      <c r="A12" s="180" t="s">
        <v>667</v>
      </c>
      <c r="B12" s="180"/>
      <c r="C12" s="180"/>
      <c r="D12" s="180"/>
      <c r="E12" s="180"/>
      <c r="F12" s="180"/>
      <c r="G12" s="180"/>
      <c r="H12" s="180"/>
      <c r="I12" s="180"/>
      <c r="J12" s="180"/>
      <c r="K12" s="180"/>
      <c r="L12" s="180"/>
      <c r="M12" s="180"/>
      <c r="N12" s="180"/>
      <c r="O12" s="180"/>
      <c r="P12" s="180"/>
      <c r="Q12" s="180"/>
      <c r="R12"/>
    </row>
    <row r="13" spans="1:18" x14ac:dyDescent="0.2">
      <c r="A13" s="4"/>
      <c r="B13" s="9"/>
      <c r="C13" s="2"/>
      <c r="D13" s="3"/>
      <c r="E13" s="15"/>
      <c r="F13" s="11"/>
      <c r="G13" s="11"/>
      <c r="H13" s="112" t="s">
        <v>23</v>
      </c>
      <c r="I13" s="112"/>
      <c r="J13" s="151"/>
      <c r="K13" s="12"/>
      <c r="L13" s="5"/>
      <c r="M13" s="5"/>
      <c r="N13" s="5"/>
      <c r="O13" s="5"/>
      <c r="P13" s="5"/>
      <c r="Q13" s="5"/>
    </row>
    <row r="14" spans="1:18" x14ac:dyDescent="0.2">
      <c r="A14" s="16"/>
      <c r="B14" s="17"/>
      <c r="C14" s="2"/>
      <c r="D14" s="3"/>
      <c r="E14" s="8"/>
      <c r="F14" s="5"/>
      <c r="G14" s="5"/>
      <c r="H14" s="5"/>
      <c r="I14" s="5"/>
      <c r="J14" s="148"/>
      <c r="K14" s="5"/>
      <c r="L14" s="5"/>
      <c r="M14" s="5"/>
      <c r="N14" s="5"/>
      <c r="O14" s="5"/>
      <c r="P14" s="5"/>
      <c r="Q14" s="5"/>
    </row>
    <row r="15" spans="1:18" ht="14.25" x14ac:dyDescent="0.2">
      <c r="A15" s="4"/>
      <c r="B15" s="9"/>
      <c r="C15" s="2"/>
      <c r="D15" s="14" t="s">
        <v>666</v>
      </c>
      <c r="E15" s="4"/>
      <c r="F15" s="5"/>
      <c r="G15" s="5"/>
      <c r="H15" s="5"/>
      <c r="I15" s="14"/>
      <c r="J15" s="152"/>
      <c r="K15" s="5"/>
      <c r="L15" s="5"/>
      <c r="M15" s="5"/>
      <c r="N15" s="5"/>
      <c r="O15" s="5"/>
      <c r="P15" s="5"/>
      <c r="Q15" s="5"/>
      <c r="R15" s="103"/>
    </row>
    <row r="16" spans="1:18" x14ac:dyDescent="0.2">
      <c r="A16" s="4"/>
      <c r="B16" s="9"/>
      <c r="C16" s="2"/>
      <c r="D16" s="14" t="s">
        <v>61</v>
      </c>
      <c r="E16" s="4"/>
      <c r="F16" s="5"/>
      <c r="G16" s="5"/>
      <c r="H16" s="5"/>
      <c r="I16" s="14"/>
      <c r="J16" s="172" t="s">
        <v>665</v>
      </c>
      <c r="K16" s="173"/>
      <c r="L16" s="10" t="s">
        <v>68</v>
      </c>
      <c r="M16" s="5"/>
      <c r="N16" s="5"/>
      <c r="O16" s="5"/>
      <c r="P16" s="5"/>
      <c r="Q16" s="5"/>
    </row>
    <row r="17" spans="1:17" outlineLevel="1" x14ac:dyDescent="0.2">
      <c r="A17" s="4"/>
      <c r="B17" s="9"/>
      <c r="C17" s="2"/>
      <c r="D17" s="14" t="s">
        <v>63</v>
      </c>
      <c r="E17" s="4"/>
      <c r="F17" s="5"/>
      <c r="G17" s="5"/>
      <c r="H17" s="5"/>
      <c r="I17" s="14"/>
      <c r="J17" s="172" t="s">
        <v>664</v>
      </c>
      <c r="K17" s="173"/>
      <c r="L17" s="10" t="s">
        <v>68</v>
      </c>
      <c r="M17" s="5"/>
      <c r="N17" s="5"/>
      <c r="O17" s="5"/>
      <c r="P17" s="5"/>
      <c r="Q17" s="5"/>
    </row>
    <row r="18" spans="1:17" outlineLevel="1" x14ac:dyDescent="0.2">
      <c r="A18" s="4"/>
      <c r="B18" s="9"/>
      <c r="C18" s="2"/>
      <c r="D18" s="14" t="s">
        <v>62</v>
      </c>
      <c r="E18" s="4"/>
      <c r="F18" s="5"/>
      <c r="G18" s="5"/>
      <c r="H18" s="5"/>
      <c r="I18" s="14"/>
      <c r="J18" s="172" t="s">
        <v>663</v>
      </c>
      <c r="K18" s="173"/>
      <c r="L18" s="10" t="s">
        <v>68</v>
      </c>
      <c r="M18" s="5"/>
      <c r="N18" s="5"/>
      <c r="O18" s="5"/>
      <c r="P18" s="5"/>
      <c r="Q18" s="5"/>
    </row>
    <row r="19" spans="1:17" x14ac:dyDescent="0.2">
      <c r="A19" s="4"/>
      <c r="B19" s="9"/>
      <c r="C19" s="2"/>
      <c r="D19" s="14" t="s">
        <v>93</v>
      </c>
      <c r="E19" s="4"/>
      <c r="F19" s="5"/>
      <c r="G19" s="5"/>
      <c r="H19" s="5"/>
      <c r="I19" s="14"/>
      <c r="J19" s="172" t="s">
        <v>662</v>
      </c>
      <c r="K19" s="173"/>
      <c r="L19" s="10" t="s">
        <v>68</v>
      </c>
      <c r="M19" s="5"/>
      <c r="N19" s="5"/>
      <c r="O19" s="5"/>
      <c r="P19" s="5"/>
      <c r="Q19" s="5"/>
    </row>
    <row r="20" spans="1:17" outlineLevel="1" x14ac:dyDescent="0.2">
      <c r="A20" s="4"/>
      <c r="B20" s="9"/>
      <c r="C20" s="2"/>
      <c r="D20" s="14" t="s">
        <v>59</v>
      </c>
      <c r="E20" s="4"/>
      <c r="F20" s="5"/>
      <c r="G20" s="5"/>
      <c r="H20" s="5"/>
      <c r="I20" s="14"/>
      <c r="J20" s="172" t="s">
        <v>661</v>
      </c>
      <c r="K20" s="173"/>
      <c r="L20" s="10" t="s">
        <v>60</v>
      </c>
      <c r="M20" s="5"/>
      <c r="N20" s="5"/>
      <c r="O20" s="5"/>
      <c r="P20" s="5"/>
      <c r="Q20" s="5"/>
    </row>
    <row r="21" spans="1:17" x14ac:dyDescent="0.2">
      <c r="A21" s="4"/>
      <c r="B21" s="9"/>
      <c r="C21" s="2"/>
      <c r="D21" s="113" t="s">
        <v>298</v>
      </c>
      <c r="E21" s="4"/>
      <c r="F21" s="5"/>
      <c r="G21" s="5"/>
      <c r="H21" s="5"/>
      <c r="I21" s="5"/>
      <c r="J21" s="148"/>
      <c r="K21" s="5"/>
      <c r="L21" s="5"/>
      <c r="M21" s="5"/>
      <c r="N21" s="5"/>
      <c r="O21" s="5"/>
      <c r="P21" s="5"/>
      <c r="Q21" s="5"/>
    </row>
    <row r="22" spans="1:17" x14ac:dyDescent="0.2">
      <c r="A22" s="4"/>
      <c r="B22" s="9"/>
      <c r="C22" s="2"/>
      <c r="D22" s="3"/>
      <c r="E22" s="4"/>
      <c r="F22" s="5"/>
      <c r="G22" s="5"/>
      <c r="H22" s="5"/>
      <c r="I22" s="5"/>
      <c r="J22" s="148"/>
      <c r="K22" s="5"/>
      <c r="L22" s="5"/>
      <c r="M22" s="5"/>
      <c r="N22" s="5"/>
      <c r="O22" s="5"/>
      <c r="P22" s="5"/>
      <c r="Q22" s="5"/>
    </row>
    <row r="24" spans="1:17" ht="18" customHeight="1" x14ac:dyDescent="0.2">
      <c r="A24" s="183" t="s">
        <v>24</v>
      </c>
      <c r="B24" s="187" t="s">
        <v>108</v>
      </c>
      <c r="C24" s="183" t="s">
        <v>25</v>
      </c>
      <c r="D24" s="183" t="s">
        <v>26</v>
      </c>
      <c r="E24" s="183" t="s">
        <v>27</v>
      </c>
      <c r="F24" s="183" t="s">
        <v>37</v>
      </c>
      <c r="G24" s="184"/>
      <c r="H24" s="184"/>
      <c r="I24" s="184"/>
      <c r="J24" s="183" t="s">
        <v>38</v>
      </c>
      <c r="K24" s="184"/>
      <c r="L24" s="184"/>
      <c r="M24" s="184"/>
      <c r="N24" s="183" t="s">
        <v>32</v>
      </c>
      <c r="O24" s="183" t="s">
        <v>33</v>
      </c>
      <c r="P24" s="183" t="s">
        <v>92</v>
      </c>
      <c r="Q24" s="183" t="s">
        <v>91</v>
      </c>
    </row>
    <row r="25" spans="1:17" ht="15.75" customHeight="1" x14ac:dyDescent="0.2">
      <c r="A25" s="184"/>
      <c r="B25" s="188"/>
      <c r="C25" s="186"/>
      <c r="D25" s="183"/>
      <c r="E25" s="184"/>
      <c r="F25" s="183" t="s">
        <v>28</v>
      </c>
      <c r="G25" s="183" t="s">
        <v>30</v>
      </c>
      <c r="H25" s="184"/>
      <c r="I25" s="184"/>
      <c r="J25" s="189" t="s">
        <v>28</v>
      </c>
      <c r="K25" s="183" t="s">
        <v>30</v>
      </c>
      <c r="L25" s="184"/>
      <c r="M25" s="184"/>
      <c r="N25" s="183"/>
      <c r="O25" s="183"/>
      <c r="P25" s="183"/>
      <c r="Q25" s="183"/>
    </row>
    <row r="26" spans="1:17" ht="15.75" customHeight="1" x14ac:dyDescent="0.2">
      <c r="A26" s="184"/>
      <c r="B26" s="188"/>
      <c r="C26" s="186"/>
      <c r="D26" s="183"/>
      <c r="E26" s="184"/>
      <c r="F26" s="184"/>
      <c r="G26" s="128" t="s">
        <v>29</v>
      </c>
      <c r="H26" s="128" t="s">
        <v>34</v>
      </c>
      <c r="I26" s="128" t="s">
        <v>31</v>
      </c>
      <c r="J26" s="190"/>
      <c r="K26" s="128" t="s">
        <v>29</v>
      </c>
      <c r="L26" s="128" t="s">
        <v>34</v>
      </c>
      <c r="M26" s="128" t="s">
        <v>31</v>
      </c>
      <c r="N26" s="183"/>
      <c r="O26" s="183"/>
      <c r="P26" s="183"/>
      <c r="Q26" s="183"/>
    </row>
    <row r="27" spans="1:17" x14ac:dyDescent="0.2">
      <c r="A27" s="18">
        <v>1</v>
      </c>
      <c r="B27" s="130">
        <v>2</v>
      </c>
      <c r="C27" s="128">
        <v>3</v>
      </c>
      <c r="D27" s="128">
        <v>4</v>
      </c>
      <c r="E27" s="18">
        <v>5</v>
      </c>
      <c r="F27" s="129">
        <v>6</v>
      </c>
      <c r="G27" s="129">
        <v>7</v>
      </c>
      <c r="H27" s="129">
        <v>8</v>
      </c>
      <c r="I27" s="129">
        <v>9</v>
      </c>
      <c r="J27" s="153">
        <v>10</v>
      </c>
      <c r="K27" s="129">
        <v>11</v>
      </c>
      <c r="L27" s="129">
        <v>12</v>
      </c>
      <c r="M27" s="129">
        <v>13</v>
      </c>
      <c r="N27" s="129">
        <v>14</v>
      </c>
      <c r="O27" s="129">
        <v>15</v>
      </c>
      <c r="P27" s="129">
        <v>16</v>
      </c>
      <c r="Q27" s="129">
        <v>17</v>
      </c>
    </row>
    <row r="28" spans="1:17" ht="19.149999999999999" customHeight="1" x14ac:dyDescent="0.2">
      <c r="A28" s="185" t="s">
        <v>103</v>
      </c>
      <c r="B28" s="174"/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</row>
    <row r="29" spans="1:17" ht="108" x14ac:dyDescent="0.2">
      <c r="A29" s="18">
        <v>1</v>
      </c>
      <c r="B29" s="22" t="s">
        <v>609</v>
      </c>
      <c r="C29" s="131" t="s">
        <v>660</v>
      </c>
      <c r="D29" s="23" t="s">
        <v>40</v>
      </c>
      <c r="E29" s="24">
        <v>1</v>
      </c>
      <c r="F29" s="25">
        <v>1139.1300000000001</v>
      </c>
      <c r="G29" s="25">
        <v>358.44</v>
      </c>
      <c r="H29" s="25">
        <v>145.13</v>
      </c>
      <c r="I29" s="25">
        <v>12.56</v>
      </c>
      <c r="J29" s="154">
        <v>1139</v>
      </c>
      <c r="K29" s="26">
        <v>358</v>
      </c>
      <c r="L29" s="26">
        <v>145</v>
      </c>
      <c r="M29" s="26">
        <v>13</v>
      </c>
      <c r="N29" s="26">
        <v>27.7</v>
      </c>
      <c r="O29" s="26">
        <v>27.7</v>
      </c>
      <c r="P29" s="26">
        <v>0.69</v>
      </c>
      <c r="Q29" s="26">
        <v>0.69</v>
      </c>
    </row>
    <row r="30" spans="1:17" ht="108" x14ac:dyDescent="0.2">
      <c r="A30" s="18">
        <v>2</v>
      </c>
      <c r="B30" s="22" t="s">
        <v>607</v>
      </c>
      <c r="C30" s="131" t="s">
        <v>659</v>
      </c>
      <c r="D30" s="23" t="s">
        <v>40</v>
      </c>
      <c r="E30" s="24">
        <v>1</v>
      </c>
      <c r="F30" s="25">
        <v>4520.07</v>
      </c>
      <c r="G30" s="25">
        <v>1759.84</v>
      </c>
      <c r="H30" s="25">
        <v>1716.27</v>
      </c>
      <c r="I30" s="25">
        <v>195.83</v>
      </c>
      <c r="J30" s="154">
        <v>4520</v>
      </c>
      <c r="K30" s="26">
        <v>1760</v>
      </c>
      <c r="L30" s="26">
        <v>1716</v>
      </c>
      <c r="M30" s="26">
        <v>196</v>
      </c>
      <c r="N30" s="26">
        <v>136</v>
      </c>
      <c r="O30" s="26">
        <v>136</v>
      </c>
      <c r="P30" s="26">
        <v>10.76</v>
      </c>
      <c r="Q30" s="26">
        <v>10.76</v>
      </c>
    </row>
    <row r="31" spans="1:17" ht="108" x14ac:dyDescent="0.2">
      <c r="A31" s="18">
        <v>3</v>
      </c>
      <c r="B31" s="22" t="s">
        <v>605</v>
      </c>
      <c r="C31" s="131" t="s">
        <v>658</v>
      </c>
      <c r="D31" s="23" t="s">
        <v>40</v>
      </c>
      <c r="E31" s="24">
        <v>1</v>
      </c>
      <c r="F31" s="25">
        <v>43.61</v>
      </c>
      <c r="G31" s="25">
        <v>40.65</v>
      </c>
      <c r="H31" s="26"/>
      <c r="I31" s="26"/>
      <c r="J31" s="154">
        <v>44</v>
      </c>
      <c r="K31" s="26">
        <v>41</v>
      </c>
      <c r="L31" s="26"/>
      <c r="M31" s="26"/>
      <c r="N31" s="26">
        <v>3</v>
      </c>
      <c r="O31" s="26">
        <v>3</v>
      </c>
      <c r="P31" s="26"/>
      <c r="Q31" s="26"/>
    </row>
    <row r="32" spans="1:17" ht="108" x14ac:dyDescent="0.2">
      <c r="A32" s="18">
        <v>4</v>
      </c>
      <c r="B32" s="22" t="s">
        <v>591</v>
      </c>
      <c r="C32" s="131" t="s">
        <v>657</v>
      </c>
      <c r="D32" s="23" t="s">
        <v>115</v>
      </c>
      <c r="E32" s="136" t="s">
        <v>589</v>
      </c>
      <c r="F32" s="25">
        <v>6485.28</v>
      </c>
      <c r="G32" s="25">
        <v>1788.6</v>
      </c>
      <c r="H32" s="25">
        <v>4579.22</v>
      </c>
      <c r="I32" s="25">
        <v>372.11</v>
      </c>
      <c r="J32" s="154">
        <v>227</v>
      </c>
      <c r="K32" s="26">
        <v>63</v>
      </c>
      <c r="L32" s="26">
        <v>160</v>
      </c>
      <c r="M32" s="26">
        <v>13</v>
      </c>
      <c r="N32" s="26">
        <v>132</v>
      </c>
      <c r="O32" s="26">
        <v>4.62</v>
      </c>
      <c r="P32" s="26">
        <v>20.8</v>
      </c>
      <c r="Q32" s="26">
        <v>0.73</v>
      </c>
    </row>
    <row r="33" spans="1:17" ht="108" x14ac:dyDescent="0.2">
      <c r="A33" s="18">
        <v>5</v>
      </c>
      <c r="B33" s="22" t="s">
        <v>654</v>
      </c>
      <c r="C33" s="131" t="s">
        <v>656</v>
      </c>
      <c r="D33" s="23" t="s">
        <v>652</v>
      </c>
      <c r="E33" s="136" t="s">
        <v>655</v>
      </c>
      <c r="F33" s="25">
        <v>1410.8</v>
      </c>
      <c r="G33" s="26"/>
      <c r="H33" s="26"/>
      <c r="I33" s="26"/>
      <c r="J33" s="154">
        <v>293</v>
      </c>
      <c r="K33" s="26"/>
      <c r="L33" s="26"/>
      <c r="M33" s="26"/>
      <c r="N33" s="26"/>
      <c r="O33" s="26"/>
      <c r="P33" s="26"/>
      <c r="Q33" s="26"/>
    </row>
    <row r="34" spans="1:17" ht="108" x14ac:dyDescent="0.2">
      <c r="A34" s="18">
        <v>6</v>
      </c>
      <c r="B34" s="22" t="s">
        <v>654</v>
      </c>
      <c r="C34" s="131" t="s">
        <v>653</v>
      </c>
      <c r="D34" s="23" t="s">
        <v>652</v>
      </c>
      <c r="E34" s="136" t="s">
        <v>651</v>
      </c>
      <c r="F34" s="25">
        <v>1410.8</v>
      </c>
      <c r="G34" s="26"/>
      <c r="H34" s="26"/>
      <c r="I34" s="26"/>
      <c r="J34" s="154">
        <v>220</v>
      </c>
      <c r="K34" s="26"/>
      <c r="L34" s="26"/>
      <c r="M34" s="26"/>
      <c r="N34" s="26"/>
      <c r="O34" s="26"/>
      <c r="P34" s="26"/>
      <c r="Q34" s="26"/>
    </row>
    <row r="35" spans="1:17" ht="108" x14ac:dyDescent="0.2">
      <c r="A35" s="18">
        <v>7</v>
      </c>
      <c r="B35" s="22" t="s">
        <v>588</v>
      </c>
      <c r="C35" s="131" t="s">
        <v>650</v>
      </c>
      <c r="D35" s="23" t="s">
        <v>115</v>
      </c>
      <c r="E35" s="136" t="s">
        <v>586</v>
      </c>
      <c r="F35" s="25">
        <v>6780.61</v>
      </c>
      <c r="G35" s="25">
        <v>1937.65</v>
      </c>
      <c r="H35" s="25">
        <v>4663.8100000000004</v>
      </c>
      <c r="I35" s="25">
        <v>372.11</v>
      </c>
      <c r="J35" s="154">
        <v>384</v>
      </c>
      <c r="K35" s="26">
        <v>110</v>
      </c>
      <c r="L35" s="26">
        <v>264</v>
      </c>
      <c r="M35" s="26">
        <v>21</v>
      </c>
      <c r="N35" s="26">
        <v>143</v>
      </c>
      <c r="O35" s="26">
        <v>8.09</v>
      </c>
      <c r="P35" s="26">
        <v>20.8</v>
      </c>
      <c r="Q35" s="26">
        <v>1.18</v>
      </c>
    </row>
    <row r="36" spans="1:17" ht="108" x14ac:dyDescent="0.2">
      <c r="A36" s="18">
        <v>8</v>
      </c>
      <c r="B36" s="22" t="s">
        <v>649</v>
      </c>
      <c r="C36" s="131" t="s">
        <v>648</v>
      </c>
      <c r="D36" s="23" t="s">
        <v>44</v>
      </c>
      <c r="E36" s="136" t="s">
        <v>647</v>
      </c>
      <c r="F36" s="25">
        <v>22.86</v>
      </c>
      <c r="G36" s="26"/>
      <c r="H36" s="26"/>
      <c r="I36" s="26"/>
      <c r="J36" s="154">
        <v>134</v>
      </c>
      <c r="K36" s="26"/>
      <c r="L36" s="26"/>
      <c r="M36" s="26"/>
      <c r="N36" s="26"/>
      <c r="O36" s="26"/>
      <c r="P36" s="26"/>
      <c r="Q36" s="26"/>
    </row>
    <row r="37" spans="1:17" ht="108" x14ac:dyDescent="0.2">
      <c r="A37" s="18">
        <v>9</v>
      </c>
      <c r="B37" s="22" t="s">
        <v>585</v>
      </c>
      <c r="C37" s="131" t="s">
        <v>646</v>
      </c>
      <c r="D37" s="23" t="s">
        <v>115</v>
      </c>
      <c r="E37" s="136" t="s">
        <v>583</v>
      </c>
      <c r="F37" s="25">
        <v>6992.06</v>
      </c>
      <c r="G37" s="25">
        <v>2005.4</v>
      </c>
      <c r="H37" s="25">
        <v>4783.13</v>
      </c>
      <c r="I37" s="25">
        <v>381.99</v>
      </c>
      <c r="J37" s="154">
        <v>206</v>
      </c>
      <c r="K37" s="26">
        <v>59</v>
      </c>
      <c r="L37" s="26">
        <v>141</v>
      </c>
      <c r="M37" s="26">
        <v>11</v>
      </c>
      <c r="N37" s="26">
        <v>148</v>
      </c>
      <c r="O37" s="26">
        <v>4.3499999999999996</v>
      </c>
      <c r="P37" s="26">
        <v>21.34</v>
      </c>
      <c r="Q37" s="26">
        <v>0.63</v>
      </c>
    </row>
    <row r="38" spans="1:17" ht="108" x14ac:dyDescent="0.2">
      <c r="A38" s="18">
        <v>10</v>
      </c>
      <c r="B38" s="22" t="s">
        <v>645</v>
      </c>
      <c r="C38" s="131" t="s">
        <v>644</v>
      </c>
      <c r="D38" s="23" t="s">
        <v>44</v>
      </c>
      <c r="E38" s="136" t="s">
        <v>643</v>
      </c>
      <c r="F38" s="25">
        <v>28.02</v>
      </c>
      <c r="G38" s="26"/>
      <c r="H38" s="26"/>
      <c r="I38" s="26"/>
      <c r="J38" s="154">
        <v>86</v>
      </c>
      <c r="K38" s="26"/>
      <c r="L38" s="26"/>
      <c r="M38" s="26"/>
      <c r="N38" s="26"/>
      <c r="O38" s="26"/>
      <c r="P38" s="26"/>
      <c r="Q38" s="26"/>
    </row>
    <row r="39" spans="1:17" ht="108" x14ac:dyDescent="0.2">
      <c r="A39" s="18">
        <v>11</v>
      </c>
      <c r="B39" s="22" t="s">
        <v>582</v>
      </c>
      <c r="C39" s="131" t="s">
        <v>642</v>
      </c>
      <c r="D39" s="23" t="s">
        <v>115</v>
      </c>
      <c r="E39" s="136" t="s">
        <v>580</v>
      </c>
      <c r="F39" s="25">
        <v>8053.5</v>
      </c>
      <c r="G39" s="25">
        <v>2289.9499999999998</v>
      </c>
      <c r="H39" s="25">
        <v>5526.25</v>
      </c>
      <c r="I39" s="25">
        <v>451.62</v>
      </c>
      <c r="J39" s="154">
        <v>1039</v>
      </c>
      <c r="K39" s="26">
        <v>295</v>
      </c>
      <c r="L39" s="26">
        <v>713</v>
      </c>
      <c r="M39" s="26">
        <v>58</v>
      </c>
      <c r="N39" s="26">
        <v>169</v>
      </c>
      <c r="O39" s="26">
        <v>21.8</v>
      </c>
      <c r="P39" s="26">
        <v>25.16</v>
      </c>
      <c r="Q39" s="26">
        <v>3.25</v>
      </c>
    </row>
    <row r="40" spans="1:17" ht="108" x14ac:dyDescent="0.2">
      <c r="A40" s="18">
        <v>12</v>
      </c>
      <c r="B40" s="22" t="s">
        <v>641</v>
      </c>
      <c r="C40" s="131" t="s">
        <v>640</v>
      </c>
      <c r="D40" s="23" t="s">
        <v>44</v>
      </c>
      <c r="E40" s="136" t="s">
        <v>639</v>
      </c>
      <c r="F40" s="25">
        <v>40.81</v>
      </c>
      <c r="G40" s="26"/>
      <c r="H40" s="26"/>
      <c r="I40" s="26"/>
      <c r="J40" s="154">
        <v>546</v>
      </c>
      <c r="K40" s="26"/>
      <c r="L40" s="26"/>
      <c r="M40" s="26"/>
      <c r="N40" s="26"/>
      <c r="O40" s="26"/>
      <c r="P40" s="26"/>
      <c r="Q40" s="26"/>
    </row>
    <row r="41" spans="1:17" ht="108" x14ac:dyDescent="0.2">
      <c r="A41" s="18">
        <v>17</v>
      </c>
      <c r="B41" s="22" t="s">
        <v>638</v>
      </c>
      <c r="C41" s="131" t="s">
        <v>637</v>
      </c>
      <c r="D41" s="23" t="s">
        <v>110</v>
      </c>
      <c r="E41" s="136" t="s">
        <v>635</v>
      </c>
      <c r="F41" s="25">
        <v>981.4</v>
      </c>
      <c r="G41" s="25">
        <v>159.30000000000001</v>
      </c>
      <c r="H41" s="25">
        <v>20.3</v>
      </c>
      <c r="I41" s="25">
        <v>0.32</v>
      </c>
      <c r="J41" s="154">
        <v>23</v>
      </c>
      <c r="K41" s="26">
        <v>4</v>
      </c>
      <c r="L41" s="26"/>
      <c r="M41" s="26"/>
      <c r="N41" s="26">
        <v>10.62</v>
      </c>
      <c r="O41" s="26">
        <v>0.25</v>
      </c>
      <c r="P41" s="26">
        <v>0.02</v>
      </c>
      <c r="Q41" s="26"/>
    </row>
    <row r="42" spans="1:17" ht="108" x14ac:dyDescent="0.2">
      <c r="A42" s="18">
        <v>18</v>
      </c>
      <c r="B42" s="22" t="s">
        <v>111</v>
      </c>
      <c r="C42" s="131" t="s">
        <v>636</v>
      </c>
      <c r="D42" s="23" t="s">
        <v>110</v>
      </c>
      <c r="E42" s="136" t="s">
        <v>635</v>
      </c>
      <c r="F42" s="25">
        <v>1085.52</v>
      </c>
      <c r="G42" s="25">
        <v>63.14</v>
      </c>
      <c r="H42" s="25">
        <v>15.54</v>
      </c>
      <c r="I42" s="25">
        <v>0.32</v>
      </c>
      <c r="J42" s="154">
        <v>26</v>
      </c>
      <c r="K42" s="26">
        <v>1</v>
      </c>
      <c r="L42" s="26"/>
      <c r="M42" s="26"/>
      <c r="N42" s="26">
        <v>4.9400000000000004</v>
      </c>
      <c r="O42" s="26">
        <v>0.12</v>
      </c>
      <c r="P42" s="26">
        <v>0.02</v>
      </c>
      <c r="Q42" s="26"/>
    </row>
    <row r="43" spans="1:17" ht="108" x14ac:dyDescent="0.2">
      <c r="A43" s="18">
        <v>19</v>
      </c>
      <c r="B43" s="22" t="s">
        <v>603</v>
      </c>
      <c r="C43" s="131" t="s">
        <v>634</v>
      </c>
      <c r="D43" s="23" t="s">
        <v>601</v>
      </c>
      <c r="E43" s="136" t="s">
        <v>600</v>
      </c>
      <c r="F43" s="25">
        <v>2040.75</v>
      </c>
      <c r="G43" s="25">
        <v>1296.19</v>
      </c>
      <c r="H43" s="25">
        <v>91.07</v>
      </c>
      <c r="I43" s="26"/>
      <c r="J43" s="154">
        <v>684</v>
      </c>
      <c r="K43" s="26">
        <v>434</v>
      </c>
      <c r="L43" s="26">
        <v>31</v>
      </c>
      <c r="M43" s="26"/>
      <c r="N43" s="26">
        <v>94.2</v>
      </c>
      <c r="O43" s="26">
        <v>31.56</v>
      </c>
      <c r="P43" s="26"/>
      <c r="Q43" s="26"/>
    </row>
    <row r="44" spans="1:17" ht="48" x14ac:dyDescent="0.2">
      <c r="A44" s="18">
        <v>20</v>
      </c>
      <c r="B44" s="22" t="s">
        <v>239</v>
      </c>
      <c r="C44" s="131" t="s">
        <v>633</v>
      </c>
      <c r="D44" s="23" t="s">
        <v>100</v>
      </c>
      <c r="E44" s="136" t="s">
        <v>632</v>
      </c>
      <c r="F44" s="25" t="s">
        <v>631</v>
      </c>
      <c r="G44" s="26"/>
      <c r="H44" s="26"/>
      <c r="I44" s="26"/>
      <c r="J44" s="154">
        <v>487</v>
      </c>
      <c r="K44" s="26"/>
      <c r="L44" s="26"/>
      <c r="M44" s="26"/>
      <c r="N44" s="26"/>
      <c r="O44" s="26"/>
      <c r="P44" s="26"/>
      <c r="Q44" s="26"/>
    </row>
    <row r="45" spans="1:17" ht="108" x14ac:dyDescent="0.2">
      <c r="A45" s="18">
        <v>13</v>
      </c>
      <c r="B45" s="22" t="s">
        <v>630</v>
      </c>
      <c r="C45" s="131" t="s">
        <v>629</v>
      </c>
      <c r="D45" s="23" t="s">
        <v>107</v>
      </c>
      <c r="E45" s="136" t="s">
        <v>628</v>
      </c>
      <c r="F45" s="25">
        <v>16783.13</v>
      </c>
      <c r="G45" s="25">
        <v>2043.64</v>
      </c>
      <c r="H45" s="25">
        <v>811.46</v>
      </c>
      <c r="I45" s="26"/>
      <c r="J45" s="154">
        <v>1610</v>
      </c>
      <c r="K45" s="26">
        <v>196</v>
      </c>
      <c r="L45" s="26">
        <v>78</v>
      </c>
      <c r="M45" s="26"/>
      <c r="N45" s="26">
        <v>148.52000000000001</v>
      </c>
      <c r="O45" s="26">
        <v>14.24</v>
      </c>
      <c r="P45" s="26"/>
      <c r="Q45" s="26"/>
    </row>
    <row r="46" spans="1:17" ht="108" x14ac:dyDescent="0.2">
      <c r="A46" s="18">
        <v>21</v>
      </c>
      <c r="B46" s="22" t="s">
        <v>627</v>
      </c>
      <c r="C46" s="131" t="s">
        <v>626</v>
      </c>
      <c r="D46" s="23" t="s">
        <v>95</v>
      </c>
      <c r="E46" s="136" t="s">
        <v>625</v>
      </c>
      <c r="F46" s="25">
        <v>9785</v>
      </c>
      <c r="G46" s="26"/>
      <c r="H46" s="26"/>
      <c r="I46" s="26"/>
      <c r="J46" s="154">
        <v>108</v>
      </c>
      <c r="K46" s="26"/>
      <c r="L46" s="26"/>
      <c r="M46" s="26"/>
      <c r="N46" s="26"/>
      <c r="O46" s="26"/>
      <c r="P46" s="26"/>
      <c r="Q46" s="26"/>
    </row>
    <row r="47" spans="1:17" ht="108" x14ac:dyDescent="0.2">
      <c r="A47" s="18">
        <v>22</v>
      </c>
      <c r="B47" s="22" t="s">
        <v>624</v>
      </c>
      <c r="C47" s="131" t="s">
        <v>623</v>
      </c>
      <c r="D47" s="23" t="s">
        <v>105</v>
      </c>
      <c r="E47" s="136" t="s">
        <v>620</v>
      </c>
      <c r="F47" s="25">
        <v>1711.14</v>
      </c>
      <c r="G47" s="25">
        <v>1025.21</v>
      </c>
      <c r="H47" s="25">
        <v>386.58</v>
      </c>
      <c r="I47" s="25">
        <v>2</v>
      </c>
      <c r="J47" s="154">
        <v>121</v>
      </c>
      <c r="K47" s="26">
        <v>72</v>
      </c>
      <c r="L47" s="26">
        <v>27</v>
      </c>
      <c r="M47" s="26"/>
      <c r="N47" s="26">
        <v>80.22</v>
      </c>
      <c r="O47" s="26">
        <v>5.66</v>
      </c>
      <c r="P47" s="26">
        <v>0.11</v>
      </c>
      <c r="Q47" s="26">
        <v>0.01</v>
      </c>
    </row>
    <row r="48" spans="1:17" ht="108" x14ac:dyDescent="0.2">
      <c r="A48" s="18">
        <v>23</v>
      </c>
      <c r="B48" s="22" t="s">
        <v>622</v>
      </c>
      <c r="C48" s="131" t="s">
        <v>621</v>
      </c>
      <c r="D48" s="23" t="s">
        <v>95</v>
      </c>
      <c r="E48" s="136" t="s">
        <v>620</v>
      </c>
      <c r="F48" s="25">
        <v>5750</v>
      </c>
      <c r="G48" s="26"/>
      <c r="H48" s="26"/>
      <c r="I48" s="26"/>
      <c r="J48" s="154">
        <v>405</v>
      </c>
      <c r="K48" s="26"/>
      <c r="L48" s="26"/>
      <c r="M48" s="26"/>
      <c r="N48" s="26"/>
      <c r="O48" s="26"/>
      <c r="P48" s="26"/>
      <c r="Q48" s="26"/>
    </row>
    <row r="49" spans="1:17" ht="108" x14ac:dyDescent="0.2">
      <c r="A49" s="18">
        <v>24</v>
      </c>
      <c r="B49" s="22" t="s">
        <v>619</v>
      </c>
      <c r="C49" s="131" t="s">
        <v>618</v>
      </c>
      <c r="D49" s="23" t="s">
        <v>105</v>
      </c>
      <c r="E49" s="136" t="s">
        <v>615</v>
      </c>
      <c r="F49" s="25">
        <v>1553.99</v>
      </c>
      <c r="G49" s="25">
        <v>1176.74</v>
      </c>
      <c r="H49" s="25">
        <v>74.63</v>
      </c>
      <c r="I49" s="25">
        <v>2.1800000000000002</v>
      </c>
      <c r="J49" s="154">
        <v>31</v>
      </c>
      <c r="K49" s="26">
        <v>23</v>
      </c>
      <c r="L49" s="26">
        <v>1</v>
      </c>
      <c r="M49" s="26"/>
      <c r="N49" s="26">
        <v>94.29</v>
      </c>
      <c r="O49" s="26">
        <v>1.86</v>
      </c>
      <c r="P49" s="26">
        <v>0.12</v>
      </c>
      <c r="Q49" s="26"/>
    </row>
    <row r="50" spans="1:17" ht="108" x14ac:dyDescent="0.2">
      <c r="A50" s="18">
        <v>25</v>
      </c>
      <c r="B50" s="22" t="s">
        <v>617</v>
      </c>
      <c r="C50" s="131" t="s">
        <v>616</v>
      </c>
      <c r="D50" s="23" t="s">
        <v>95</v>
      </c>
      <c r="E50" s="136" t="s">
        <v>615</v>
      </c>
      <c r="F50" s="25">
        <v>6717.25</v>
      </c>
      <c r="G50" s="26"/>
      <c r="H50" s="26"/>
      <c r="I50" s="26"/>
      <c r="J50" s="154">
        <v>132</v>
      </c>
      <c r="K50" s="26"/>
      <c r="L50" s="26"/>
      <c r="M50" s="26"/>
      <c r="N50" s="26"/>
      <c r="O50" s="26"/>
      <c r="P50" s="26"/>
      <c r="Q50" s="26"/>
    </row>
    <row r="51" spans="1:17" ht="108" x14ac:dyDescent="0.2">
      <c r="A51" s="18">
        <v>26</v>
      </c>
      <c r="B51" s="22" t="s">
        <v>114</v>
      </c>
      <c r="C51" s="131" t="s">
        <v>614</v>
      </c>
      <c r="D51" s="23" t="s">
        <v>110</v>
      </c>
      <c r="E51" s="136" t="s">
        <v>613</v>
      </c>
      <c r="F51" s="25">
        <v>417.46</v>
      </c>
      <c r="G51" s="25">
        <v>79.650000000000006</v>
      </c>
      <c r="H51" s="25">
        <v>10.15</v>
      </c>
      <c r="I51" s="25">
        <v>0.16</v>
      </c>
      <c r="J51" s="154">
        <v>16</v>
      </c>
      <c r="K51" s="26">
        <v>3</v>
      </c>
      <c r="L51" s="26"/>
      <c r="M51" s="26"/>
      <c r="N51" s="26">
        <v>5.31</v>
      </c>
      <c r="O51" s="26">
        <v>0.2</v>
      </c>
      <c r="P51" s="26">
        <v>0.01</v>
      </c>
      <c r="Q51" s="26"/>
    </row>
    <row r="52" spans="1:17" ht="108" x14ac:dyDescent="0.2">
      <c r="A52" s="18">
        <v>27</v>
      </c>
      <c r="B52" s="22" t="s">
        <v>113</v>
      </c>
      <c r="C52" s="131" t="s">
        <v>612</v>
      </c>
      <c r="D52" s="23" t="s">
        <v>110</v>
      </c>
      <c r="E52" s="136" t="s">
        <v>611</v>
      </c>
      <c r="F52" s="25">
        <v>630.91</v>
      </c>
      <c r="G52" s="25">
        <v>48.95</v>
      </c>
      <c r="H52" s="25">
        <v>6.68</v>
      </c>
      <c r="I52" s="25">
        <v>0.16</v>
      </c>
      <c r="J52" s="154">
        <v>26</v>
      </c>
      <c r="K52" s="26">
        <v>2</v>
      </c>
      <c r="L52" s="26"/>
      <c r="M52" s="26"/>
      <c r="N52" s="26">
        <v>3.83</v>
      </c>
      <c r="O52" s="26">
        <v>0.16</v>
      </c>
      <c r="P52" s="26">
        <v>0.01</v>
      </c>
      <c r="Q52" s="26"/>
    </row>
    <row r="53" spans="1:17" x14ac:dyDescent="0.2">
      <c r="A53" s="170" t="s">
        <v>166</v>
      </c>
      <c r="B53" s="174"/>
      <c r="C53" s="174"/>
      <c r="D53" s="174"/>
      <c r="E53" s="174"/>
      <c r="F53" s="174"/>
      <c r="G53" s="174"/>
      <c r="H53" s="174"/>
      <c r="I53" s="174"/>
      <c r="J53" s="155">
        <v>12507</v>
      </c>
      <c r="K53" s="25">
        <v>3421</v>
      </c>
      <c r="L53" s="25">
        <v>3276</v>
      </c>
      <c r="M53" s="25">
        <v>312</v>
      </c>
      <c r="N53" s="26"/>
      <c r="O53" s="25">
        <v>259.61</v>
      </c>
      <c r="P53" s="26"/>
      <c r="Q53" s="25">
        <v>17.25</v>
      </c>
    </row>
    <row r="54" spans="1:17" x14ac:dyDescent="0.2">
      <c r="A54" s="170" t="s">
        <v>165</v>
      </c>
      <c r="B54" s="174"/>
      <c r="C54" s="174"/>
      <c r="D54" s="174"/>
      <c r="E54" s="174"/>
      <c r="F54" s="174"/>
      <c r="G54" s="174"/>
      <c r="H54" s="174"/>
      <c r="I54" s="174"/>
      <c r="J54" s="155">
        <v>13862</v>
      </c>
      <c r="K54" s="25">
        <v>4110</v>
      </c>
      <c r="L54" s="25">
        <v>3932</v>
      </c>
      <c r="M54" s="25">
        <v>374</v>
      </c>
      <c r="N54" s="26"/>
      <c r="O54" s="25">
        <v>311.95</v>
      </c>
      <c r="P54" s="26"/>
      <c r="Q54" s="25">
        <v>20.7</v>
      </c>
    </row>
    <row r="55" spans="1:17" x14ac:dyDescent="0.2">
      <c r="A55" s="170" t="s">
        <v>46</v>
      </c>
      <c r="B55" s="174"/>
      <c r="C55" s="174"/>
      <c r="D55" s="174"/>
      <c r="E55" s="174"/>
      <c r="F55" s="174"/>
      <c r="G55" s="174"/>
      <c r="H55" s="174"/>
      <c r="I55" s="174"/>
      <c r="J55" s="155">
        <v>3752</v>
      </c>
      <c r="K55" s="26"/>
      <c r="L55" s="26"/>
      <c r="M55" s="26"/>
      <c r="N55" s="26"/>
      <c r="O55" s="26"/>
      <c r="P55" s="26"/>
      <c r="Q55" s="26"/>
    </row>
    <row r="56" spans="1:17" x14ac:dyDescent="0.2">
      <c r="A56" s="170" t="s">
        <v>47</v>
      </c>
      <c r="B56" s="174"/>
      <c r="C56" s="174"/>
      <c r="D56" s="174"/>
      <c r="E56" s="174"/>
      <c r="F56" s="174"/>
      <c r="G56" s="174"/>
      <c r="H56" s="174"/>
      <c r="I56" s="174"/>
      <c r="J56" s="155">
        <v>2796</v>
      </c>
      <c r="K56" s="26"/>
      <c r="L56" s="26"/>
      <c r="M56" s="26"/>
      <c r="N56" s="26"/>
      <c r="O56" s="26"/>
      <c r="P56" s="26"/>
      <c r="Q56" s="26"/>
    </row>
    <row r="57" spans="1:17" x14ac:dyDescent="0.2">
      <c r="A57" s="175" t="s">
        <v>610</v>
      </c>
      <c r="B57" s="174"/>
      <c r="C57" s="174"/>
      <c r="D57" s="174"/>
      <c r="E57" s="174"/>
      <c r="F57" s="174"/>
      <c r="G57" s="174"/>
      <c r="H57" s="174"/>
      <c r="I57" s="174"/>
      <c r="J57" s="154"/>
      <c r="K57" s="26"/>
      <c r="L57" s="26"/>
      <c r="M57" s="26"/>
      <c r="N57" s="26"/>
      <c r="O57" s="26"/>
      <c r="P57" s="26"/>
      <c r="Q57" s="26"/>
    </row>
    <row r="58" spans="1:17" x14ac:dyDescent="0.2">
      <c r="A58" s="170" t="s">
        <v>49</v>
      </c>
      <c r="B58" s="174"/>
      <c r="C58" s="174"/>
      <c r="D58" s="174"/>
      <c r="E58" s="174"/>
      <c r="F58" s="174"/>
      <c r="G58" s="174"/>
      <c r="H58" s="174"/>
      <c r="I58" s="174"/>
      <c r="J58" s="155">
        <v>5263</v>
      </c>
      <c r="K58" s="26"/>
      <c r="L58" s="26"/>
      <c r="M58" s="26"/>
      <c r="N58" s="26"/>
      <c r="O58" s="25">
        <v>65.28</v>
      </c>
      <c r="P58" s="26"/>
      <c r="Q58" s="25">
        <v>0.01</v>
      </c>
    </row>
    <row r="59" spans="1:17" x14ac:dyDescent="0.2">
      <c r="A59" s="170" t="s">
        <v>50</v>
      </c>
      <c r="B59" s="174"/>
      <c r="C59" s="174"/>
      <c r="D59" s="174"/>
      <c r="E59" s="174"/>
      <c r="F59" s="174"/>
      <c r="G59" s="174"/>
      <c r="H59" s="174"/>
      <c r="I59" s="174"/>
      <c r="J59" s="155">
        <v>15147</v>
      </c>
      <c r="K59" s="26"/>
      <c r="L59" s="26"/>
      <c r="M59" s="26"/>
      <c r="N59" s="26"/>
      <c r="O59" s="25">
        <v>246.67</v>
      </c>
      <c r="P59" s="26"/>
      <c r="Q59" s="25">
        <v>20.69</v>
      </c>
    </row>
    <row r="60" spans="1:17" x14ac:dyDescent="0.2">
      <c r="A60" s="170" t="s">
        <v>51</v>
      </c>
      <c r="B60" s="174"/>
      <c r="C60" s="174"/>
      <c r="D60" s="174"/>
      <c r="E60" s="174"/>
      <c r="F60" s="174"/>
      <c r="G60" s="174"/>
      <c r="H60" s="174"/>
      <c r="I60" s="174"/>
      <c r="J60" s="155">
        <v>20410</v>
      </c>
      <c r="K60" s="26"/>
      <c r="L60" s="26"/>
      <c r="M60" s="26"/>
      <c r="N60" s="26"/>
      <c r="O60" s="25">
        <v>311.95</v>
      </c>
      <c r="P60" s="26"/>
      <c r="Q60" s="25">
        <v>20.7</v>
      </c>
    </row>
    <row r="61" spans="1:17" x14ac:dyDescent="0.2">
      <c r="A61" s="170" t="s">
        <v>52</v>
      </c>
      <c r="B61" s="174"/>
      <c r="C61" s="174"/>
      <c r="D61" s="174"/>
      <c r="E61" s="174"/>
      <c r="F61" s="174"/>
      <c r="G61" s="174"/>
      <c r="H61" s="174"/>
      <c r="I61" s="174"/>
      <c r="J61" s="154"/>
      <c r="K61" s="26"/>
      <c r="L61" s="26"/>
      <c r="M61" s="26"/>
      <c r="N61" s="26"/>
      <c r="O61" s="26"/>
      <c r="P61" s="26"/>
      <c r="Q61" s="26"/>
    </row>
    <row r="62" spans="1:17" x14ac:dyDescent="0.2">
      <c r="A62" s="170" t="s">
        <v>53</v>
      </c>
      <c r="B62" s="174"/>
      <c r="C62" s="174"/>
      <c r="D62" s="174"/>
      <c r="E62" s="174"/>
      <c r="F62" s="174"/>
      <c r="G62" s="174"/>
      <c r="H62" s="174"/>
      <c r="I62" s="174"/>
      <c r="J62" s="155">
        <v>5820</v>
      </c>
      <c r="K62" s="26"/>
      <c r="L62" s="26"/>
      <c r="M62" s="26"/>
      <c r="N62" s="26"/>
      <c r="O62" s="26"/>
      <c r="P62" s="26"/>
      <c r="Q62" s="26"/>
    </row>
    <row r="63" spans="1:17" x14ac:dyDescent="0.2">
      <c r="A63" s="170" t="s">
        <v>54</v>
      </c>
      <c r="B63" s="174"/>
      <c r="C63" s="174"/>
      <c r="D63" s="174"/>
      <c r="E63" s="174"/>
      <c r="F63" s="174"/>
      <c r="G63" s="174"/>
      <c r="H63" s="174"/>
      <c r="I63" s="174"/>
      <c r="J63" s="155">
        <v>3932</v>
      </c>
      <c r="K63" s="26"/>
      <c r="L63" s="26"/>
      <c r="M63" s="26"/>
      <c r="N63" s="26"/>
      <c r="O63" s="26"/>
      <c r="P63" s="26"/>
      <c r="Q63" s="26"/>
    </row>
    <row r="64" spans="1:17" x14ac:dyDescent="0.2">
      <c r="A64" s="170" t="s">
        <v>55</v>
      </c>
      <c r="B64" s="174"/>
      <c r="C64" s="174"/>
      <c r="D64" s="174"/>
      <c r="E64" s="174"/>
      <c r="F64" s="174"/>
      <c r="G64" s="174"/>
      <c r="H64" s="174"/>
      <c r="I64" s="174"/>
      <c r="J64" s="155">
        <v>4484</v>
      </c>
      <c r="K64" s="26"/>
      <c r="L64" s="26"/>
      <c r="M64" s="26"/>
      <c r="N64" s="26"/>
      <c r="O64" s="26"/>
      <c r="P64" s="26"/>
      <c r="Q64" s="26"/>
    </row>
    <row r="65" spans="1:17" x14ac:dyDescent="0.2">
      <c r="A65" s="170" t="s">
        <v>56</v>
      </c>
      <c r="B65" s="174"/>
      <c r="C65" s="174"/>
      <c r="D65" s="174"/>
      <c r="E65" s="174"/>
      <c r="F65" s="174"/>
      <c r="G65" s="174"/>
      <c r="H65" s="174"/>
      <c r="I65" s="174"/>
      <c r="J65" s="155">
        <v>3752</v>
      </c>
      <c r="K65" s="26"/>
      <c r="L65" s="26"/>
      <c r="M65" s="26"/>
      <c r="N65" s="26"/>
      <c r="O65" s="26"/>
      <c r="P65" s="26"/>
      <c r="Q65" s="26"/>
    </row>
    <row r="66" spans="1:17" x14ac:dyDescent="0.2">
      <c r="A66" s="170" t="s">
        <v>57</v>
      </c>
      <c r="B66" s="174"/>
      <c r="C66" s="174"/>
      <c r="D66" s="174"/>
      <c r="E66" s="174"/>
      <c r="F66" s="174"/>
      <c r="G66" s="174"/>
      <c r="H66" s="174"/>
      <c r="I66" s="174"/>
      <c r="J66" s="155">
        <v>2796</v>
      </c>
      <c r="K66" s="26"/>
      <c r="L66" s="26"/>
      <c r="M66" s="26"/>
      <c r="N66" s="26"/>
      <c r="O66" s="26"/>
      <c r="P66" s="26"/>
      <c r="Q66" s="26"/>
    </row>
    <row r="67" spans="1:17" x14ac:dyDescent="0.2">
      <c r="A67" s="175" t="s">
        <v>109</v>
      </c>
      <c r="B67" s="174"/>
      <c r="C67" s="174"/>
      <c r="D67" s="174"/>
      <c r="E67" s="174"/>
      <c r="F67" s="174"/>
      <c r="G67" s="174"/>
      <c r="H67" s="174"/>
      <c r="I67" s="174"/>
      <c r="J67" s="156">
        <v>20410</v>
      </c>
      <c r="K67" s="26"/>
      <c r="L67" s="26"/>
      <c r="M67" s="26"/>
      <c r="N67" s="26"/>
      <c r="O67" s="27">
        <v>311.95</v>
      </c>
      <c r="P67" s="26"/>
      <c r="Q67" s="27">
        <v>20.7</v>
      </c>
    </row>
    <row r="68" spans="1:17" ht="19.149999999999999" customHeight="1" x14ac:dyDescent="0.2">
      <c r="A68" s="185" t="s">
        <v>512</v>
      </c>
      <c r="B68" s="174"/>
      <c r="C68" s="174"/>
      <c r="D68" s="174"/>
      <c r="E68" s="174"/>
      <c r="F68" s="174"/>
      <c r="G68" s="174"/>
      <c r="H68" s="174"/>
      <c r="I68" s="174"/>
      <c r="J68" s="174"/>
      <c r="K68" s="174"/>
      <c r="L68" s="174"/>
      <c r="M68" s="174"/>
      <c r="N68" s="174"/>
      <c r="O68" s="174"/>
      <c r="P68" s="174"/>
      <c r="Q68" s="174"/>
    </row>
    <row r="69" spans="1:17" ht="108" x14ac:dyDescent="0.2">
      <c r="A69" s="18">
        <v>28</v>
      </c>
      <c r="B69" s="22" t="s">
        <v>609</v>
      </c>
      <c r="C69" s="131" t="s">
        <v>608</v>
      </c>
      <c r="D69" s="23" t="s">
        <v>40</v>
      </c>
      <c r="E69" s="24">
        <v>1</v>
      </c>
      <c r="F69" s="25">
        <v>251.79</v>
      </c>
      <c r="G69" s="25">
        <v>179.22</v>
      </c>
      <c r="H69" s="25">
        <v>72.569999999999993</v>
      </c>
      <c r="I69" s="25">
        <v>6.28</v>
      </c>
      <c r="J69" s="154">
        <v>252</v>
      </c>
      <c r="K69" s="26">
        <v>179</v>
      </c>
      <c r="L69" s="26">
        <v>73</v>
      </c>
      <c r="M69" s="26">
        <v>6</v>
      </c>
      <c r="N69" s="26">
        <v>13.85</v>
      </c>
      <c r="O69" s="26">
        <v>13.85</v>
      </c>
      <c r="P69" s="26">
        <v>0.34499999999999997</v>
      </c>
      <c r="Q69" s="26">
        <v>0.35</v>
      </c>
    </row>
    <row r="70" spans="1:17" ht="116.25" x14ac:dyDescent="0.2">
      <c r="A70" s="18">
        <v>29</v>
      </c>
      <c r="B70" s="22" t="s">
        <v>607</v>
      </c>
      <c r="C70" s="131" t="s">
        <v>606</v>
      </c>
      <c r="D70" s="23" t="s">
        <v>40</v>
      </c>
      <c r="E70" s="24">
        <v>1</v>
      </c>
      <c r="F70" s="25">
        <v>1738.06</v>
      </c>
      <c r="G70" s="25">
        <v>879.92</v>
      </c>
      <c r="H70" s="25">
        <v>858.14</v>
      </c>
      <c r="I70" s="25">
        <v>97.92</v>
      </c>
      <c r="J70" s="154">
        <v>1738</v>
      </c>
      <c r="K70" s="26">
        <v>880</v>
      </c>
      <c r="L70" s="26">
        <v>858</v>
      </c>
      <c r="M70" s="26">
        <v>98</v>
      </c>
      <c r="N70" s="26">
        <v>68</v>
      </c>
      <c r="O70" s="26">
        <v>68</v>
      </c>
      <c r="P70" s="26">
        <v>5.38</v>
      </c>
      <c r="Q70" s="26">
        <v>5.38</v>
      </c>
    </row>
    <row r="71" spans="1:17" ht="140.25" x14ac:dyDescent="0.2">
      <c r="A71" s="18">
        <v>30</v>
      </c>
      <c r="B71" s="22" t="s">
        <v>605</v>
      </c>
      <c r="C71" s="131" t="s">
        <v>604</v>
      </c>
      <c r="D71" s="23" t="s">
        <v>40</v>
      </c>
      <c r="E71" s="24">
        <v>1</v>
      </c>
      <c r="F71" s="25">
        <v>24.39</v>
      </c>
      <c r="G71" s="25">
        <v>24.39</v>
      </c>
      <c r="H71" s="26"/>
      <c r="I71" s="26"/>
      <c r="J71" s="154">
        <v>24</v>
      </c>
      <c r="K71" s="26">
        <v>24</v>
      </c>
      <c r="L71" s="26"/>
      <c r="M71" s="26"/>
      <c r="N71" s="26">
        <v>1.8</v>
      </c>
      <c r="O71" s="26">
        <v>1.8</v>
      </c>
      <c r="P71" s="26"/>
      <c r="Q71" s="26"/>
    </row>
    <row r="72" spans="1:17" ht="108" x14ac:dyDescent="0.2">
      <c r="A72" s="18">
        <v>31</v>
      </c>
      <c r="B72" s="22" t="s">
        <v>603</v>
      </c>
      <c r="C72" s="131" t="s">
        <v>602</v>
      </c>
      <c r="D72" s="23" t="s">
        <v>601</v>
      </c>
      <c r="E72" s="136" t="s">
        <v>600</v>
      </c>
      <c r="F72" s="25">
        <v>554.9</v>
      </c>
      <c r="G72" s="25">
        <v>518.48</v>
      </c>
      <c r="H72" s="25">
        <v>36.42</v>
      </c>
      <c r="I72" s="26"/>
      <c r="J72" s="154">
        <v>186</v>
      </c>
      <c r="K72" s="26">
        <v>174</v>
      </c>
      <c r="L72" s="26">
        <v>12</v>
      </c>
      <c r="M72" s="26"/>
      <c r="N72" s="26">
        <v>37.68</v>
      </c>
      <c r="O72" s="26">
        <v>12.62</v>
      </c>
      <c r="P72" s="26"/>
      <c r="Q72" s="26"/>
    </row>
    <row r="73" spans="1:17" ht="22.5" outlineLevel="1" x14ac:dyDescent="0.2">
      <c r="A73" s="139" t="s">
        <v>599</v>
      </c>
      <c r="B73" s="145" t="s">
        <v>598</v>
      </c>
      <c r="C73" s="144" t="s">
        <v>597</v>
      </c>
      <c r="D73" s="136" t="s">
        <v>95</v>
      </c>
      <c r="E73" s="143" t="s">
        <v>596</v>
      </c>
      <c r="F73" s="142">
        <v>17616.25</v>
      </c>
      <c r="G73" s="26"/>
      <c r="H73" s="26"/>
      <c r="I73" s="26"/>
      <c r="J73" s="154"/>
      <c r="K73" s="26"/>
      <c r="L73" s="26"/>
      <c r="M73" s="26"/>
      <c r="N73" s="26"/>
      <c r="O73" s="26"/>
      <c r="P73" s="26"/>
      <c r="Q73" s="26"/>
    </row>
    <row r="74" spans="1:17" ht="22.5" outlineLevel="1" x14ac:dyDescent="0.2">
      <c r="A74" s="139" t="s">
        <v>595</v>
      </c>
      <c r="B74" s="141" t="s">
        <v>594</v>
      </c>
      <c r="C74" s="140" t="s">
        <v>593</v>
      </c>
      <c r="D74" s="139" t="s">
        <v>95</v>
      </c>
      <c r="E74" s="138" t="s">
        <v>592</v>
      </c>
      <c r="F74" s="137">
        <v>17616.25</v>
      </c>
      <c r="G74" s="26"/>
      <c r="H74" s="26"/>
      <c r="I74" s="26"/>
      <c r="J74" s="154"/>
      <c r="K74" s="26"/>
      <c r="L74" s="26"/>
      <c r="M74" s="26"/>
      <c r="N74" s="26"/>
      <c r="O74" s="26"/>
      <c r="P74" s="26"/>
      <c r="Q74" s="26"/>
    </row>
    <row r="75" spans="1:17" ht="140.25" x14ac:dyDescent="0.2">
      <c r="A75" s="18">
        <v>32</v>
      </c>
      <c r="B75" s="22" t="s">
        <v>591</v>
      </c>
      <c r="C75" s="131" t="s">
        <v>590</v>
      </c>
      <c r="D75" s="23" t="s">
        <v>115</v>
      </c>
      <c r="E75" s="136" t="s">
        <v>589</v>
      </c>
      <c r="F75" s="25">
        <v>3183.91</v>
      </c>
      <c r="G75" s="25">
        <v>894.3</v>
      </c>
      <c r="H75" s="25">
        <v>2289.61</v>
      </c>
      <c r="I75" s="25">
        <v>186.06</v>
      </c>
      <c r="J75" s="154">
        <v>111</v>
      </c>
      <c r="K75" s="26">
        <v>31</v>
      </c>
      <c r="L75" s="26">
        <v>80</v>
      </c>
      <c r="M75" s="26">
        <v>7</v>
      </c>
      <c r="N75" s="26">
        <v>66</v>
      </c>
      <c r="O75" s="26">
        <v>2.31</v>
      </c>
      <c r="P75" s="26">
        <v>10.4</v>
      </c>
      <c r="Q75" s="26">
        <v>0.36</v>
      </c>
    </row>
    <row r="76" spans="1:17" ht="140.25" x14ac:dyDescent="0.2">
      <c r="A76" s="18">
        <v>33</v>
      </c>
      <c r="B76" s="22" t="s">
        <v>588</v>
      </c>
      <c r="C76" s="131" t="s">
        <v>587</v>
      </c>
      <c r="D76" s="23" t="s">
        <v>115</v>
      </c>
      <c r="E76" s="136" t="s">
        <v>586</v>
      </c>
      <c r="F76" s="25">
        <v>3300.73</v>
      </c>
      <c r="G76" s="25">
        <v>968.83</v>
      </c>
      <c r="H76" s="25">
        <v>2331.9</v>
      </c>
      <c r="I76" s="25">
        <v>186.06</v>
      </c>
      <c r="J76" s="154">
        <v>187</v>
      </c>
      <c r="K76" s="26">
        <v>55</v>
      </c>
      <c r="L76" s="26">
        <v>132</v>
      </c>
      <c r="M76" s="26">
        <v>11</v>
      </c>
      <c r="N76" s="26">
        <v>71.5</v>
      </c>
      <c r="O76" s="26">
        <v>4.05</v>
      </c>
      <c r="P76" s="26">
        <v>10.4</v>
      </c>
      <c r="Q76" s="26">
        <v>0.59</v>
      </c>
    </row>
    <row r="77" spans="1:17" ht="140.25" x14ac:dyDescent="0.2">
      <c r="A77" s="18">
        <v>34</v>
      </c>
      <c r="B77" s="22" t="s">
        <v>585</v>
      </c>
      <c r="C77" s="131" t="s">
        <v>584</v>
      </c>
      <c r="D77" s="23" t="s">
        <v>115</v>
      </c>
      <c r="E77" s="136" t="s">
        <v>583</v>
      </c>
      <c r="F77" s="25">
        <v>3394.27</v>
      </c>
      <c r="G77" s="25">
        <v>1002.7</v>
      </c>
      <c r="H77" s="25">
        <v>2391.5700000000002</v>
      </c>
      <c r="I77" s="25">
        <v>191</v>
      </c>
      <c r="J77" s="154">
        <v>100</v>
      </c>
      <c r="K77" s="26">
        <v>29</v>
      </c>
      <c r="L77" s="26">
        <v>71</v>
      </c>
      <c r="M77" s="26">
        <v>6</v>
      </c>
      <c r="N77" s="26">
        <v>74</v>
      </c>
      <c r="O77" s="26">
        <v>2.1800000000000002</v>
      </c>
      <c r="P77" s="26">
        <v>10.67</v>
      </c>
      <c r="Q77" s="26">
        <v>0.31</v>
      </c>
    </row>
    <row r="78" spans="1:17" ht="140.25" x14ac:dyDescent="0.2">
      <c r="A78" s="18">
        <v>35</v>
      </c>
      <c r="B78" s="22" t="s">
        <v>582</v>
      </c>
      <c r="C78" s="131" t="s">
        <v>581</v>
      </c>
      <c r="D78" s="23" t="s">
        <v>115</v>
      </c>
      <c r="E78" s="136" t="s">
        <v>580</v>
      </c>
      <c r="F78" s="25">
        <v>3908.1</v>
      </c>
      <c r="G78" s="25">
        <v>1144.98</v>
      </c>
      <c r="H78" s="25">
        <v>2763.12</v>
      </c>
      <c r="I78" s="25">
        <v>225.81</v>
      </c>
      <c r="J78" s="154">
        <v>504</v>
      </c>
      <c r="K78" s="26">
        <v>148</v>
      </c>
      <c r="L78" s="26">
        <v>356</v>
      </c>
      <c r="M78" s="26">
        <v>29</v>
      </c>
      <c r="N78" s="26">
        <v>84.5</v>
      </c>
      <c r="O78" s="26">
        <v>10.9</v>
      </c>
      <c r="P78" s="26">
        <v>12.58</v>
      </c>
      <c r="Q78" s="26">
        <v>1.62</v>
      </c>
    </row>
    <row r="79" spans="1:17" ht="155.25" x14ac:dyDescent="0.2">
      <c r="A79" s="18">
        <v>36</v>
      </c>
      <c r="B79" s="22" t="s">
        <v>579</v>
      </c>
      <c r="C79" s="131" t="s">
        <v>578</v>
      </c>
      <c r="D79" s="23" t="s">
        <v>122</v>
      </c>
      <c r="E79" s="136" t="s">
        <v>577</v>
      </c>
      <c r="F79" s="25">
        <v>24.56</v>
      </c>
      <c r="G79" s="26"/>
      <c r="H79" s="25">
        <v>24.56</v>
      </c>
      <c r="I79" s="26"/>
      <c r="J79" s="154">
        <v>13</v>
      </c>
      <c r="K79" s="26"/>
      <c r="L79" s="26">
        <v>13</v>
      </c>
      <c r="M79" s="26"/>
      <c r="N79" s="26"/>
      <c r="O79" s="26"/>
      <c r="P79" s="26"/>
      <c r="Q79" s="26"/>
    </row>
    <row r="80" spans="1:17" ht="155.25" x14ac:dyDescent="0.2">
      <c r="A80" s="18">
        <v>37</v>
      </c>
      <c r="B80" s="22" t="s">
        <v>576</v>
      </c>
      <c r="C80" s="131" t="s">
        <v>575</v>
      </c>
      <c r="D80" s="23" t="s">
        <v>122</v>
      </c>
      <c r="E80" s="24">
        <v>5.0999999999999996</v>
      </c>
      <c r="F80" s="25">
        <v>9.23</v>
      </c>
      <c r="G80" s="26"/>
      <c r="H80" s="25">
        <v>9.23</v>
      </c>
      <c r="I80" s="26"/>
      <c r="J80" s="154">
        <v>47</v>
      </c>
      <c r="K80" s="26"/>
      <c r="L80" s="26">
        <v>47</v>
      </c>
      <c r="M80" s="26"/>
      <c r="N80" s="26"/>
      <c r="O80" s="26"/>
      <c r="P80" s="26"/>
      <c r="Q80" s="26"/>
    </row>
    <row r="81" spans="1:17" ht="227.25" x14ac:dyDescent="0.2">
      <c r="A81" s="18">
        <v>38</v>
      </c>
      <c r="B81" s="22" t="s">
        <v>490</v>
      </c>
      <c r="C81" s="131" t="s">
        <v>489</v>
      </c>
      <c r="D81" s="23" t="s">
        <v>122</v>
      </c>
      <c r="E81" s="136" t="s">
        <v>574</v>
      </c>
      <c r="F81" s="25">
        <v>27.52</v>
      </c>
      <c r="G81" s="26"/>
      <c r="H81" s="25">
        <v>27.52</v>
      </c>
      <c r="I81" s="26"/>
      <c r="J81" s="154">
        <v>155</v>
      </c>
      <c r="K81" s="26"/>
      <c r="L81" s="26">
        <v>155</v>
      </c>
      <c r="M81" s="26"/>
      <c r="N81" s="26"/>
      <c r="O81" s="26"/>
      <c r="P81" s="26"/>
      <c r="Q81" s="26"/>
    </row>
    <row r="82" spans="1:17" ht="143.25" x14ac:dyDescent="0.2">
      <c r="A82" s="18">
        <v>39</v>
      </c>
      <c r="B82" s="22" t="s">
        <v>497</v>
      </c>
      <c r="C82" s="131" t="s">
        <v>496</v>
      </c>
      <c r="D82" s="23" t="s">
        <v>122</v>
      </c>
      <c r="E82" s="24">
        <f>0.01</f>
        <v>0.01</v>
      </c>
      <c r="F82" s="25">
        <v>47.28</v>
      </c>
      <c r="G82" s="25">
        <v>47.28</v>
      </c>
      <c r="H82" s="26"/>
      <c r="I82" s="26"/>
      <c r="J82" s="154"/>
      <c r="K82" s="26"/>
      <c r="L82" s="26"/>
      <c r="M82" s="26"/>
      <c r="N82" s="26"/>
      <c r="O82" s="26"/>
      <c r="P82" s="26"/>
      <c r="Q82" s="26"/>
    </row>
    <row r="83" spans="1:17" ht="227.25" x14ac:dyDescent="0.2">
      <c r="A83" s="18">
        <v>40</v>
      </c>
      <c r="B83" s="22" t="s">
        <v>495</v>
      </c>
      <c r="C83" s="131" t="s">
        <v>494</v>
      </c>
      <c r="D83" s="23" t="s">
        <v>122</v>
      </c>
      <c r="E83" s="24">
        <v>0.01</v>
      </c>
      <c r="F83" s="25">
        <v>54.37</v>
      </c>
      <c r="G83" s="26"/>
      <c r="H83" s="25">
        <v>54.37</v>
      </c>
      <c r="I83" s="26"/>
      <c r="J83" s="154">
        <v>1</v>
      </c>
      <c r="K83" s="26"/>
      <c r="L83" s="26">
        <v>1</v>
      </c>
      <c r="M83" s="26"/>
      <c r="N83" s="26"/>
      <c r="O83" s="26"/>
      <c r="P83" s="26"/>
      <c r="Q83" s="26"/>
    </row>
    <row r="84" spans="1:17" x14ac:dyDescent="0.2">
      <c r="A84" s="170" t="s">
        <v>166</v>
      </c>
      <c r="B84" s="174"/>
      <c r="C84" s="174"/>
      <c r="D84" s="174"/>
      <c r="E84" s="174"/>
      <c r="F84" s="174"/>
      <c r="G84" s="174"/>
      <c r="H84" s="174"/>
      <c r="I84" s="174"/>
      <c r="J84" s="155">
        <v>3318</v>
      </c>
      <c r="K84" s="25">
        <v>1520</v>
      </c>
      <c r="L84" s="25">
        <v>1798</v>
      </c>
      <c r="M84" s="25">
        <v>157</v>
      </c>
      <c r="N84" s="26"/>
      <c r="O84" s="25">
        <v>115.71</v>
      </c>
      <c r="P84" s="26"/>
      <c r="Q84" s="25">
        <v>8.61</v>
      </c>
    </row>
    <row r="85" spans="1:17" x14ac:dyDescent="0.2">
      <c r="A85" s="170" t="s">
        <v>165</v>
      </c>
      <c r="B85" s="174"/>
      <c r="C85" s="174"/>
      <c r="D85" s="174"/>
      <c r="E85" s="174"/>
      <c r="F85" s="174"/>
      <c r="G85" s="174"/>
      <c r="H85" s="174"/>
      <c r="I85" s="174"/>
      <c r="J85" s="155">
        <v>3938</v>
      </c>
      <c r="K85" s="25">
        <v>1824</v>
      </c>
      <c r="L85" s="25">
        <v>2114</v>
      </c>
      <c r="M85" s="25">
        <v>188</v>
      </c>
      <c r="N85" s="26"/>
      <c r="O85" s="25">
        <v>138.85</v>
      </c>
      <c r="P85" s="26"/>
      <c r="Q85" s="25">
        <v>10.33</v>
      </c>
    </row>
    <row r="86" spans="1:17" x14ac:dyDescent="0.2">
      <c r="A86" s="170" t="s">
        <v>46</v>
      </c>
      <c r="B86" s="174"/>
      <c r="C86" s="174"/>
      <c r="D86" s="174"/>
      <c r="E86" s="174"/>
      <c r="F86" s="174"/>
      <c r="G86" s="174"/>
      <c r="H86" s="174"/>
      <c r="I86" s="174"/>
      <c r="J86" s="155">
        <v>1651</v>
      </c>
      <c r="K86" s="26"/>
      <c r="L86" s="26"/>
      <c r="M86" s="26"/>
      <c r="N86" s="26"/>
      <c r="O86" s="26"/>
      <c r="P86" s="26"/>
      <c r="Q86" s="26"/>
    </row>
    <row r="87" spans="1:17" x14ac:dyDescent="0.2">
      <c r="A87" s="170" t="s">
        <v>47</v>
      </c>
      <c r="B87" s="174"/>
      <c r="C87" s="174"/>
      <c r="D87" s="174"/>
      <c r="E87" s="174"/>
      <c r="F87" s="174"/>
      <c r="G87" s="174"/>
      <c r="H87" s="174"/>
      <c r="I87" s="174"/>
      <c r="J87" s="155">
        <v>1228</v>
      </c>
      <c r="K87" s="26"/>
      <c r="L87" s="26"/>
      <c r="M87" s="26"/>
      <c r="N87" s="26"/>
      <c r="O87" s="26"/>
      <c r="P87" s="26"/>
      <c r="Q87" s="26"/>
    </row>
    <row r="88" spans="1:17" x14ac:dyDescent="0.2">
      <c r="A88" s="175" t="s">
        <v>487</v>
      </c>
      <c r="B88" s="174"/>
      <c r="C88" s="174"/>
      <c r="D88" s="174"/>
      <c r="E88" s="174"/>
      <c r="F88" s="174"/>
      <c r="G88" s="174"/>
      <c r="H88" s="174"/>
      <c r="I88" s="174"/>
      <c r="J88" s="154"/>
      <c r="K88" s="26"/>
      <c r="L88" s="26"/>
      <c r="M88" s="26"/>
      <c r="N88" s="26"/>
      <c r="O88" s="26"/>
      <c r="P88" s="26"/>
      <c r="Q88" s="26"/>
    </row>
    <row r="89" spans="1:17" x14ac:dyDescent="0.2">
      <c r="A89" s="170" t="s">
        <v>49</v>
      </c>
      <c r="B89" s="174"/>
      <c r="C89" s="174"/>
      <c r="D89" s="174"/>
      <c r="E89" s="174"/>
      <c r="F89" s="174"/>
      <c r="G89" s="174"/>
      <c r="H89" s="174"/>
      <c r="I89" s="174"/>
      <c r="J89" s="155">
        <v>794</v>
      </c>
      <c r="K89" s="26"/>
      <c r="L89" s="26"/>
      <c r="M89" s="26"/>
      <c r="N89" s="26"/>
      <c r="O89" s="25">
        <v>15.14</v>
      </c>
      <c r="P89" s="26"/>
      <c r="Q89" s="26"/>
    </row>
    <row r="90" spans="1:17" x14ac:dyDescent="0.2">
      <c r="A90" s="170" t="s">
        <v>50</v>
      </c>
      <c r="B90" s="174"/>
      <c r="C90" s="174"/>
      <c r="D90" s="174"/>
      <c r="E90" s="174"/>
      <c r="F90" s="174"/>
      <c r="G90" s="174"/>
      <c r="H90" s="174"/>
      <c r="I90" s="174"/>
      <c r="J90" s="155">
        <v>6023</v>
      </c>
      <c r="K90" s="26"/>
      <c r="L90" s="26"/>
      <c r="M90" s="26"/>
      <c r="N90" s="26"/>
      <c r="O90" s="25">
        <v>123.71</v>
      </c>
      <c r="P90" s="26"/>
      <c r="Q90" s="25">
        <v>10.33</v>
      </c>
    </row>
    <row r="91" spans="1:17" x14ac:dyDescent="0.2">
      <c r="A91" s="170" t="s">
        <v>51</v>
      </c>
      <c r="B91" s="174"/>
      <c r="C91" s="174"/>
      <c r="D91" s="174"/>
      <c r="E91" s="174"/>
      <c r="F91" s="174"/>
      <c r="G91" s="174"/>
      <c r="H91" s="174"/>
      <c r="I91" s="174"/>
      <c r="J91" s="155">
        <v>6817</v>
      </c>
      <c r="K91" s="26"/>
      <c r="L91" s="26"/>
      <c r="M91" s="26"/>
      <c r="N91" s="26"/>
      <c r="O91" s="25">
        <v>138.85</v>
      </c>
      <c r="P91" s="26"/>
      <c r="Q91" s="25">
        <v>10.33</v>
      </c>
    </row>
    <row r="92" spans="1:17" x14ac:dyDescent="0.2">
      <c r="A92" s="170" t="s">
        <v>52</v>
      </c>
      <c r="B92" s="174"/>
      <c r="C92" s="174"/>
      <c r="D92" s="174"/>
      <c r="E92" s="174"/>
      <c r="F92" s="174"/>
      <c r="G92" s="174"/>
      <c r="H92" s="174"/>
      <c r="I92" s="174"/>
      <c r="J92" s="154"/>
      <c r="K92" s="26"/>
      <c r="L92" s="26"/>
      <c r="M92" s="26"/>
      <c r="N92" s="26"/>
      <c r="O92" s="26"/>
      <c r="P92" s="26"/>
      <c r="Q92" s="26"/>
    </row>
    <row r="93" spans="1:17" x14ac:dyDescent="0.2">
      <c r="A93" s="170" t="s">
        <v>54</v>
      </c>
      <c r="B93" s="174"/>
      <c r="C93" s="174"/>
      <c r="D93" s="174"/>
      <c r="E93" s="174"/>
      <c r="F93" s="174"/>
      <c r="G93" s="174"/>
      <c r="H93" s="174"/>
      <c r="I93" s="174"/>
      <c r="J93" s="155">
        <v>2114</v>
      </c>
      <c r="K93" s="26"/>
      <c r="L93" s="26"/>
      <c r="M93" s="26"/>
      <c r="N93" s="26"/>
      <c r="O93" s="26"/>
      <c r="P93" s="26"/>
      <c r="Q93" s="26"/>
    </row>
    <row r="94" spans="1:17" x14ac:dyDescent="0.2">
      <c r="A94" s="170" t="s">
        <v>55</v>
      </c>
      <c r="B94" s="174"/>
      <c r="C94" s="174"/>
      <c r="D94" s="174"/>
      <c r="E94" s="174"/>
      <c r="F94" s="174"/>
      <c r="G94" s="174"/>
      <c r="H94" s="174"/>
      <c r="I94" s="174"/>
      <c r="J94" s="155">
        <v>2012</v>
      </c>
      <c r="K94" s="26"/>
      <c r="L94" s="26"/>
      <c r="M94" s="26"/>
      <c r="N94" s="26"/>
      <c r="O94" s="26"/>
      <c r="P94" s="26"/>
      <c r="Q94" s="26"/>
    </row>
    <row r="95" spans="1:17" x14ac:dyDescent="0.2">
      <c r="A95" s="170" t="s">
        <v>56</v>
      </c>
      <c r="B95" s="174"/>
      <c r="C95" s="174"/>
      <c r="D95" s="174"/>
      <c r="E95" s="174"/>
      <c r="F95" s="174"/>
      <c r="G95" s="174"/>
      <c r="H95" s="174"/>
      <c r="I95" s="174"/>
      <c r="J95" s="155">
        <v>1651</v>
      </c>
      <c r="K95" s="26"/>
      <c r="L95" s="26"/>
      <c r="M95" s="26"/>
      <c r="N95" s="26"/>
      <c r="O95" s="26"/>
      <c r="P95" s="26"/>
      <c r="Q95" s="26"/>
    </row>
    <row r="96" spans="1:17" x14ac:dyDescent="0.2">
      <c r="A96" s="170" t="s">
        <v>57</v>
      </c>
      <c r="B96" s="174"/>
      <c r="C96" s="174"/>
      <c r="D96" s="174"/>
      <c r="E96" s="174"/>
      <c r="F96" s="174"/>
      <c r="G96" s="174"/>
      <c r="H96" s="174"/>
      <c r="I96" s="174"/>
      <c r="J96" s="155">
        <v>1228</v>
      </c>
      <c r="K96" s="26"/>
      <c r="L96" s="26"/>
      <c r="M96" s="26"/>
      <c r="N96" s="26"/>
      <c r="O96" s="26"/>
      <c r="P96" s="26"/>
      <c r="Q96" s="26"/>
    </row>
    <row r="97" spans="1:17" x14ac:dyDescent="0.2">
      <c r="A97" s="175" t="s">
        <v>485</v>
      </c>
      <c r="B97" s="174"/>
      <c r="C97" s="174"/>
      <c r="D97" s="174"/>
      <c r="E97" s="174"/>
      <c r="F97" s="174"/>
      <c r="G97" s="174"/>
      <c r="H97" s="174"/>
      <c r="I97" s="174"/>
      <c r="J97" s="156">
        <v>6817</v>
      </c>
      <c r="K97" s="26"/>
      <c r="L97" s="26"/>
      <c r="M97" s="26"/>
      <c r="N97" s="26"/>
      <c r="O97" s="27">
        <v>138.85</v>
      </c>
      <c r="P97" s="26"/>
      <c r="Q97" s="27">
        <v>10.33</v>
      </c>
    </row>
    <row r="98" spans="1:17" x14ac:dyDescent="0.2">
      <c r="A98" s="181" t="s">
        <v>104</v>
      </c>
      <c r="B98" s="182"/>
      <c r="C98" s="182"/>
      <c r="D98" s="182"/>
      <c r="E98" s="182"/>
      <c r="F98" s="182"/>
      <c r="G98" s="182"/>
      <c r="H98" s="182"/>
      <c r="I98" s="182"/>
      <c r="J98" s="182"/>
      <c r="K98" s="182"/>
      <c r="L98" s="182"/>
      <c r="M98" s="182"/>
      <c r="N98" s="182"/>
      <c r="O98" s="182"/>
      <c r="P98" s="182"/>
      <c r="Q98" s="182"/>
    </row>
    <row r="99" spans="1:17" x14ac:dyDescent="0.2">
      <c r="A99" s="170" t="s">
        <v>45</v>
      </c>
      <c r="B99" s="174"/>
      <c r="C99" s="174"/>
      <c r="D99" s="174"/>
      <c r="E99" s="174"/>
      <c r="F99" s="174"/>
      <c r="G99" s="174"/>
      <c r="H99" s="174"/>
      <c r="I99" s="174"/>
      <c r="J99" s="155">
        <v>15825</v>
      </c>
      <c r="K99" s="25">
        <v>4941</v>
      </c>
      <c r="L99" s="25">
        <v>5074</v>
      </c>
      <c r="M99" s="25">
        <v>469</v>
      </c>
      <c r="N99" s="26"/>
      <c r="O99" s="25">
        <v>375.32</v>
      </c>
      <c r="P99" s="26"/>
      <c r="Q99" s="25">
        <v>25.86</v>
      </c>
    </row>
    <row r="100" spans="1:17" x14ac:dyDescent="0.2">
      <c r="A100" s="170" t="s">
        <v>98</v>
      </c>
      <c r="B100" s="174"/>
      <c r="C100" s="174"/>
      <c r="D100" s="174"/>
      <c r="E100" s="174"/>
      <c r="F100" s="174"/>
      <c r="G100" s="174"/>
      <c r="H100" s="174"/>
      <c r="I100" s="174"/>
      <c r="J100" s="155">
        <v>17800</v>
      </c>
      <c r="K100" s="25">
        <v>5934</v>
      </c>
      <c r="L100" s="25">
        <v>6046</v>
      </c>
      <c r="M100" s="25">
        <v>563</v>
      </c>
      <c r="N100" s="26"/>
      <c r="O100" s="25">
        <v>450.8</v>
      </c>
      <c r="P100" s="26"/>
      <c r="Q100" s="25">
        <v>31.03</v>
      </c>
    </row>
    <row r="101" spans="1:17" x14ac:dyDescent="0.2">
      <c r="A101" s="170" t="s">
        <v>97</v>
      </c>
      <c r="B101" s="174"/>
      <c r="C101" s="174"/>
      <c r="D101" s="174"/>
      <c r="E101" s="174"/>
      <c r="F101" s="174"/>
      <c r="G101" s="174"/>
      <c r="H101" s="174"/>
      <c r="I101" s="174"/>
      <c r="J101" s="154"/>
      <c r="K101" s="26"/>
      <c r="L101" s="26"/>
      <c r="M101" s="26"/>
      <c r="N101" s="26"/>
      <c r="O101" s="26"/>
      <c r="P101" s="26"/>
      <c r="Q101" s="26"/>
    </row>
    <row r="102" spans="1:17" ht="26.1" customHeight="1" x14ac:dyDescent="0.2">
      <c r="A102" s="170" t="s">
        <v>573</v>
      </c>
      <c r="B102" s="174"/>
      <c r="C102" s="174"/>
      <c r="D102" s="174"/>
      <c r="E102" s="174"/>
      <c r="F102" s="174"/>
      <c r="G102" s="174"/>
      <c r="H102" s="174"/>
      <c r="I102" s="174"/>
      <c r="J102" s="155">
        <v>4</v>
      </c>
      <c r="K102" s="25">
        <v>4</v>
      </c>
      <c r="L102" s="26"/>
      <c r="M102" s="26"/>
      <c r="N102" s="26"/>
      <c r="O102" s="25">
        <v>0.32340000000000002</v>
      </c>
      <c r="P102" s="26"/>
      <c r="Q102" s="26"/>
    </row>
    <row r="103" spans="1:17" ht="26.1" customHeight="1" x14ac:dyDescent="0.2">
      <c r="A103" s="170" t="s">
        <v>572</v>
      </c>
      <c r="B103" s="174"/>
      <c r="C103" s="174"/>
      <c r="D103" s="174"/>
      <c r="E103" s="174"/>
      <c r="F103" s="174"/>
      <c r="G103" s="174"/>
      <c r="H103" s="174"/>
      <c r="I103" s="174"/>
      <c r="J103" s="155">
        <v>10</v>
      </c>
      <c r="K103" s="26"/>
      <c r="L103" s="26"/>
      <c r="M103" s="26"/>
      <c r="N103" s="26"/>
      <c r="O103" s="26"/>
      <c r="P103" s="26"/>
      <c r="Q103" s="26"/>
    </row>
    <row r="104" spans="1:17" ht="26.1" customHeight="1" x14ac:dyDescent="0.2">
      <c r="A104" s="170" t="s">
        <v>571</v>
      </c>
      <c r="B104" s="174"/>
      <c r="C104" s="174"/>
      <c r="D104" s="174"/>
      <c r="E104" s="174"/>
      <c r="F104" s="174"/>
      <c r="G104" s="174"/>
      <c r="H104" s="174"/>
      <c r="I104" s="174"/>
      <c r="J104" s="155">
        <v>1748</v>
      </c>
      <c r="K104" s="25">
        <v>806</v>
      </c>
      <c r="L104" s="25">
        <v>942</v>
      </c>
      <c r="M104" s="25">
        <v>94</v>
      </c>
      <c r="N104" s="26"/>
      <c r="O104" s="25">
        <v>61.73</v>
      </c>
      <c r="P104" s="26"/>
      <c r="Q104" s="25">
        <v>5.17</v>
      </c>
    </row>
    <row r="105" spans="1:17" ht="39" customHeight="1" x14ac:dyDescent="0.2">
      <c r="A105" s="170" t="s">
        <v>570</v>
      </c>
      <c r="B105" s="174"/>
      <c r="C105" s="174"/>
      <c r="D105" s="174"/>
      <c r="E105" s="174"/>
      <c r="F105" s="174"/>
      <c r="G105" s="174"/>
      <c r="H105" s="174"/>
      <c r="I105" s="174"/>
      <c r="J105" s="155">
        <v>213</v>
      </c>
      <c r="K105" s="25">
        <v>183</v>
      </c>
      <c r="L105" s="25">
        <v>30</v>
      </c>
      <c r="M105" s="26"/>
      <c r="N105" s="26"/>
      <c r="O105" s="25">
        <v>13.404</v>
      </c>
      <c r="P105" s="26"/>
      <c r="Q105" s="25">
        <v>2E-3</v>
      </c>
    </row>
    <row r="106" spans="1:17" x14ac:dyDescent="0.2">
      <c r="A106" s="170" t="s">
        <v>46</v>
      </c>
      <c r="B106" s="174"/>
      <c r="C106" s="174"/>
      <c r="D106" s="174"/>
      <c r="E106" s="174"/>
      <c r="F106" s="174"/>
      <c r="G106" s="174"/>
      <c r="H106" s="174"/>
      <c r="I106" s="174"/>
      <c r="J106" s="155">
        <v>5404</v>
      </c>
      <c r="K106" s="26"/>
      <c r="L106" s="26"/>
      <c r="M106" s="26"/>
      <c r="N106" s="26"/>
      <c r="O106" s="26"/>
      <c r="P106" s="26"/>
      <c r="Q106" s="26"/>
    </row>
    <row r="107" spans="1:17" x14ac:dyDescent="0.2">
      <c r="A107" s="170" t="s">
        <v>97</v>
      </c>
      <c r="B107" s="174"/>
      <c r="C107" s="174"/>
      <c r="D107" s="174"/>
      <c r="E107" s="174"/>
      <c r="F107" s="174"/>
      <c r="G107" s="174"/>
      <c r="H107" s="174"/>
      <c r="I107" s="174"/>
      <c r="J107" s="154"/>
      <c r="K107" s="26"/>
      <c r="L107" s="26"/>
      <c r="M107" s="26"/>
      <c r="N107" s="26"/>
      <c r="O107" s="26"/>
      <c r="P107" s="26"/>
      <c r="Q107" s="26"/>
    </row>
    <row r="108" spans="1:17" x14ac:dyDescent="0.2">
      <c r="A108" s="170" t="s">
        <v>569</v>
      </c>
      <c r="B108" s="174"/>
      <c r="C108" s="174"/>
      <c r="D108" s="174"/>
      <c r="E108" s="174"/>
      <c r="F108" s="174"/>
      <c r="G108" s="174"/>
      <c r="H108" s="174"/>
      <c r="I108" s="174"/>
      <c r="J108" s="155">
        <v>4321</v>
      </c>
      <c r="K108" s="26"/>
      <c r="L108" s="26"/>
      <c r="M108" s="26"/>
      <c r="N108" s="26"/>
      <c r="O108" s="26"/>
      <c r="P108" s="26"/>
      <c r="Q108" s="26"/>
    </row>
    <row r="109" spans="1:17" x14ac:dyDescent="0.2">
      <c r="A109" s="170" t="s">
        <v>568</v>
      </c>
      <c r="B109" s="174"/>
      <c r="C109" s="174"/>
      <c r="D109" s="174"/>
      <c r="E109" s="174"/>
      <c r="F109" s="174"/>
      <c r="G109" s="174"/>
      <c r="H109" s="174"/>
      <c r="I109" s="174"/>
      <c r="J109" s="155">
        <v>118</v>
      </c>
      <c r="K109" s="26"/>
      <c r="L109" s="26"/>
      <c r="M109" s="26"/>
      <c r="N109" s="26"/>
      <c r="O109" s="26"/>
      <c r="P109" s="26"/>
      <c r="Q109" s="26"/>
    </row>
    <row r="110" spans="1:17" x14ac:dyDescent="0.2">
      <c r="A110" s="170" t="s">
        <v>567</v>
      </c>
      <c r="B110" s="174"/>
      <c r="C110" s="174"/>
      <c r="D110" s="174"/>
      <c r="E110" s="174"/>
      <c r="F110" s="174"/>
      <c r="G110" s="174"/>
      <c r="H110" s="174"/>
      <c r="I110" s="174"/>
      <c r="J110" s="155">
        <v>965</v>
      </c>
      <c r="K110" s="26"/>
      <c r="L110" s="26"/>
      <c r="M110" s="26"/>
      <c r="N110" s="26"/>
      <c r="O110" s="26"/>
      <c r="P110" s="26"/>
      <c r="Q110" s="26"/>
    </row>
    <row r="111" spans="1:17" x14ac:dyDescent="0.2">
      <c r="A111" s="170" t="s">
        <v>47</v>
      </c>
      <c r="B111" s="174"/>
      <c r="C111" s="174"/>
      <c r="D111" s="174"/>
      <c r="E111" s="174"/>
      <c r="F111" s="174"/>
      <c r="G111" s="174"/>
      <c r="H111" s="174"/>
      <c r="I111" s="174"/>
      <c r="J111" s="155">
        <v>4026</v>
      </c>
      <c r="K111" s="26"/>
      <c r="L111" s="26"/>
      <c r="M111" s="26"/>
      <c r="N111" s="26"/>
      <c r="O111" s="26"/>
      <c r="P111" s="26"/>
      <c r="Q111" s="26"/>
    </row>
    <row r="112" spans="1:17" x14ac:dyDescent="0.2">
      <c r="A112" s="170" t="s">
        <v>97</v>
      </c>
      <c r="B112" s="174"/>
      <c r="C112" s="174"/>
      <c r="D112" s="174"/>
      <c r="E112" s="174"/>
      <c r="F112" s="174"/>
      <c r="G112" s="174"/>
      <c r="H112" s="174"/>
      <c r="I112" s="174"/>
      <c r="J112" s="154"/>
      <c r="K112" s="26"/>
      <c r="L112" s="26"/>
      <c r="M112" s="26"/>
      <c r="N112" s="26"/>
      <c r="O112" s="26"/>
      <c r="P112" s="26"/>
      <c r="Q112" s="26"/>
    </row>
    <row r="113" spans="1:17" x14ac:dyDescent="0.2">
      <c r="A113" s="170" t="s">
        <v>566</v>
      </c>
      <c r="B113" s="174"/>
      <c r="C113" s="174"/>
      <c r="D113" s="174"/>
      <c r="E113" s="174"/>
      <c r="F113" s="174"/>
      <c r="G113" s="174"/>
      <c r="H113" s="174"/>
      <c r="I113" s="174"/>
      <c r="J113" s="155">
        <v>3241</v>
      </c>
      <c r="K113" s="26"/>
      <c r="L113" s="26"/>
      <c r="M113" s="26"/>
      <c r="N113" s="26"/>
      <c r="O113" s="26"/>
      <c r="P113" s="26"/>
      <c r="Q113" s="26"/>
    </row>
    <row r="114" spans="1:17" x14ac:dyDescent="0.2">
      <c r="A114" s="170" t="s">
        <v>565</v>
      </c>
      <c r="B114" s="174"/>
      <c r="C114" s="174"/>
      <c r="D114" s="174"/>
      <c r="E114" s="174"/>
      <c r="F114" s="174"/>
      <c r="G114" s="174"/>
      <c r="H114" s="174"/>
      <c r="I114" s="174"/>
      <c r="J114" s="155">
        <v>684</v>
      </c>
      <c r="K114" s="26"/>
      <c r="L114" s="26"/>
      <c r="M114" s="26"/>
      <c r="N114" s="26"/>
      <c r="O114" s="26"/>
      <c r="P114" s="26"/>
      <c r="Q114" s="26"/>
    </row>
    <row r="115" spans="1:17" x14ac:dyDescent="0.2">
      <c r="A115" s="170" t="s">
        <v>564</v>
      </c>
      <c r="B115" s="174"/>
      <c r="C115" s="174"/>
      <c r="D115" s="174"/>
      <c r="E115" s="174"/>
      <c r="F115" s="174"/>
      <c r="G115" s="174"/>
      <c r="H115" s="174"/>
      <c r="I115" s="174"/>
      <c r="J115" s="155">
        <v>101</v>
      </c>
      <c r="K115" s="26"/>
      <c r="L115" s="26"/>
      <c r="M115" s="26"/>
      <c r="N115" s="26"/>
      <c r="O115" s="26"/>
      <c r="P115" s="26"/>
      <c r="Q115" s="26"/>
    </row>
    <row r="116" spans="1:17" x14ac:dyDescent="0.2">
      <c r="A116" s="175" t="s">
        <v>48</v>
      </c>
      <c r="B116" s="174"/>
      <c r="C116" s="174"/>
      <c r="D116" s="174"/>
      <c r="E116" s="174"/>
      <c r="F116" s="174"/>
      <c r="G116" s="174"/>
      <c r="H116" s="174"/>
      <c r="I116" s="174"/>
      <c r="J116" s="154"/>
      <c r="K116" s="26"/>
      <c r="L116" s="26"/>
      <c r="M116" s="26"/>
      <c r="N116" s="26"/>
      <c r="O116" s="26"/>
      <c r="P116" s="26"/>
      <c r="Q116" s="26"/>
    </row>
    <row r="117" spans="1:17" x14ac:dyDescent="0.2">
      <c r="A117" s="170" t="s">
        <v>563</v>
      </c>
      <c r="B117" s="174"/>
      <c r="C117" s="174"/>
      <c r="D117" s="174"/>
      <c r="E117" s="174"/>
      <c r="F117" s="174"/>
      <c r="G117" s="174"/>
      <c r="H117" s="174"/>
      <c r="I117" s="174"/>
      <c r="J117" s="154"/>
      <c r="K117" s="26"/>
      <c r="L117" s="26"/>
      <c r="M117" s="26"/>
      <c r="N117" s="26"/>
      <c r="O117" s="26"/>
      <c r="P117" s="26"/>
      <c r="Q117" s="26"/>
    </row>
    <row r="118" spans="1:17" x14ac:dyDescent="0.2">
      <c r="A118" s="170" t="s">
        <v>562</v>
      </c>
      <c r="B118" s="174"/>
      <c r="C118" s="174"/>
      <c r="D118" s="174"/>
      <c r="E118" s="174"/>
      <c r="F118" s="174"/>
      <c r="G118" s="174"/>
      <c r="H118" s="174"/>
      <c r="I118" s="174"/>
      <c r="J118" s="154"/>
      <c r="K118" s="26"/>
      <c r="L118" s="26"/>
      <c r="M118" s="26"/>
      <c r="N118" s="26"/>
      <c r="O118" s="26"/>
      <c r="P118" s="26"/>
      <c r="Q118" s="26"/>
    </row>
    <row r="119" spans="1:17" x14ac:dyDescent="0.2">
      <c r="A119" s="170" t="s">
        <v>561</v>
      </c>
      <c r="B119" s="174"/>
      <c r="C119" s="174"/>
      <c r="D119" s="174"/>
      <c r="E119" s="174"/>
      <c r="F119" s="174"/>
      <c r="G119" s="174"/>
      <c r="H119" s="174"/>
      <c r="I119" s="174"/>
      <c r="J119" s="155">
        <v>91</v>
      </c>
      <c r="K119" s="25">
        <v>10</v>
      </c>
      <c r="L119" s="26"/>
      <c r="M119" s="26"/>
      <c r="N119" s="26"/>
      <c r="O119" s="25">
        <v>0.73</v>
      </c>
      <c r="P119" s="26"/>
      <c r="Q119" s="26"/>
    </row>
    <row r="120" spans="1:17" ht="26.1" customHeight="1" x14ac:dyDescent="0.2">
      <c r="A120" s="170" t="s">
        <v>550</v>
      </c>
      <c r="B120" s="174"/>
      <c r="C120" s="174"/>
      <c r="D120" s="174"/>
      <c r="E120" s="174"/>
      <c r="F120" s="174"/>
      <c r="G120" s="174"/>
      <c r="H120" s="174"/>
      <c r="I120" s="174"/>
      <c r="J120" s="155">
        <v>91</v>
      </c>
      <c r="K120" s="25">
        <v>10</v>
      </c>
      <c r="L120" s="26"/>
      <c r="M120" s="26"/>
      <c r="N120" s="26"/>
      <c r="O120" s="25">
        <v>0.76</v>
      </c>
      <c r="P120" s="26"/>
      <c r="Q120" s="26"/>
    </row>
    <row r="121" spans="1:17" ht="26.1" customHeight="1" x14ac:dyDescent="0.2">
      <c r="A121" s="170" t="s">
        <v>549</v>
      </c>
      <c r="B121" s="174"/>
      <c r="C121" s="174"/>
      <c r="D121" s="174"/>
      <c r="E121" s="174"/>
      <c r="F121" s="174"/>
      <c r="G121" s="174"/>
      <c r="H121" s="174"/>
      <c r="I121" s="174"/>
      <c r="J121" s="155">
        <v>93</v>
      </c>
      <c r="K121" s="25">
        <v>12</v>
      </c>
      <c r="L121" s="26"/>
      <c r="M121" s="26"/>
      <c r="N121" s="26"/>
      <c r="O121" s="25">
        <v>0.91</v>
      </c>
      <c r="P121" s="26"/>
      <c r="Q121" s="26"/>
    </row>
    <row r="122" spans="1:17" x14ac:dyDescent="0.2">
      <c r="A122" s="170" t="s">
        <v>560</v>
      </c>
      <c r="B122" s="174"/>
      <c r="C122" s="174"/>
      <c r="D122" s="174"/>
      <c r="E122" s="174"/>
      <c r="F122" s="174"/>
      <c r="G122" s="174"/>
      <c r="H122" s="174"/>
      <c r="I122" s="174"/>
      <c r="J122" s="155">
        <v>11</v>
      </c>
      <c r="K122" s="26"/>
      <c r="L122" s="26"/>
      <c r="M122" s="26"/>
      <c r="N122" s="26"/>
      <c r="O122" s="26"/>
      <c r="P122" s="26"/>
      <c r="Q122" s="26"/>
    </row>
    <row r="123" spans="1:17" x14ac:dyDescent="0.2">
      <c r="A123" s="170" t="s">
        <v>559</v>
      </c>
      <c r="B123" s="174"/>
      <c r="C123" s="174"/>
      <c r="D123" s="174"/>
      <c r="E123" s="174"/>
      <c r="F123" s="174"/>
      <c r="G123" s="174"/>
      <c r="H123" s="174"/>
      <c r="I123" s="174"/>
      <c r="J123" s="155">
        <v>8</v>
      </c>
      <c r="K123" s="26"/>
      <c r="L123" s="26"/>
      <c r="M123" s="26"/>
      <c r="N123" s="26"/>
      <c r="O123" s="26"/>
      <c r="P123" s="26"/>
      <c r="Q123" s="26"/>
    </row>
    <row r="124" spans="1:17" x14ac:dyDescent="0.2">
      <c r="A124" s="170" t="s">
        <v>144</v>
      </c>
      <c r="B124" s="174"/>
      <c r="C124" s="174"/>
      <c r="D124" s="174"/>
      <c r="E124" s="174"/>
      <c r="F124" s="174"/>
      <c r="G124" s="174"/>
      <c r="H124" s="174"/>
      <c r="I124" s="174"/>
      <c r="J124" s="155">
        <v>112</v>
      </c>
      <c r="K124" s="26"/>
      <c r="L124" s="26"/>
      <c r="M124" s="26"/>
      <c r="N124" s="26"/>
      <c r="O124" s="25">
        <v>0.91</v>
      </c>
      <c r="P124" s="26"/>
      <c r="Q124" s="26"/>
    </row>
    <row r="125" spans="1:17" x14ac:dyDescent="0.2">
      <c r="A125" s="170" t="s">
        <v>558</v>
      </c>
      <c r="B125" s="174"/>
      <c r="C125" s="174"/>
      <c r="D125" s="174"/>
      <c r="E125" s="174"/>
      <c r="F125" s="174"/>
      <c r="G125" s="174"/>
      <c r="H125" s="174"/>
      <c r="I125" s="174"/>
      <c r="J125" s="154"/>
      <c r="K125" s="26"/>
      <c r="L125" s="26"/>
      <c r="M125" s="26"/>
      <c r="N125" s="26"/>
      <c r="O125" s="26"/>
      <c r="P125" s="26"/>
      <c r="Q125" s="26"/>
    </row>
    <row r="126" spans="1:17" x14ac:dyDescent="0.2">
      <c r="A126" s="170" t="s">
        <v>557</v>
      </c>
      <c r="B126" s="174"/>
      <c r="C126" s="174"/>
      <c r="D126" s="174"/>
      <c r="E126" s="174"/>
      <c r="F126" s="174"/>
      <c r="G126" s="174"/>
      <c r="H126" s="174"/>
      <c r="I126" s="174"/>
      <c r="J126" s="155">
        <v>2480</v>
      </c>
      <c r="K126" s="25">
        <v>804</v>
      </c>
      <c r="L126" s="25">
        <v>121</v>
      </c>
      <c r="M126" s="26"/>
      <c r="N126" s="26"/>
      <c r="O126" s="25">
        <v>58.42</v>
      </c>
      <c r="P126" s="26"/>
      <c r="Q126" s="26"/>
    </row>
    <row r="127" spans="1:17" ht="26.1" customHeight="1" x14ac:dyDescent="0.2">
      <c r="A127" s="170" t="s">
        <v>549</v>
      </c>
      <c r="B127" s="174"/>
      <c r="C127" s="174"/>
      <c r="D127" s="174"/>
      <c r="E127" s="174"/>
      <c r="F127" s="174"/>
      <c r="G127" s="174"/>
      <c r="H127" s="174"/>
      <c r="I127" s="174"/>
      <c r="J127" s="155">
        <v>2665</v>
      </c>
      <c r="K127" s="25">
        <v>965</v>
      </c>
      <c r="L127" s="25">
        <v>145</v>
      </c>
      <c r="M127" s="26"/>
      <c r="N127" s="26"/>
      <c r="O127" s="25">
        <v>70.099999999999994</v>
      </c>
      <c r="P127" s="26"/>
      <c r="Q127" s="26"/>
    </row>
    <row r="128" spans="1:17" x14ac:dyDescent="0.2">
      <c r="A128" s="170" t="s">
        <v>556</v>
      </c>
      <c r="B128" s="174"/>
      <c r="C128" s="174"/>
      <c r="D128" s="174"/>
      <c r="E128" s="174"/>
      <c r="F128" s="174"/>
      <c r="G128" s="174"/>
      <c r="H128" s="174"/>
      <c r="I128" s="174"/>
      <c r="J128" s="155">
        <v>965</v>
      </c>
      <c r="K128" s="26"/>
      <c r="L128" s="26"/>
      <c r="M128" s="26"/>
      <c r="N128" s="26"/>
      <c r="O128" s="26"/>
      <c r="P128" s="26"/>
      <c r="Q128" s="26"/>
    </row>
    <row r="129" spans="1:17" x14ac:dyDescent="0.2">
      <c r="A129" s="170" t="s">
        <v>555</v>
      </c>
      <c r="B129" s="174"/>
      <c r="C129" s="174"/>
      <c r="D129" s="174"/>
      <c r="E129" s="174"/>
      <c r="F129" s="174"/>
      <c r="G129" s="174"/>
      <c r="H129" s="174"/>
      <c r="I129" s="174"/>
      <c r="J129" s="155">
        <v>676</v>
      </c>
      <c r="K129" s="26"/>
      <c r="L129" s="26"/>
      <c r="M129" s="26"/>
      <c r="N129" s="26"/>
      <c r="O129" s="26"/>
      <c r="P129" s="26"/>
      <c r="Q129" s="26"/>
    </row>
    <row r="130" spans="1:17" x14ac:dyDescent="0.2">
      <c r="A130" s="170" t="s">
        <v>144</v>
      </c>
      <c r="B130" s="174"/>
      <c r="C130" s="174"/>
      <c r="D130" s="174"/>
      <c r="E130" s="174"/>
      <c r="F130" s="174"/>
      <c r="G130" s="174"/>
      <c r="H130" s="174"/>
      <c r="I130" s="174"/>
      <c r="J130" s="155">
        <v>4306</v>
      </c>
      <c r="K130" s="26"/>
      <c r="L130" s="26"/>
      <c r="M130" s="26"/>
      <c r="N130" s="26"/>
      <c r="O130" s="25">
        <v>70.099999999999994</v>
      </c>
      <c r="P130" s="26"/>
      <c r="Q130" s="26"/>
    </row>
    <row r="131" spans="1:17" x14ac:dyDescent="0.2">
      <c r="A131" s="170" t="s">
        <v>554</v>
      </c>
      <c r="B131" s="174"/>
      <c r="C131" s="174"/>
      <c r="D131" s="174"/>
      <c r="E131" s="174"/>
      <c r="F131" s="174"/>
      <c r="G131" s="174"/>
      <c r="H131" s="174"/>
      <c r="I131" s="174"/>
      <c r="J131" s="154"/>
      <c r="K131" s="26"/>
      <c r="L131" s="26"/>
      <c r="M131" s="26"/>
      <c r="N131" s="26"/>
      <c r="O131" s="26"/>
      <c r="P131" s="26"/>
      <c r="Q131" s="26"/>
    </row>
    <row r="132" spans="1:17" x14ac:dyDescent="0.2">
      <c r="A132" s="170" t="s">
        <v>553</v>
      </c>
      <c r="B132" s="174"/>
      <c r="C132" s="174"/>
      <c r="D132" s="174"/>
      <c r="E132" s="174"/>
      <c r="F132" s="174"/>
      <c r="G132" s="174"/>
      <c r="H132" s="174"/>
      <c r="I132" s="174"/>
      <c r="J132" s="155">
        <v>487</v>
      </c>
      <c r="K132" s="26"/>
      <c r="L132" s="26"/>
      <c r="M132" s="26"/>
      <c r="N132" s="26"/>
      <c r="O132" s="26"/>
      <c r="P132" s="26"/>
      <c r="Q132" s="26"/>
    </row>
    <row r="133" spans="1:17" ht="26.1" customHeight="1" x14ac:dyDescent="0.2">
      <c r="A133" s="170" t="s">
        <v>141</v>
      </c>
      <c r="B133" s="174"/>
      <c r="C133" s="174"/>
      <c r="D133" s="174"/>
      <c r="E133" s="174"/>
      <c r="F133" s="174"/>
      <c r="G133" s="174"/>
      <c r="H133" s="174"/>
      <c r="I133" s="174"/>
      <c r="J133" s="155">
        <v>497</v>
      </c>
      <c r="K133" s="26"/>
      <c r="L133" s="26"/>
      <c r="M133" s="26"/>
      <c r="N133" s="26"/>
      <c r="O133" s="26"/>
      <c r="P133" s="26"/>
      <c r="Q133" s="26"/>
    </row>
    <row r="134" spans="1:17" x14ac:dyDescent="0.2">
      <c r="A134" s="170" t="s">
        <v>552</v>
      </c>
      <c r="B134" s="174"/>
      <c r="C134" s="174"/>
      <c r="D134" s="174"/>
      <c r="E134" s="174"/>
      <c r="F134" s="174"/>
      <c r="G134" s="174"/>
      <c r="H134" s="174"/>
      <c r="I134" s="174"/>
      <c r="J134" s="154"/>
      <c r="K134" s="26"/>
      <c r="L134" s="26"/>
      <c r="M134" s="26"/>
      <c r="N134" s="26"/>
      <c r="O134" s="26"/>
      <c r="P134" s="26"/>
      <c r="Q134" s="26"/>
    </row>
    <row r="135" spans="1:17" x14ac:dyDescent="0.2">
      <c r="A135" s="170" t="s">
        <v>551</v>
      </c>
      <c r="B135" s="174"/>
      <c r="C135" s="174"/>
      <c r="D135" s="174"/>
      <c r="E135" s="174"/>
      <c r="F135" s="174"/>
      <c r="G135" s="174"/>
      <c r="H135" s="174"/>
      <c r="I135" s="174"/>
      <c r="J135" s="155">
        <v>689</v>
      </c>
      <c r="K135" s="25">
        <v>95</v>
      </c>
      <c r="L135" s="25">
        <v>28</v>
      </c>
      <c r="M135" s="26"/>
      <c r="N135" s="26"/>
      <c r="O135" s="25">
        <v>7.52</v>
      </c>
      <c r="P135" s="26"/>
      <c r="Q135" s="25">
        <v>0.01</v>
      </c>
    </row>
    <row r="136" spans="1:17" ht="26.1" customHeight="1" x14ac:dyDescent="0.2">
      <c r="A136" s="170" t="s">
        <v>550</v>
      </c>
      <c r="B136" s="174"/>
      <c r="C136" s="174"/>
      <c r="D136" s="174"/>
      <c r="E136" s="174"/>
      <c r="F136" s="174"/>
      <c r="G136" s="174"/>
      <c r="H136" s="174"/>
      <c r="I136" s="174"/>
      <c r="J136" s="155">
        <v>693</v>
      </c>
      <c r="K136" s="25">
        <v>99</v>
      </c>
      <c r="L136" s="25">
        <v>28</v>
      </c>
      <c r="M136" s="26"/>
      <c r="N136" s="26"/>
      <c r="O136" s="25">
        <v>7.84</v>
      </c>
      <c r="P136" s="26"/>
      <c r="Q136" s="25">
        <v>0.01</v>
      </c>
    </row>
    <row r="137" spans="1:17" ht="26.1" customHeight="1" x14ac:dyDescent="0.2">
      <c r="A137" s="170" t="s">
        <v>549</v>
      </c>
      <c r="B137" s="174"/>
      <c r="C137" s="174"/>
      <c r="D137" s="174"/>
      <c r="E137" s="174"/>
      <c r="F137" s="174"/>
      <c r="G137" s="174"/>
      <c r="H137" s="174"/>
      <c r="I137" s="174"/>
      <c r="J137" s="155">
        <v>719</v>
      </c>
      <c r="K137" s="25">
        <v>119</v>
      </c>
      <c r="L137" s="25">
        <v>34</v>
      </c>
      <c r="M137" s="26"/>
      <c r="N137" s="26"/>
      <c r="O137" s="25">
        <v>9.41</v>
      </c>
      <c r="P137" s="26"/>
      <c r="Q137" s="25">
        <v>0.01</v>
      </c>
    </row>
    <row r="138" spans="1:17" x14ac:dyDescent="0.2">
      <c r="A138" s="170" t="s">
        <v>548</v>
      </c>
      <c r="B138" s="174"/>
      <c r="C138" s="174"/>
      <c r="D138" s="174"/>
      <c r="E138" s="174"/>
      <c r="F138" s="174"/>
      <c r="G138" s="174"/>
      <c r="H138" s="174"/>
      <c r="I138" s="174"/>
      <c r="J138" s="155">
        <v>107</v>
      </c>
      <c r="K138" s="26"/>
      <c r="L138" s="26"/>
      <c r="M138" s="26"/>
      <c r="N138" s="26"/>
      <c r="O138" s="26"/>
      <c r="P138" s="26"/>
      <c r="Q138" s="26"/>
    </row>
    <row r="139" spans="1:17" x14ac:dyDescent="0.2">
      <c r="A139" s="170" t="s">
        <v>547</v>
      </c>
      <c r="B139" s="174"/>
      <c r="C139" s="174"/>
      <c r="D139" s="174"/>
      <c r="E139" s="174"/>
      <c r="F139" s="174"/>
      <c r="G139" s="174"/>
      <c r="H139" s="174"/>
      <c r="I139" s="174"/>
      <c r="J139" s="155">
        <v>101</v>
      </c>
      <c r="K139" s="26"/>
      <c r="L139" s="26"/>
      <c r="M139" s="26"/>
      <c r="N139" s="26"/>
      <c r="O139" s="26"/>
      <c r="P139" s="26"/>
      <c r="Q139" s="26"/>
    </row>
    <row r="140" spans="1:17" x14ac:dyDescent="0.2">
      <c r="A140" s="170" t="s">
        <v>144</v>
      </c>
      <c r="B140" s="174"/>
      <c r="C140" s="174"/>
      <c r="D140" s="174"/>
      <c r="E140" s="174"/>
      <c r="F140" s="174"/>
      <c r="G140" s="174"/>
      <c r="H140" s="174"/>
      <c r="I140" s="174"/>
      <c r="J140" s="155">
        <v>927</v>
      </c>
      <c r="K140" s="26"/>
      <c r="L140" s="26"/>
      <c r="M140" s="26"/>
      <c r="N140" s="26"/>
      <c r="O140" s="25">
        <v>9.41</v>
      </c>
      <c r="P140" s="26"/>
      <c r="Q140" s="25">
        <v>0.01</v>
      </c>
    </row>
    <row r="141" spans="1:17" x14ac:dyDescent="0.2">
      <c r="A141" s="170" t="s">
        <v>546</v>
      </c>
      <c r="B141" s="174"/>
      <c r="C141" s="174"/>
      <c r="D141" s="174"/>
      <c r="E141" s="174"/>
      <c r="F141" s="174"/>
      <c r="G141" s="174"/>
      <c r="H141" s="174"/>
      <c r="I141" s="174"/>
      <c r="J141" s="154"/>
      <c r="K141" s="26"/>
      <c r="L141" s="26"/>
      <c r="M141" s="26"/>
      <c r="N141" s="26"/>
      <c r="O141" s="26"/>
      <c r="P141" s="26"/>
      <c r="Q141" s="26"/>
    </row>
    <row r="142" spans="1:17" x14ac:dyDescent="0.2">
      <c r="A142" s="170" t="s">
        <v>545</v>
      </c>
      <c r="B142" s="174"/>
      <c r="C142" s="174"/>
      <c r="D142" s="174"/>
      <c r="E142" s="174"/>
      <c r="F142" s="174"/>
      <c r="G142" s="174"/>
      <c r="H142" s="174"/>
      <c r="I142" s="174"/>
      <c r="J142" s="155">
        <v>60</v>
      </c>
      <c r="K142" s="26"/>
      <c r="L142" s="25">
        <v>60</v>
      </c>
      <c r="M142" s="26"/>
      <c r="N142" s="26"/>
      <c r="O142" s="26"/>
      <c r="P142" s="26"/>
      <c r="Q142" s="26"/>
    </row>
    <row r="143" spans="1:17" x14ac:dyDescent="0.2">
      <c r="A143" s="170" t="s">
        <v>544</v>
      </c>
      <c r="B143" s="174"/>
      <c r="C143" s="174"/>
      <c r="D143" s="174"/>
      <c r="E143" s="174"/>
      <c r="F143" s="174"/>
      <c r="G143" s="174"/>
      <c r="H143" s="174"/>
      <c r="I143" s="174"/>
      <c r="J143" s="154"/>
      <c r="K143" s="26"/>
      <c r="L143" s="26"/>
      <c r="M143" s="26"/>
      <c r="N143" s="26"/>
      <c r="O143" s="26"/>
      <c r="P143" s="26"/>
      <c r="Q143" s="26"/>
    </row>
    <row r="144" spans="1:17" x14ac:dyDescent="0.2">
      <c r="A144" s="170" t="s">
        <v>543</v>
      </c>
      <c r="B144" s="174"/>
      <c r="C144" s="174"/>
      <c r="D144" s="174"/>
      <c r="E144" s="174"/>
      <c r="F144" s="174"/>
      <c r="G144" s="174"/>
      <c r="H144" s="174"/>
      <c r="I144" s="174"/>
      <c r="J144" s="155">
        <v>156</v>
      </c>
      <c r="K144" s="26"/>
      <c r="L144" s="25">
        <v>156</v>
      </c>
      <c r="M144" s="26"/>
      <c r="N144" s="26"/>
      <c r="O144" s="26"/>
      <c r="P144" s="26"/>
      <c r="Q144" s="26"/>
    </row>
    <row r="145" spans="1:17" x14ac:dyDescent="0.2">
      <c r="A145" s="170" t="s">
        <v>135</v>
      </c>
      <c r="B145" s="174"/>
      <c r="C145" s="174"/>
      <c r="D145" s="174"/>
      <c r="E145" s="174"/>
      <c r="F145" s="174"/>
      <c r="G145" s="174"/>
      <c r="H145" s="174"/>
      <c r="I145" s="174"/>
      <c r="J145" s="155">
        <v>6058</v>
      </c>
      <c r="K145" s="26"/>
      <c r="L145" s="26"/>
      <c r="M145" s="26"/>
      <c r="N145" s="26"/>
      <c r="O145" s="25">
        <v>80.42</v>
      </c>
      <c r="P145" s="26"/>
      <c r="Q145" s="25">
        <v>0.01</v>
      </c>
    </row>
    <row r="146" spans="1:17" x14ac:dyDescent="0.2">
      <c r="A146" s="170" t="s">
        <v>154</v>
      </c>
      <c r="B146" s="174"/>
      <c r="C146" s="174"/>
      <c r="D146" s="174"/>
      <c r="E146" s="174"/>
      <c r="F146" s="174"/>
      <c r="G146" s="174"/>
      <c r="H146" s="174"/>
      <c r="I146" s="174"/>
      <c r="J146" s="154"/>
      <c r="K146" s="26"/>
      <c r="L146" s="26"/>
      <c r="M146" s="26"/>
      <c r="N146" s="26"/>
      <c r="O146" s="26"/>
      <c r="P146" s="26"/>
      <c r="Q146" s="26"/>
    </row>
    <row r="147" spans="1:17" x14ac:dyDescent="0.2">
      <c r="A147" s="170" t="s">
        <v>153</v>
      </c>
      <c r="B147" s="174"/>
      <c r="C147" s="174"/>
      <c r="D147" s="174"/>
      <c r="E147" s="174"/>
      <c r="F147" s="174"/>
      <c r="G147" s="174"/>
      <c r="H147" s="174"/>
      <c r="I147" s="174"/>
      <c r="J147" s="154"/>
      <c r="K147" s="26"/>
      <c r="L147" s="26"/>
      <c r="M147" s="26"/>
      <c r="N147" s="26"/>
      <c r="O147" s="26"/>
      <c r="P147" s="26"/>
      <c r="Q147" s="26"/>
    </row>
    <row r="148" spans="1:17" x14ac:dyDescent="0.2">
      <c r="A148" s="170" t="s">
        <v>542</v>
      </c>
      <c r="B148" s="174"/>
      <c r="C148" s="174"/>
      <c r="D148" s="174"/>
      <c r="E148" s="174"/>
      <c r="F148" s="174"/>
      <c r="G148" s="174"/>
      <c r="H148" s="174"/>
      <c r="I148" s="174"/>
      <c r="J148" s="155">
        <v>11754</v>
      </c>
      <c r="K148" s="25">
        <v>4032</v>
      </c>
      <c r="L148" s="25">
        <v>4709</v>
      </c>
      <c r="M148" s="25">
        <v>469</v>
      </c>
      <c r="N148" s="26"/>
      <c r="O148" s="25">
        <v>308.64999999999998</v>
      </c>
      <c r="P148" s="26"/>
      <c r="Q148" s="25">
        <v>25.85</v>
      </c>
    </row>
    <row r="149" spans="1:17" ht="26.1" customHeight="1" x14ac:dyDescent="0.2">
      <c r="A149" s="170" t="s">
        <v>147</v>
      </c>
      <c r="B149" s="174"/>
      <c r="C149" s="174"/>
      <c r="D149" s="174"/>
      <c r="E149" s="174"/>
      <c r="F149" s="174"/>
      <c r="G149" s="174"/>
      <c r="H149" s="174"/>
      <c r="I149" s="174"/>
      <c r="J149" s="155">
        <v>13502</v>
      </c>
      <c r="K149" s="25">
        <v>4838</v>
      </c>
      <c r="L149" s="25">
        <v>5651</v>
      </c>
      <c r="M149" s="25">
        <v>563</v>
      </c>
      <c r="N149" s="26"/>
      <c r="O149" s="25">
        <v>370.38</v>
      </c>
      <c r="P149" s="26"/>
      <c r="Q149" s="25">
        <v>31.02</v>
      </c>
    </row>
    <row r="150" spans="1:17" x14ac:dyDescent="0.2">
      <c r="A150" s="170" t="s">
        <v>541</v>
      </c>
      <c r="B150" s="174"/>
      <c r="C150" s="174"/>
      <c r="D150" s="174"/>
      <c r="E150" s="174"/>
      <c r="F150" s="174"/>
      <c r="G150" s="174"/>
      <c r="H150" s="174"/>
      <c r="I150" s="174"/>
      <c r="J150" s="155">
        <v>4321</v>
      </c>
      <c r="K150" s="26"/>
      <c r="L150" s="26"/>
      <c r="M150" s="26"/>
      <c r="N150" s="26"/>
      <c r="O150" s="26"/>
      <c r="P150" s="26"/>
      <c r="Q150" s="26"/>
    </row>
    <row r="151" spans="1:17" x14ac:dyDescent="0.2">
      <c r="A151" s="170" t="s">
        <v>540</v>
      </c>
      <c r="B151" s="174"/>
      <c r="C151" s="174"/>
      <c r="D151" s="174"/>
      <c r="E151" s="174"/>
      <c r="F151" s="174"/>
      <c r="G151" s="174"/>
      <c r="H151" s="174"/>
      <c r="I151" s="174"/>
      <c r="J151" s="155">
        <v>3241</v>
      </c>
      <c r="K151" s="26"/>
      <c r="L151" s="26"/>
      <c r="M151" s="26"/>
      <c r="N151" s="26"/>
      <c r="O151" s="26"/>
      <c r="P151" s="26"/>
      <c r="Q151" s="26"/>
    </row>
    <row r="152" spans="1:17" x14ac:dyDescent="0.2">
      <c r="A152" s="170" t="s">
        <v>144</v>
      </c>
      <c r="B152" s="174"/>
      <c r="C152" s="174"/>
      <c r="D152" s="174"/>
      <c r="E152" s="174"/>
      <c r="F152" s="174"/>
      <c r="G152" s="174"/>
      <c r="H152" s="174"/>
      <c r="I152" s="174"/>
      <c r="J152" s="155">
        <v>21064</v>
      </c>
      <c r="K152" s="26"/>
      <c r="L152" s="26"/>
      <c r="M152" s="26"/>
      <c r="N152" s="26"/>
      <c r="O152" s="25">
        <v>370.38</v>
      </c>
      <c r="P152" s="26"/>
      <c r="Q152" s="25">
        <v>31.02</v>
      </c>
    </row>
    <row r="153" spans="1:17" ht="26.1" customHeight="1" x14ac:dyDescent="0.2">
      <c r="A153" s="170" t="s">
        <v>539</v>
      </c>
      <c r="B153" s="174"/>
      <c r="C153" s="174"/>
      <c r="D153" s="174"/>
      <c r="E153" s="174"/>
      <c r="F153" s="174"/>
      <c r="G153" s="174"/>
      <c r="H153" s="174"/>
      <c r="I153" s="174"/>
      <c r="J153" s="154"/>
      <c r="K153" s="26"/>
      <c r="L153" s="26"/>
      <c r="M153" s="26"/>
      <c r="N153" s="26"/>
      <c r="O153" s="26"/>
      <c r="P153" s="26"/>
      <c r="Q153" s="26"/>
    </row>
    <row r="154" spans="1:17" x14ac:dyDescent="0.2">
      <c r="A154" s="170" t="s">
        <v>538</v>
      </c>
      <c r="B154" s="174"/>
      <c r="C154" s="174"/>
      <c r="D154" s="174"/>
      <c r="E154" s="174"/>
      <c r="F154" s="174"/>
      <c r="G154" s="174"/>
      <c r="H154" s="174"/>
      <c r="I154" s="174"/>
      <c r="J154" s="155">
        <v>108</v>
      </c>
      <c r="K154" s="26"/>
      <c r="L154" s="26"/>
      <c r="M154" s="26"/>
      <c r="N154" s="26"/>
      <c r="O154" s="26"/>
      <c r="P154" s="26"/>
      <c r="Q154" s="26"/>
    </row>
    <row r="155" spans="1:17" ht="26.1" customHeight="1" x14ac:dyDescent="0.2">
      <c r="A155" s="170" t="s">
        <v>147</v>
      </c>
      <c r="B155" s="174"/>
      <c r="C155" s="174"/>
      <c r="D155" s="174"/>
      <c r="E155" s="174"/>
      <c r="F155" s="174"/>
      <c r="G155" s="174"/>
      <c r="H155" s="174"/>
      <c r="I155" s="174"/>
      <c r="J155" s="155">
        <v>108</v>
      </c>
      <c r="K155" s="26"/>
      <c r="L155" s="26"/>
      <c r="M155" s="26"/>
      <c r="N155" s="26"/>
      <c r="O155" s="26"/>
      <c r="P155" s="26"/>
      <c r="Q155" s="26"/>
    </row>
    <row r="156" spans="1:17" x14ac:dyDescent="0.2">
      <c r="A156" s="170" t="s">
        <v>537</v>
      </c>
      <c r="B156" s="174"/>
      <c r="C156" s="174"/>
      <c r="D156" s="174"/>
      <c r="E156" s="174"/>
      <c r="F156" s="174"/>
      <c r="G156" s="174"/>
      <c r="H156" s="174"/>
      <c r="I156" s="174"/>
      <c r="J156" s="154"/>
      <c r="K156" s="26"/>
      <c r="L156" s="26"/>
      <c r="M156" s="26"/>
      <c r="N156" s="26"/>
      <c r="O156" s="26"/>
      <c r="P156" s="26"/>
      <c r="Q156" s="26"/>
    </row>
    <row r="157" spans="1:17" x14ac:dyDescent="0.2">
      <c r="A157" s="170" t="s">
        <v>144</v>
      </c>
      <c r="B157" s="174"/>
      <c r="C157" s="174"/>
      <c r="D157" s="174"/>
      <c r="E157" s="174"/>
      <c r="F157" s="174"/>
      <c r="G157" s="174"/>
      <c r="H157" s="174"/>
      <c r="I157" s="174"/>
      <c r="J157" s="155">
        <v>108</v>
      </c>
      <c r="K157" s="26"/>
      <c r="L157" s="26"/>
      <c r="M157" s="26"/>
      <c r="N157" s="26"/>
      <c r="O157" s="26"/>
      <c r="P157" s="26"/>
      <c r="Q157" s="26"/>
    </row>
    <row r="158" spans="1:17" x14ac:dyDescent="0.2">
      <c r="A158" s="170" t="s">
        <v>135</v>
      </c>
      <c r="B158" s="174"/>
      <c r="C158" s="174"/>
      <c r="D158" s="174"/>
      <c r="E158" s="174"/>
      <c r="F158" s="174"/>
      <c r="G158" s="174"/>
      <c r="H158" s="174"/>
      <c r="I158" s="174"/>
      <c r="J158" s="155">
        <v>21172</v>
      </c>
      <c r="K158" s="26"/>
      <c r="L158" s="26"/>
      <c r="M158" s="26"/>
      <c r="N158" s="26"/>
      <c r="O158" s="25">
        <v>370.38</v>
      </c>
      <c r="P158" s="26"/>
      <c r="Q158" s="25">
        <v>31.02</v>
      </c>
    </row>
    <row r="159" spans="1:17" x14ac:dyDescent="0.2">
      <c r="A159" s="170" t="s">
        <v>51</v>
      </c>
      <c r="B159" s="174"/>
      <c r="C159" s="174"/>
      <c r="D159" s="174"/>
      <c r="E159" s="174"/>
      <c r="F159" s="174"/>
      <c r="G159" s="174"/>
      <c r="H159" s="174"/>
      <c r="I159" s="174"/>
      <c r="J159" s="155">
        <v>27230</v>
      </c>
      <c r="K159" s="26"/>
      <c r="L159" s="26"/>
      <c r="M159" s="26"/>
      <c r="N159" s="26"/>
      <c r="O159" s="25">
        <v>450.8</v>
      </c>
      <c r="P159" s="26"/>
      <c r="Q159" s="25">
        <v>31.03</v>
      </c>
    </row>
    <row r="160" spans="1:17" x14ac:dyDescent="0.2">
      <c r="A160" s="170" t="s">
        <v>52</v>
      </c>
      <c r="B160" s="174"/>
      <c r="C160" s="174"/>
      <c r="D160" s="174"/>
      <c r="E160" s="174"/>
      <c r="F160" s="174"/>
      <c r="G160" s="174"/>
      <c r="H160" s="174"/>
      <c r="I160" s="174"/>
      <c r="J160" s="154"/>
      <c r="K160" s="26"/>
      <c r="L160" s="26"/>
      <c r="M160" s="26"/>
      <c r="N160" s="26"/>
      <c r="O160" s="26"/>
      <c r="P160" s="26"/>
      <c r="Q160" s="26"/>
    </row>
    <row r="161" spans="1:17" x14ac:dyDescent="0.2">
      <c r="A161" s="170" t="s">
        <v>53</v>
      </c>
      <c r="B161" s="174"/>
      <c r="C161" s="174"/>
      <c r="D161" s="174"/>
      <c r="E161" s="174"/>
      <c r="F161" s="174"/>
      <c r="G161" s="174"/>
      <c r="H161" s="174"/>
      <c r="I161" s="174"/>
      <c r="J161" s="155">
        <v>5820</v>
      </c>
      <c r="K161" s="26"/>
      <c r="L161" s="26"/>
      <c r="M161" s="26"/>
      <c r="N161" s="26"/>
      <c r="O161" s="26"/>
      <c r="P161" s="26"/>
      <c r="Q161" s="26"/>
    </row>
    <row r="162" spans="1:17" x14ac:dyDescent="0.2">
      <c r="A162" s="170" t="s">
        <v>54</v>
      </c>
      <c r="B162" s="174"/>
      <c r="C162" s="174"/>
      <c r="D162" s="174"/>
      <c r="E162" s="174"/>
      <c r="F162" s="174"/>
      <c r="G162" s="174"/>
      <c r="H162" s="174"/>
      <c r="I162" s="174"/>
      <c r="J162" s="155">
        <v>6046</v>
      </c>
      <c r="K162" s="26"/>
      <c r="L162" s="26"/>
      <c r="M162" s="26"/>
      <c r="N162" s="26"/>
      <c r="O162" s="26"/>
      <c r="P162" s="26"/>
      <c r="Q162" s="26"/>
    </row>
    <row r="163" spans="1:17" x14ac:dyDescent="0.2">
      <c r="A163" s="170" t="s">
        <v>55</v>
      </c>
      <c r="B163" s="174"/>
      <c r="C163" s="174"/>
      <c r="D163" s="174"/>
      <c r="E163" s="174"/>
      <c r="F163" s="174"/>
      <c r="G163" s="174"/>
      <c r="H163" s="174"/>
      <c r="I163" s="174"/>
      <c r="J163" s="155">
        <v>6497</v>
      </c>
      <c r="K163" s="26"/>
      <c r="L163" s="26"/>
      <c r="M163" s="26"/>
      <c r="N163" s="26"/>
      <c r="O163" s="26"/>
      <c r="P163" s="26"/>
      <c r="Q163" s="26"/>
    </row>
    <row r="164" spans="1:17" x14ac:dyDescent="0.2">
      <c r="A164" s="170" t="s">
        <v>56</v>
      </c>
      <c r="B164" s="174"/>
      <c r="C164" s="174"/>
      <c r="D164" s="174"/>
      <c r="E164" s="174"/>
      <c r="F164" s="174"/>
      <c r="G164" s="174"/>
      <c r="H164" s="174"/>
      <c r="I164" s="174"/>
      <c r="J164" s="155">
        <v>5404</v>
      </c>
      <c r="K164" s="26"/>
      <c r="L164" s="26"/>
      <c r="M164" s="26"/>
      <c r="N164" s="26"/>
      <c r="O164" s="26"/>
      <c r="P164" s="26"/>
      <c r="Q164" s="26"/>
    </row>
    <row r="165" spans="1:17" x14ac:dyDescent="0.2">
      <c r="A165" s="170" t="s">
        <v>57</v>
      </c>
      <c r="B165" s="174"/>
      <c r="C165" s="174"/>
      <c r="D165" s="174"/>
      <c r="E165" s="174"/>
      <c r="F165" s="174"/>
      <c r="G165" s="174"/>
      <c r="H165" s="174"/>
      <c r="I165" s="174"/>
      <c r="J165" s="155">
        <v>4026</v>
      </c>
      <c r="K165" s="26"/>
      <c r="L165" s="26"/>
      <c r="M165" s="26"/>
      <c r="N165" s="26"/>
      <c r="O165" s="26"/>
      <c r="P165" s="26"/>
      <c r="Q165" s="26"/>
    </row>
    <row r="166" spans="1:17" x14ac:dyDescent="0.2">
      <c r="A166" s="175" t="s">
        <v>58</v>
      </c>
      <c r="B166" s="174"/>
      <c r="C166" s="174"/>
      <c r="D166" s="174"/>
      <c r="E166" s="174"/>
      <c r="F166" s="174"/>
      <c r="G166" s="174"/>
      <c r="H166" s="174"/>
      <c r="I166" s="174"/>
      <c r="J166" s="156">
        <v>27230</v>
      </c>
      <c r="K166" s="26"/>
      <c r="L166" s="26"/>
      <c r="M166" s="26"/>
      <c r="N166" s="26"/>
      <c r="O166" s="27">
        <v>450.8</v>
      </c>
      <c r="P166" s="26"/>
      <c r="Q166" s="27">
        <v>31.03</v>
      </c>
    </row>
    <row r="167" spans="1:17" x14ac:dyDescent="0.2">
      <c r="F167" s="20"/>
      <c r="G167" s="20"/>
      <c r="H167" s="20"/>
      <c r="I167" s="20"/>
      <c r="J167" s="157"/>
      <c r="K167" s="20"/>
      <c r="L167" s="20"/>
      <c r="M167" s="20"/>
      <c r="N167" s="20"/>
      <c r="O167" s="20"/>
      <c r="P167" s="20"/>
      <c r="Q167" s="20"/>
    </row>
  </sheetData>
  <mergeCells count="121">
    <mergeCell ref="A12:Q12"/>
    <mergeCell ref="J20:K20"/>
    <mergeCell ref="J18:K18"/>
    <mergeCell ref="A163:I163"/>
    <mergeCell ref="A164:I164"/>
    <mergeCell ref="A165:I165"/>
    <mergeCell ref="A166:I166"/>
    <mergeCell ref="J16:K16"/>
    <mergeCell ref="J19:K19"/>
    <mergeCell ref="J17:K17"/>
    <mergeCell ref="A157:I157"/>
    <mergeCell ref="A158:I158"/>
    <mergeCell ref="A159:I159"/>
    <mergeCell ref="A160:I160"/>
    <mergeCell ref="A161:I161"/>
    <mergeCell ref="A162:I162"/>
    <mergeCell ref="A151:I151"/>
    <mergeCell ref="A152:I152"/>
    <mergeCell ref="A153:I153"/>
    <mergeCell ref="A154:I154"/>
    <mergeCell ref="A155:I155"/>
    <mergeCell ref="A156:I156"/>
    <mergeCell ref="A145:I145"/>
    <mergeCell ref="A146:I146"/>
    <mergeCell ref="A147:I147"/>
    <mergeCell ref="A148:I148"/>
    <mergeCell ref="A149:I149"/>
    <mergeCell ref="A150:I150"/>
    <mergeCell ref="A139:I139"/>
    <mergeCell ref="A140:I140"/>
    <mergeCell ref="A141:I141"/>
    <mergeCell ref="A142:I142"/>
    <mergeCell ref="A143:I143"/>
    <mergeCell ref="A144:I144"/>
    <mergeCell ref="A133:I133"/>
    <mergeCell ref="A134:I134"/>
    <mergeCell ref="A135:I135"/>
    <mergeCell ref="A136:I136"/>
    <mergeCell ref="A137:I137"/>
    <mergeCell ref="A138:I138"/>
    <mergeCell ref="A127:I127"/>
    <mergeCell ref="A128:I128"/>
    <mergeCell ref="A129:I129"/>
    <mergeCell ref="A130:I130"/>
    <mergeCell ref="A131:I131"/>
    <mergeCell ref="A132:I132"/>
    <mergeCell ref="A121:I121"/>
    <mergeCell ref="A122:I122"/>
    <mergeCell ref="A123:I123"/>
    <mergeCell ref="A124:I124"/>
    <mergeCell ref="A125:I125"/>
    <mergeCell ref="A126:I126"/>
    <mergeCell ref="A115:I115"/>
    <mergeCell ref="A116:I116"/>
    <mergeCell ref="A117:I117"/>
    <mergeCell ref="A118:I118"/>
    <mergeCell ref="A119:I119"/>
    <mergeCell ref="A120:I120"/>
    <mergeCell ref="A109:I109"/>
    <mergeCell ref="A110:I110"/>
    <mergeCell ref="A111:I111"/>
    <mergeCell ref="A112:I112"/>
    <mergeCell ref="A113:I113"/>
    <mergeCell ref="A114:I114"/>
    <mergeCell ref="A103:I103"/>
    <mergeCell ref="A104:I104"/>
    <mergeCell ref="A105:I105"/>
    <mergeCell ref="A106:I106"/>
    <mergeCell ref="A107:I107"/>
    <mergeCell ref="A108:I108"/>
    <mergeCell ref="A97:I97"/>
    <mergeCell ref="A98:Q98"/>
    <mergeCell ref="A99:I99"/>
    <mergeCell ref="A100:I100"/>
    <mergeCell ref="A101:I101"/>
    <mergeCell ref="A102:I102"/>
    <mergeCell ref="A91:I91"/>
    <mergeCell ref="A92:I92"/>
    <mergeCell ref="A93:I93"/>
    <mergeCell ref="A94:I94"/>
    <mergeCell ref="A95:I95"/>
    <mergeCell ref="A96:I96"/>
    <mergeCell ref="A85:I85"/>
    <mergeCell ref="A86:I86"/>
    <mergeCell ref="A87:I87"/>
    <mergeCell ref="A88:I88"/>
    <mergeCell ref="A89:I89"/>
    <mergeCell ref="A90:I90"/>
    <mergeCell ref="A64:I64"/>
    <mergeCell ref="A65:I65"/>
    <mergeCell ref="A66:I66"/>
    <mergeCell ref="A67:I67"/>
    <mergeCell ref="A68:Q68"/>
    <mergeCell ref="A84:I84"/>
    <mergeCell ref="A58:I58"/>
    <mergeCell ref="A59:I59"/>
    <mergeCell ref="A60:I60"/>
    <mergeCell ref="A61:I61"/>
    <mergeCell ref="A62:I62"/>
    <mergeCell ref="A63:I63"/>
    <mergeCell ref="A28:Q28"/>
    <mergeCell ref="A53:I53"/>
    <mergeCell ref="A54:I54"/>
    <mergeCell ref="A55:I55"/>
    <mergeCell ref="A56:I56"/>
    <mergeCell ref="A57:I57"/>
    <mergeCell ref="Q24:Q26"/>
    <mergeCell ref="J25:J26"/>
    <mergeCell ref="K25:M25"/>
    <mergeCell ref="J24:M24"/>
    <mergeCell ref="P24:P26"/>
    <mergeCell ref="A24:A26"/>
    <mergeCell ref="C24:C26"/>
    <mergeCell ref="D24:D26"/>
    <mergeCell ref="E24:E26"/>
    <mergeCell ref="B24:B26"/>
    <mergeCell ref="F25:F26"/>
    <mergeCell ref="F24:I24"/>
    <mergeCell ref="G25:I25"/>
    <mergeCell ref="O24:O26"/>
    <mergeCell ref="N24:N26"/>
  </mergeCells>
  <pageMargins left="0.23622047244094491" right="0" top="0.35" bottom="0.35" header="0.16" footer="0.15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38"/>
  <sheetViews>
    <sheetView showGridLines="0" zoomScaleNormal="75" zoomScaleSheetLayoutView="75" workbookViewId="0">
      <selection activeCell="R121" sqref="R121"/>
    </sheetView>
  </sheetViews>
  <sheetFormatPr defaultRowHeight="12.75" outlineLevelRow="2" x14ac:dyDescent="0.2"/>
  <cols>
    <col min="1" max="1" width="3.28515625" style="21" customWidth="1"/>
    <col min="2" max="2" width="9.7109375" style="1" customWidth="1"/>
    <col min="3" max="3" width="34.28515625" style="19" customWidth="1"/>
    <col min="4" max="4" width="7.7109375" style="105" customWidth="1"/>
    <col min="5" max="5" width="16.42578125" style="102" customWidth="1"/>
    <col min="6" max="6" width="7.7109375" style="7" customWidth="1"/>
    <col min="7" max="9" width="6.7109375" style="7" customWidth="1"/>
    <col min="10" max="10" width="7.7109375" style="169" customWidth="1"/>
    <col min="11" max="17" width="6.7109375" style="7" customWidth="1"/>
    <col min="18" max="16384" width="9.140625" style="8"/>
  </cols>
  <sheetData>
    <row r="1" spans="1:18" outlineLevel="2" x14ac:dyDescent="0.2">
      <c r="A1" s="115" t="s">
        <v>35</v>
      </c>
      <c r="B1"/>
      <c r="C1" s="2"/>
      <c r="D1" s="3"/>
      <c r="E1" s="4"/>
      <c r="F1" s="5"/>
      <c r="G1" s="5"/>
      <c r="H1" s="5"/>
      <c r="I1" s="5"/>
      <c r="J1" s="159"/>
      <c r="K1" s="5"/>
      <c r="L1" s="5"/>
      <c r="M1" s="6" t="s">
        <v>36</v>
      </c>
      <c r="N1"/>
      <c r="O1" s="5"/>
      <c r="P1" s="5"/>
      <c r="Q1" s="5"/>
      <c r="R1"/>
    </row>
    <row r="2" spans="1:18" outlineLevel="1" x14ac:dyDescent="0.2">
      <c r="A2" s="9"/>
      <c r="B2"/>
      <c r="C2" s="2"/>
      <c r="D2" s="3"/>
      <c r="E2" s="4"/>
      <c r="F2" s="5"/>
      <c r="G2" s="5"/>
      <c r="H2" s="5"/>
      <c r="I2" s="5"/>
      <c r="J2" s="159"/>
      <c r="K2" s="5"/>
      <c r="L2" s="5"/>
      <c r="M2" s="9"/>
      <c r="N2"/>
      <c r="O2" s="5"/>
      <c r="P2" s="5"/>
      <c r="Q2" s="5"/>
      <c r="R2"/>
    </row>
    <row r="3" spans="1:18" outlineLevel="1" x14ac:dyDescent="0.2">
      <c r="A3" s="9"/>
      <c r="B3"/>
      <c r="C3" s="2"/>
      <c r="D3" s="3"/>
      <c r="E3" s="4"/>
      <c r="F3" s="5"/>
      <c r="G3" s="5"/>
      <c r="H3" s="5"/>
      <c r="I3" s="5"/>
      <c r="J3" s="159"/>
      <c r="K3" s="5"/>
      <c r="L3" s="5"/>
      <c r="M3" s="9"/>
      <c r="N3"/>
      <c r="O3" s="5"/>
      <c r="P3" s="5"/>
      <c r="Q3" s="5"/>
      <c r="R3"/>
    </row>
    <row r="4" spans="1:18" outlineLevel="1" x14ac:dyDescent="0.2">
      <c r="A4" s="9" t="s">
        <v>39</v>
      </c>
      <c r="B4"/>
      <c r="C4" s="2"/>
      <c r="D4" s="3"/>
      <c r="E4" s="4"/>
      <c r="F4" s="5"/>
      <c r="G4" s="5"/>
      <c r="H4" s="5"/>
      <c r="I4" s="5"/>
      <c r="J4" s="159"/>
      <c r="K4" s="5"/>
      <c r="L4" s="5"/>
      <c r="M4" s="9" t="s">
        <v>39</v>
      </c>
      <c r="N4"/>
      <c r="O4" s="5"/>
      <c r="P4" s="5"/>
      <c r="Q4" s="5"/>
      <c r="R4" s="114"/>
    </row>
    <row r="5" spans="1:18" outlineLevel="1" x14ac:dyDescent="0.2">
      <c r="A5" s="9" t="s">
        <v>309</v>
      </c>
      <c r="B5"/>
      <c r="C5" s="2"/>
      <c r="D5" s="3"/>
      <c r="E5" s="4"/>
      <c r="F5" s="5"/>
      <c r="G5" s="5"/>
      <c r="H5" s="5"/>
      <c r="I5" s="5"/>
      <c r="J5" s="159"/>
      <c r="K5" s="5"/>
      <c r="L5" s="5"/>
      <c r="M5" s="10" t="s">
        <v>308</v>
      </c>
      <c r="N5"/>
      <c r="O5" s="5"/>
      <c r="P5" s="5"/>
      <c r="Q5" s="5"/>
      <c r="R5"/>
    </row>
    <row r="6" spans="1:18" x14ac:dyDescent="0.2">
      <c r="A6" s="4"/>
      <c r="B6" s="9"/>
      <c r="C6" s="2"/>
      <c r="D6" s="3"/>
      <c r="E6" s="8"/>
      <c r="F6" s="5"/>
      <c r="G6" s="5"/>
      <c r="H6" s="4" t="s">
        <v>307</v>
      </c>
      <c r="I6" s="5"/>
      <c r="J6" s="160"/>
      <c r="K6" s="5"/>
      <c r="L6" s="5"/>
      <c r="M6" s="5"/>
      <c r="N6" s="5"/>
      <c r="O6" s="5"/>
      <c r="P6" s="5"/>
      <c r="Q6" s="5"/>
      <c r="R6"/>
    </row>
    <row r="7" spans="1:18" x14ac:dyDescent="0.2">
      <c r="A7" s="4"/>
      <c r="B7" s="9"/>
      <c r="C7" s="2"/>
      <c r="D7" s="3"/>
      <c r="E7" s="114"/>
      <c r="F7" s="11"/>
      <c r="G7" s="11"/>
      <c r="H7" s="112" t="s">
        <v>21</v>
      </c>
      <c r="I7" s="112"/>
      <c r="J7" s="161"/>
      <c r="K7" s="5"/>
      <c r="L7" s="5"/>
      <c r="M7" s="5"/>
      <c r="N7" s="5"/>
      <c r="O7" s="5"/>
      <c r="P7" s="5"/>
      <c r="Q7" s="5"/>
      <c r="R7"/>
    </row>
    <row r="8" spans="1:18" x14ac:dyDescent="0.2">
      <c r="A8" s="4"/>
      <c r="B8" s="9"/>
      <c r="C8" s="2"/>
      <c r="D8" s="3"/>
      <c r="E8" s="8"/>
      <c r="F8" s="5"/>
      <c r="G8" s="5"/>
      <c r="H8" s="5"/>
      <c r="I8" s="5"/>
      <c r="J8" s="159"/>
      <c r="K8" s="5"/>
      <c r="L8" s="5"/>
      <c r="M8" s="5"/>
      <c r="N8" s="5"/>
      <c r="O8" s="5"/>
      <c r="P8" s="5"/>
      <c r="Q8" s="5"/>
      <c r="R8"/>
    </row>
    <row r="9" spans="1:18" x14ac:dyDescent="0.2">
      <c r="A9" s="4"/>
      <c r="B9" s="9"/>
      <c r="C9" s="2"/>
      <c r="D9" s="3"/>
      <c r="E9" s="8"/>
      <c r="F9" s="5"/>
      <c r="G9" s="5"/>
      <c r="H9" s="13" t="s">
        <v>748</v>
      </c>
      <c r="I9" s="13"/>
      <c r="J9" s="159"/>
      <c r="K9" s="5"/>
      <c r="L9" s="5"/>
      <c r="M9" s="5"/>
      <c r="N9" s="5"/>
      <c r="O9" s="5"/>
      <c r="P9" s="5"/>
      <c r="Q9" s="5"/>
      <c r="R9"/>
    </row>
    <row r="10" spans="1:18" x14ac:dyDescent="0.2">
      <c r="A10" s="4"/>
      <c r="B10" s="9"/>
      <c r="C10" s="2"/>
      <c r="D10" s="3"/>
      <c r="E10" s="8"/>
      <c r="F10" s="5"/>
      <c r="G10" s="5"/>
      <c r="H10" s="4" t="s">
        <v>22</v>
      </c>
      <c r="I10" s="4"/>
      <c r="J10" s="159"/>
      <c r="K10" s="5"/>
      <c r="L10" s="5"/>
      <c r="M10" s="5"/>
      <c r="N10" s="5"/>
      <c r="O10" s="5"/>
      <c r="P10" s="5"/>
      <c r="Q10" s="5"/>
      <c r="R10"/>
    </row>
    <row r="11" spans="1:18" x14ac:dyDescent="0.2">
      <c r="A11" s="4"/>
      <c r="B11" s="9"/>
      <c r="C11" s="2"/>
      <c r="D11" s="3"/>
      <c r="E11" s="8"/>
      <c r="F11" s="5"/>
      <c r="G11" s="5"/>
      <c r="H11" s="5"/>
      <c r="I11" s="5"/>
      <c r="J11" s="159"/>
      <c r="K11" s="5"/>
      <c r="L11" s="5"/>
      <c r="M11" s="5"/>
      <c r="N11" s="5"/>
      <c r="O11" s="5"/>
      <c r="P11" s="5"/>
      <c r="Q11" s="5"/>
      <c r="R11"/>
    </row>
    <row r="12" spans="1:18" x14ac:dyDescent="0.2">
      <c r="A12" s="180" t="s">
        <v>747</v>
      </c>
      <c r="B12" s="180"/>
      <c r="C12" s="180"/>
      <c r="D12" s="180"/>
      <c r="E12" s="180"/>
      <c r="F12" s="180"/>
      <c r="G12" s="180"/>
      <c r="H12" s="180"/>
      <c r="I12" s="180"/>
      <c r="J12" s="180"/>
      <c r="K12" s="180"/>
      <c r="L12" s="180"/>
      <c r="M12" s="180"/>
      <c r="N12" s="180"/>
      <c r="O12" s="180"/>
      <c r="P12" s="180"/>
      <c r="Q12" s="180"/>
      <c r="R12"/>
    </row>
    <row r="13" spans="1:18" x14ac:dyDescent="0.2">
      <c r="A13" s="4"/>
      <c r="B13" s="9"/>
      <c r="C13" s="2"/>
      <c r="D13" s="3"/>
      <c r="E13" s="15"/>
      <c r="F13" s="11"/>
      <c r="G13" s="11"/>
      <c r="H13" s="112" t="s">
        <v>23</v>
      </c>
      <c r="I13" s="112"/>
      <c r="J13" s="162"/>
      <c r="K13" s="12"/>
      <c r="L13" s="5"/>
      <c r="M13" s="5"/>
      <c r="N13" s="5"/>
      <c r="O13" s="5"/>
      <c r="P13" s="5"/>
      <c r="Q13" s="5"/>
    </row>
    <row r="14" spans="1:18" x14ac:dyDescent="0.2">
      <c r="A14" s="16"/>
      <c r="B14" s="17"/>
      <c r="C14" s="2"/>
      <c r="D14" s="3"/>
      <c r="E14" s="8"/>
      <c r="F14" s="5"/>
      <c r="G14" s="5"/>
      <c r="H14" s="5"/>
      <c r="I14" s="5"/>
      <c r="J14" s="159"/>
      <c r="K14" s="5"/>
      <c r="L14" s="5"/>
      <c r="M14" s="5"/>
      <c r="N14" s="5"/>
      <c r="O14" s="5"/>
      <c r="P14" s="5"/>
      <c r="Q14" s="5"/>
    </row>
    <row r="15" spans="1:18" ht="14.25" x14ac:dyDescent="0.2">
      <c r="A15" s="4"/>
      <c r="B15" s="9"/>
      <c r="C15" s="2"/>
      <c r="D15" s="14" t="s">
        <v>746</v>
      </c>
      <c r="E15" s="4"/>
      <c r="F15" s="5"/>
      <c r="G15" s="5"/>
      <c r="H15" s="5"/>
      <c r="I15" s="14"/>
      <c r="J15" s="163"/>
      <c r="K15" s="5"/>
      <c r="L15" s="5"/>
      <c r="M15" s="5"/>
      <c r="N15" s="5"/>
      <c r="O15" s="5"/>
      <c r="P15" s="5"/>
      <c r="Q15" s="5"/>
      <c r="R15" s="103"/>
    </row>
    <row r="16" spans="1:18" x14ac:dyDescent="0.2">
      <c r="A16" s="4"/>
      <c r="B16" s="9"/>
      <c r="C16" s="2"/>
      <c r="D16" s="14" t="s">
        <v>61</v>
      </c>
      <c r="E16" s="4"/>
      <c r="F16" s="5"/>
      <c r="G16" s="5"/>
      <c r="H16" s="5"/>
      <c r="I16" s="14"/>
      <c r="J16" s="172" t="s">
        <v>745</v>
      </c>
      <c r="K16" s="173"/>
      <c r="L16" s="10" t="s">
        <v>68</v>
      </c>
      <c r="M16" s="5"/>
      <c r="N16" s="5"/>
      <c r="O16" s="5"/>
      <c r="P16" s="5"/>
      <c r="Q16" s="5"/>
    </row>
    <row r="17" spans="1:17" outlineLevel="1" x14ac:dyDescent="0.2">
      <c r="A17" s="4"/>
      <c r="B17" s="9"/>
      <c r="C17" s="2"/>
      <c r="D17" s="14" t="s">
        <v>62</v>
      </c>
      <c r="E17" s="4"/>
      <c r="F17" s="5"/>
      <c r="G17" s="5"/>
      <c r="H17" s="5"/>
      <c r="I17" s="14"/>
      <c r="J17" s="172" t="s">
        <v>744</v>
      </c>
      <c r="K17" s="173"/>
      <c r="L17" s="10" t="s">
        <v>68</v>
      </c>
      <c r="M17" s="5"/>
      <c r="N17" s="5"/>
      <c r="O17" s="5"/>
      <c r="P17" s="5"/>
      <c r="Q17" s="5"/>
    </row>
    <row r="18" spans="1:17" outlineLevel="1" x14ac:dyDescent="0.2">
      <c r="A18" s="4"/>
      <c r="B18" s="9"/>
      <c r="C18" s="2"/>
      <c r="D18" s="14" t="s">
        <v>19</v>
      </c>
      <c r="E18" s="4"/>
      <c r="F18" s="5"/>
      <c r="G18" s="5"/>
      <c r="H18" s="5"/>
      <c r="I18" s="14"/>
      <c r="J18" s="172" t="s">
        <v>743</v>
      </c>
      <c r="K18" s="173"/>
      <c r="L18" s="10" t="s">
        <v>68</v>
      </c>
      <c r="M18" s="5"/>
      <c r="N18" s="5"/>
      <c r="O18" s="5"/>
      <c r="P18" s="5"/>
      <c r="Q18" s="5"/>
    </row>
    <row r="19" spans="1:17" x14ac:dyDescent="0.2">
      <c r="A19" s="4"/>
      <c r="B19" s="9"/>
      <c r="C19" s="2"/>
      <c r="D19" s="14" t="s">
        <v>93</v>
      </c>
      <c r="E19" s="4"/>
      <c r="F19" s="5"/>
      <c r="G19" s="5"/>
      <c r="H19" s="5"/>
      <c r="I19" s="14"/>
      <c r="J19" s="172" t="s">
        <v>742</v>
      </c>
      <c r="K19" s="173"/>
      <c r="L19" s="10" t="s">
        <v>68</v>
      </c>
      <c r="M19" s="5"/>
      <c r="N19" s="5"/>
      <c r="O19" s="5"/>
      <c r="P19" s="5"/>
      <c r="Q19" s="5"/>
    </row>
    <row r="20" spans="1:17" outlineLevel="1" x14ac:dyDescent="0.2">
      <c r="A20" s="4"/>
      <c r="B20" s="9"/>
      <c r="C20" s="2"/>
      <c r="D20" s="14" t="s">
        <v>59</v>
      </c>
      <c r="E20" s="4"/>
      <c r="F20" s="5"/>
      <c r="G20" s="5"/>
      <c r="H20" s="5"/>
      <c r="I20" s="14"/>
      <c r="J20" s="172" t="s">
        <v>741</v>
      </c>
      <c r="K20" s="173"/>
      <c r="L20" s="10" t="s">
        <v>60</v>
      </c>
      <c r="M20" s="5"/>
      <c r="N20" s="5"/>
      <c r="O20" s="5"/>
      <c r="P20" s="5"/>
      <c r="Q20" s="5"/>
    </row>
    <row r="21" spans="1:17" x14ac:dyDescent="0.2">
      <c r="A21" s="4"/>
      <c r="B21" s="9"/>
      <c r="C21" s="2"/>
      <c r="D21" s="113" t="s">
        <v>298</v>
      </c>
      <c r="E21" s="4"/>
      <c r="F21" s="5"/>
      <c r="G21" s="5"/>
      <c r="H21" s="5"/>
      <c r="I21" s="5"/>
      <c r="J21" s="159"/>
      <c r="K21" s="5"/>
      <c r="L21" s="5"/>
      <c r="M21" s="5"/>
      <c r="N21" s="5"/>
      <c r="O21" s="5"/>
      <c r="P21" s="5"/>
      <c r="Q21" s="5"/>
    </row>
    <row r="22" spans="1:17" x14ac:dyDescent="0.2">
      <c r="A22" s="4"/>
      <c r="B22" s="9"/>
      <c r="C22" s="2"/>
      <c r="D22" s="3"/>
      <c r="E22" s="4"/>
      <c r="F22" s="5"/>
      <c r="G22" s="5"/>
      <c r="H22" s="5"/>
      <c r="I22" s="5"/>
      <c r="J22" s="159"/>
      <c r="K22" s="5"/>
      <c r="L22" s="5"/>
      <c r="M22" s="5"/>
      <c r="N22" s="5"/>
      <c r="O22" s="5"/>
      <c r="P22" s="5"/>
      <c r="Q22" s="5"/>
    </row>
    <row r="24" spans="1:17" ht="18" customHeight="1" x14ac:dyDescent="0.2">
      <c r="A24" s="183" t="s">
        <v>24</v>
      </c>
      <c r="B24" s="187" t="s">
        <v>108</v>
      </c>
      <c r="C24" s="183" t="s">
        <v>25</v>
      </c>
      <c r="D24" s="183" t="s">
        <v>26</v>
      </c>
      <c r="E24" s="183" t="s">
        <v>27</v>
      </c>
      <c r="F24" s="183" t="s">
        <v>37</v>
      </c>
      <c r="G24" s="184"/>
      <c r="H24" s="184"/>
      <c r="I24" s="184"/>
      <c r="J24" s="183" t="s">
        <v>38</v>
      </c>
      <c r="K24" s="184"/>
      <c r="L24" s="184"/>
      <c r="M24" s="184"/>
      <c r="N24" s="183" t="s">
        <v>32</v>
      </c>
      <c r="O24" s="183" t="s">
        <v>33</v>
      </c>
      <c r="P24" s="183" t="s">
        <v>92</v>
      </c>
      <c r="Q24" s="183" t="s">
        <v>91</v>
      </c>
    </row>
    <row r="25" spans="1:17" ht="15.75" customHeight="1" x14ac:dyDescent="0.2">
      <c r="A25" s="184"/>
      <c r="B25" s="188"/>
      <c r="C25" s="186"/>
      <c r="D25" s="183"/>
      <c r="E25" s="184"/>
      <c r="F25" s="183" t="s">
        <v>28</v>
      </c>
      <c r="G25" s="183" t="s">
        <v>30</v>
      </c>
      <c r="H25" s="184"/>
      <c r="I25" s="184"/>
      <c r="J25" s="191" t="s">
        <v>28</v>
      </c>
      <c r="K25" s="183" t="s">
        <v>30</v>
      </c>
      <c r="L25" s="184"/>
      <c r="M25" s="184"/>
      <c r="N25" s="183"/>
      <c r="O25" s="183"/>
      <c r="P25" s="183"/>
      <c r="Q25" s="183"/>
    </row>
    <row r="26" spans="1:17" ht="15.75" customHeight="1" x14ac:dyDescent="0.2">
      <c r="A26" s="184"/>
      <c r="B26" s="188"/>
      <c r="C26" s="186"/>
      <c r="D26" s="183"/>
      <c r="E26" s="184"/>
      <c r="F26" s="184"/>
      <c r="G26" s="128" t="s">
        <v>29</v>
      </c>
      <c r="H26" s="128" t="s">
        <v>34</v>
      </c>
      <c r="I26" s="128" t="s">
        <v>31</v>
      </c>
      <c r="J26" s="192"/>
      <c r="K26" s="128" t="s">
        <v>29</v>
      </c>
      <c r="L26" s="128" t="s">
        <v>34</v>
      </c>
      <c r="M26" s="128" t="s">
        <v>31</v>
      </c>
      <c r="N26" s="183"/>
      <c r="O26" s="183"/>
      <c r="P26" s="183"/>
      <c r="Q26" s="183"/>
    </row>
    <row r="27" spans="1:17" x14ac:dyDescent="0.2">
      <c r="A27" s="18">
        <v>1</v>
      </c>
      <c r="B27" s="130">
        <v>2</v>
      </c>
      <c r="C27" s="128">
        <v>3</v>
      </c>
      <c r="D27" s="128">
        <v>4</v>
      </c>
      <c r="E27" s="18">
        <v>5</v>
      </c>
      <c r="F27" s="129">
        <v>6</v>
      </c>
      <c r="G27" s="129">
        <v>7</v>
      </c>
      <c r="H27" s="129">
        <v>8</v>
      </c>
      <c r="I27" s="129">
        <v>9</v>
      </c>
      <c r="J27" s="164">
        <v>10</v>
      </c>
      <c r="K27" s="129">
        <v>11</v>
      </c>
      <c r="L27" s="129">
        <v>12</v>
      </c>
      <c r="M27" s="129">
        <v>13</v>
      </c>
      <c r="N27" s="129">
        <v>14</v>
      </c>
      <c r="O27" s="129">
        <v>15</v>
      </c>
      <c r="P27" s="129">
        <v>16</v>
      </c>
      <c r="Q27" s="129">
        <v>17</v>
      </c>
    </row>
    <row r="28" spans="1:17" ht="19.149999999999999" customHeight="1" x14ac:dyDescent="0.2">
      <c r="A28" s="185" t="s">
        <v>740</v>
      </c>
      <c r="B28" s="174"/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</row>
    <row r="29" spans="1:17" ht="108" x14ac:dyDescent="0.2">
      <c r="A29" s="18">
        <v>1</v>
      </c>
      <c r="B29" s="22" t="s">
        <v>739</v>
      </c>
      <c r="C29" s="131" t="s">
        <v>738</v>
      </c>
      <c r="D29" s="23" t="s">
        <v>40</v>
      </c>
      <c r="E29" s="24">
        <v>1</v>
      </c>
      <c r="F29" s="25">
        <v>99.26</v>
      </c>
      <c r="G29" s="25">
        <v>33.11</v>
      </c>
      <c r="H29" s="25">
        <v>62.05</v>
      </c>
      <c r="I29" s="25">
        <v>4.71</v>
      </c>
      <c r="J29" s="165">
        <v>99</v>
      </c>
      <c r="K29" s="26">
        <v>33</v>
      </c>
      <c r="L29" s="26">
        <v>62</v>
      </c>
      <c r="M29" s="26">
        <v>5</v>
      </c>
      <c r="N29" s="26">
        <v>2.37</v>
      </c>
      <c r="O29" s="26">
        <v>2.37</v>
      </c>
      <c r="P29" s="26">
        <v>0.28999999999999998</v>
      </c>
      <c r="Q29" s="26">
        <v>0.28999999999999998</v>
      </c>
    </row>
    <row r="30" spans="1:17" ht="48" x14ac:dyDescent="0.2">
      <c r="A30" s="18">
        <v>2</v>
      </c>
      <c r="B30" s="22" t="s">
        <v>169</v>
      </c>
      <c r="C30" s="131" t="s">
        <v>737</v>
      </c>
      <c r="D30" s="23" t="s">
        <v>42</v>
      </c>
      <c r="E30" s="24">
        <v>1</v>
      </c>
      <c r="F30" s="25" t="s">
        <v>736</v>
      </c>
      <c r="G30" s="26"/>
      <c r="H30" s="26"/>
      <c r="I30" s="26"/>
      <c r="J30" s="165">
        <v>435</v>
      </c>
      <c r="K30" s="26"/>
      <c r="L30" s="26"/>
      <c r="M30" s="26"/>
      <c r="N30" s="26"/>
      <c r="O30" s="26"/>
      <c r="P30" s="26"/>
      <c r="Q30" s="26"/>
    </row>
    <row r="31" spans="1:17" ht="108" x14ac:dyDescent="0.2">
      <c r="A31" s="18">
        <v>3</v>
      </c>
      <c r="B31" s="22" t="s">
        <v>196</v>
      </c>
      <c r="C31" s="131" t="s">
        <v>735</v>
      </c>
      <c r="D31" s="23" t="s">
        <v>40</v>
      </c>
      <c r="E31" s="136" t="s">
        <v>734</v>
      </c>
      <c r="F31" s="25">
        <v>16.3</v>
      </c>
      <c r="G31" s="25">
        <v>15.65</v>
      </c>
      <c r="H31" s="26"/>
      <c r="I31" s="26"/>
      <c r="J31" s="165">
        <v>114</v>
      </c>
      <c r="K31" s="26">
        <v>110</v>
      </c>
      <c r="L31" s="26"/>
      <c r="M31" s="26"/>
      <c r="N31" s="26">
        <v>1.1200000000000001</v>
      </c>
      <c r="O31" s="26">
        <v>7.84</v>
      </c>
      <c r="P31" s="26"/>
      <c r="Q31" s="26"/>
    </row>
    <row r="32" spans="1:17" ht="48" x14ac:dyDescent="0.2">
      <c r="A32" s="18">
        <v>4</v>
      </c>
      <c r="B32" s="22" t="s">
        <v>169</v>
      </c>
      <c r="C32" s="131" t="s">
        <v>733</v>
      </c>
      <c r="D32" s="23" t="s">
        <v>42</v>
      </c>
      <c r="E32" s="24">
        <v>1</v>
      </c>
      <c r="F32" s="25" t="s">
        <v>732</v>
      </c>
      <c r="G32" s="26"/>
      <c r="H32" s="26"/>
      <c r="I32" s="26"/>
      <c r="J32" s="165">
        <v>425</v>
      </c>
      <c r="K32" s="26"/>
      <c r="L32" s="26"/>
      <c r="M32" s="26"/>
      <c r="N32" s="26"/>
      <c r="O32" s="26"/>
      <c r="P32" s="26"/>
      <c r="Q32" s="26"/>
    </row>
    <row r="33" spans="1:17" ht="48" x14ac:dyDescent="0.2">
      <c r="A33" s="18">
        <v>5</v>
      </c>
      <c r="B33" s="22" t="s">
        <v>169</v>
      </c>
      <c r="C33" s="131" t="s">
        <v>731</v>
      </c>
      <c r="D33" s="23" t="s">
        <v>42</v>
      </c>
      <c r="E33" s="24">
        <v>5</v>
      </c>
      <c r="F33" s="25" t="s">
        <v>730</v>
      </c>
      <c r="G33" s="26"/>
      <c r="H33" s="26"/>
      <c r="I33" s="26"/>
      <c r="J33" s="165">
        <v>750</v>
      </c>
      <c r="K33" s="26"/>
      <c r="L33" s="26"/>
      <c r="M33" s="26"/>
      <c r="N33" s="26"/>
      <c r="O33" s="26"/>
      <c r="P33" s="26"/>
      <c r="Q33" s="26"/>
    </row>
    <row r="34" spans="1:17" ht="48" x14ac:dyDescent="0.2">
      <c r="A34" s="18">
        <v>6</v>
      </c>
      <c r="B34" s="22" t="s">
        <v>169</v>
      </c>
      <c r="C34" s="131" t="s">
        <v>729</v>
      </c>
      <c r="D34" s="23" t="s">
        <v>42</v>
      </c>
      <c r="E34" s="24">
        <v>1</v>
      </c>
      <c r="F34" s="25" t="s">
        <v>728</v>
      </c>
      <c r="G34" s="26"/>
      <c r="H34" s="26"/>
      <c r="I34" s="26"/>
      <c r="J34" s="165">
        <v>142</v>
      </c>
      <c r="K34" s="26"/>
      <c r="L34" s="26"/>
      <c r="M34" s="26"/>
      <c r="N34" s="26"/>
      <c r="O34" s="26"/>
      <c r="P34" s="26"/>
      <c r="Q34" s="26"/>
    </row>
    <row r="35" spans="1:17" ht="108" x14ac:dyDescent="0.2">
      <c r="A35" s="18">
        <v>7</v>
      </c>
      <c r="B35" s="22" t="s">
        <v>196</v>
      </c>
      <c r="C35" s="131" t="s">
        <v>727</v>
      </c>
      <c r="D35" s="23" t="s">
        <v>40</v>
      </c>
      <c r="E35" s="24">
        <v>1</v>
      </c>
      <c r="F35" s="25">
        <v>16.3</v>
      </c>
      <c r="G35" s="25">
        <v>15.65</v>
      </c>
      <c r="H35" s="26"/>
      <c r="I35" s="26"/>
      <c r="J35" s="165">
        <v>16</v>
      </c>
      <c r="K35" s="26">
        <v>16</v>
      </c>
      <c r="L35" s="26"/>
      <c r="M35" s="26"/>
      <c r="N35" s="26">
        <v>1.1200000000000001</v>
      </c>
      <c r="O35" s="26">
        <v>1.1200000000000001</v>
      </c>
      <c r="P35" s="26"/>
      <c r="Q35" s="26"/>
    </row>
    <row r="36" spans="1:17" ht="48" x14ac:dyDescent="0.2">
      <c r="A36" s="18">
        <v>8</v>
      </c>
      <c r="B36" s="22" t="s">
        <v>169</v>
      </c>
      <c r="C36" s="131" t="s">
        <v>726</v>
      </c>
      <c r="D36" s="23" t="s">
        <v>42</v>
      </c>
      <c r="E36" s="24">
        <v>1</v>
      </c>
      <c r="F36" s="25" t="s">
        <v>725</v>
      </c>
      <c r="G36" s="26"/>
      <c r="H36" s="26"/>
      <c r="I36" s="26"/>
      <c r="J36" s="165">
        <v>168</v>
      </c>
      <c r="K36" s="26"/>
      <c r="L36" s="26"/>
      <c r="M36" s="26"/>
      <c r="N36" s="26"/>
      <c r="O36" s="26"/>
      <c r="P36" s="26"/>
      <c r="Q36" s="26"/>
    </row>
    <row r="37" spans="1:17" ht="108" x14ac:dyDescent="0.2">
      <c r="A37" s="18">
        <v>9</v>
      </c>
      <c r="B37" s="22" t="s">
        <v>196</v>
      </c>
      <c r="C37" s="131" t="s">
        <v>724</v>
      </c>
      <c r="D37" s="23" t="s">
        <v>40</v>
      </c>
      <c r="E37" s="24">
        <v>1</v>
      </c>
      <c r="F37" s="25">
        <v>16.3</v>
      </c>
      <c r="G37" s="25">
        <v>15.65</v>
      </c>
      <c r="H37" s="26"/>
      <c r="I37" s="26"/>
      <c r="J37" s="165">
        <v>16</v>
      </c>
      <c r="K37" s="26">
        <v>16</v>
      </c>
      <c r="L37" s="26"/>
      <c r="M37" s="26"/>
      <c r="N37" s="26">
        <v>1.1200000000000001</v>
      </c>
      <c r="O37" s="26">
        <v>1.1200000000000001</v>
      </c>
      <c r="P37" s="26"/>
      <c r="Q37" s="26"/>
    </row>
    <row r="38" spans="1:17" ht="48" x14ac:dyDescent="0.2">
      <c r="A38" s="18">
        <v>10</v>
      </c>
      <c r="B38" s="22" t="s">
        <v>169</v>
      </c>
      <c r="C38" s="131" t="s">
        <v>723</v>
      </c>
      <c r="D38" s="23" t="s">
        <v>42</v>
      </c>
      <c r="E38" s="24">
        <v>1</v>
      </c>
      <c r="F38" s="25" t="s">
        <v>722</v>
      </c>
      <c r="G38" s="26"/>
      <c r="H38" s="26"/>
      <c r="I38" s="26"/>
      <c r="J38" s="165">
        <v>101</v>
      </c>
      <c r="K38" s="26"/>
      <c r="L38" s="26"/>
      <c r="M38" s="26"/>
      <c r="N38" s="26"/>
      <c r="O38" s="26"/>
      <c r="P38" s="26"/>
      <c r="Q38" s="26"/>
    </row>
    <row r="39" spans="1:17" x14ac:dyDescent="0.2">
      <c r="A39" s="170" t="s">
        <v>166</v>
      </c>
      <c r="B39" s="174"/>
      <c r="C39" s="174"/>
      <c r="D39" s="174"/>
      <c r="E39" s="174"/>
      <c r="F39" s="174"/>
      <c r="G39" s="174"/>
      <c r="H39" s="174"/>
      <c r="I39" s="174"/>
      <c r="J39" s="166">
        <v>2266</v>
      </c>
      <c r="K39" s="25">
        <v>175</v>
      </c>
      <c r="L39" s="25">
        <v>62</v>
      </c>
      <c r="M39" s="25">
        <v>5</v>
      </c>
      <c r="N39" s="26"/>
      <c r="O39" s="25">
        <v>12.45</v>
      </c>
      <c r="P39" s="26"/>
      <c r="Q39" s="25">
        <v>0.28999999999999998</v>
      </c>
    </row>
    <row r="40" spans="1:17" x14ac:dyDescent="0.2">
      <c r="A40" s="170" t="s">
        <v>165</v>
      </c>
      <c r="B40" s="174"/>
      <c r="C40" s="174"/>
      <c r="D40" s="174"/>
      <c r="E40" s="174"/>
      <c r="F40" s="174"/>
      <c r="G40" s="174"/>
      <c r="H40" s="174"/>
      <c r="I40" s="174"/>
      <c r="J40" s="166">
        <v>2399</v>
      </c>
      <c r="K40" s="25">
        <v>210</v>
      </c>
      <c r="L40" s="25">
        <v>74</v>
      </c>
      <c r="M40" s="25">
        <v>6</v>
      </c>
      <c r="N40" s="26"/>
      <c r="O40" s="25">
        <v>14.94</v>
      </c>
      <c r="P40" s="26"/>
      <c r="Q40" s="25">
        <v>0.35</v>
      </c>
    </row>
    <row r="41" spans="1:17" x14ac:dyDescent="0.2">
      <c r="A41" s="170" t="s">
        <v>46</v>
      </c>
      <c r="B41" s="174"/>
      <c r="C41" s="174"/>
      <c r="D41" s="174"/>
      <c r="E41" s="174"/>
      <c r="F41" s="174"/>
      <c r="G41" s="174"/>
      <c r="H41" s="174"/>
      <c r="I41" s="174"/>
      <c r="J41" s="166">
        <v>205</v>
      </c>
      <c r="K41" s="26"/>
      <c r="L41" s="26"/>
      <c r="M41" s="26"/>
      <c r="N41" s="26"/>
      <c r="O41" s="26"/>
      <c r="P41" s="26"/>
      <c r="Q41" s="26"/>
    </row>
    <row r="42" spans="1:17" x14ac:dyDescent="0.2">
      <c r="A42" s="170" t="s">
        <v>47</v>
      </c>
      <c r="B42" s="174"/>
      <c r="C42" s="174"/>
      <c r="D42" s="174"/>
      <c r="E42" s="174"/>
      <c r="F42" s="174"/>
      <c r="G42" s="174"/>
      <c r="H42" s="174"/>
      <c r="I42" s="174"/>
      <c r="J42" s="166">
        <v>140</v>
      </c>
      <c r="K42" s="26"/>
      <c r="L42" s="26"/>
      <c r="M42" s="26"/>
      <c r="N42" s="26"/>
      <c r="O42" s="26"/>
      <c r="P42" s="26"/>
      <c r="Q42" s="26"/>
    </row>
    <row r="43" spans="1:17" x14ac:dyDescent="0.2">
      <c r="A43" s="175" t="s">
        <v>721</v>
      </c>
      <c r="B43" s="174"/>
      <c r="C43" s="174"/>
      <c r="D43" s="174"/>
      <c r="E43" s="174"/>
      <c r="F43" s="174"/>
      <c r="G43" s="174"/>
      <c r="H43" s="174"/>
      <c r="I43" s="174"/>
      <c r="J43" s="165"/>
      <c r="K43" s="26"/>
      <c r="L43" s="26"/>
      <c r="M43" s="26"/>
      <c r="N43" s="26"/>
      <c r="O43" s="26"/>
      <c r="P43" s="26"/>
      <c r="Q43" s="26"/>
    </row>
    <row r="44" spans="1:17" x14ac:dyDescent="0.2">
      <c r="A44" s="170" t="s">
        <v>50</v>
      </c>
      <c r="B44" s="174"/>
      <c r="C44" s="174"/>
      <c r="D44" s="174"/>
      <c r="E44" s="174"/>
      <c r="F44" s="174"/>
      <c r="G44" s="174"/>
      <c r="H44" s="174"/>
      <c r="I44" s="174"/>
      <c r="J44" s="166">
        <v>637</v>
      </c>
      <c r="K44" s="26"/>
      <c r="L44" s="26"/>
      <c r="M44" s="26"/>
      <c r="N44" s="26"/>
      <c r="O44" s="25">
        <v>14.94</v>
      </c>
      <c r="P44" s="26"/>
      <c r="Q44" s="25">
        <v>0.35</v>
      </c>
    </row>
    <row r="45" spans="1:17" x14ac:dyDescent="0.2">
      <c r="A45" s="170" t="s">
        <v>20</v>
      </c>
      <c r="B45" s="174"/>
      <c r="C45" s="174"/>
      <c r="D45" s="174"/>
      <c r="E45" s="174"/>
      <c r="F45" s="174"/>
      <c r="G45" s="174"/>
      <c r="H45" s="174"/>
      <c r="I45" s="174"/>
      <c r="J45" s="166">
        <v>2107</v>
      </c>
      <c r="K45" s="26"/>
      <c r="L45" s="26"/>
      <c r="M45" s="26"/>
      <c r="N45" s="26"/>
      <c r="O45" s="26"/>
      <c r="P45" s="26"/>
      <c r="Q45" s="26"/>
    </row>
    <row r="46" spans="1:17" x14ac:dyDescent="0.2">
      <c r="A46" s="170" t="s">
        <v>51</v>
      </c>
      <c r="B46" s="174"/>
      <c r="C46" s="174"/>
      <c r="D46" s="174"/>
      <c r="E46" s="174"/>
      <c r="F46" s="174"/>
      <c r="G46" s="174"/>
      <c r="H46" s="174"/>
      <c r="I46" s="174"/>
      <c r="J46" s="166">
        <v>2744</v>
      </c>
      <c r="K46" s="26"/>
      <c r="L46" s="26"/>
      <c r="M46" s="26"/>
      <c r="N46" s="26"/>
      <c r="O46" s="25">
        <v>14.94</v>
      </c>
      <c r="P46" s="26"/>
      <c r="Q46" s="25">
        <v>0.35</v>
      </c>
    </row>
    <row r="47" spans="1:17" x14ac:dyDescent="0.2">
      <c r="A47" s="170" t="s">
        <v>52</v>
      </c>
      <c r="B47" s="174"/>
      <c r="C47" s="174"/>
      <c r="D47" s="174"/>
      <c r="E47" s="174"/>
      <c r="F47" s="174"/>
      <c r="G47" s="174"/>
      <c r="H47" s="174"/>
      <c r="I47" s="174"/>
      <c r="J47" s="165"/>
      <c r="K47" s="26"/>
      <c r="L47" s="26"/>
      <c r="M47" s="26"/>
      <c r="N47" s="26"/>
      <c r="O47" s="26"/>
      <c r="P47" s="26"/>
      <c r="Q47" s="26"/>
    </row>
    <row r="48" spans="1:17" x14ac:dyDescent="0.2">
      <c r="A48" s="170" t="s">
        <v>53</v>
      </c>
      <c r="B48" s="174"/>
      <c r="C48" s="174"/>
      <c r="D48" s="174"/>
      <c r="E48" s="174"/>
      <c r="F48" s="174"/>
      <c r="G48" s="174"/>
      <c r="H48" s="174"/>
      <c r="I48" s="174"/>
      <c r="J48" s="166">
        <v>8</v>
      </c>
      <c r="K48" s="26"/>
      <c r="L48" s="26"/>
      <c r="M48" s="26"/>
      <c r="N48" s="26"/>
      <c r="O48" s="26"/>
      <c r="P48" s="26"/>
      <c r="Q48" s="26"/>
    </row>
    <row r="49" spans="1:17" x14ac:dyDescent="0.2">
      <c r="A49" s="170" t="s">
        <v>54</v>
      </c>
      <c r="B49" s="174"/>
      <c r="C49" s="174"/>
      <c r="D49" s="174"/>
      <c r="E49" s="174"/>
      <c r="F49" s="174"/>
      <c r="G49" s="174"/>
      <c r="H49" s="174"/>
      <c r="I49" s="174"/>
      <c r="J49" s="166">
        <v>74</v>
      </c>
      <c r="K49" s="26"/>
      <c r="L49" s="26"/>
      <c r="M49" s="26"/>
      <c r="N49" s="26"/>
      <c r="O49" s="26"/>
      <c r="P49" s="26"/>
      <c r="Q49" s="26"/>
    </row>
    <row r="50" spans="1:17" x14ac:dyDescent="0.2">
      <c r="A50" s="170" t="s">
        <v>55</v>
      </c>
      <c r="B50" s="174"/>
      <c r="C50" s="174"/>
      <c r="D50" s="174"/>
      <c r="E50" s="174"/>
      <c r="F50" s="174"/>
      <c r="G50" s="174"/>
      <c r="H50" s="174"/>
      <c r="I50" s="174"/>
      <c r="J50" s="166">
        <v>216</v>
      </c>
      <c r="K50" s="26"/>
      <c r="L50" s="26"/>
      <c r="M50" s="26"/>
      <c r="N50" s="26"/>
      <c r="O50" s="26"/>
      <c r="P50" s="26"/>
      <c r="Q50" s="26"/>
    </row>
    <row r="51" spans="1:17" x14ac:dyDescent="0.2">
      <c r="A51" s="170" t="s">
        <v>18</v>
      </c>
      <c r="B51" s="174"/>
      <c r="C51" s="174"/>
      <c r="D51" s="174"/>
      <c r="E51" s="174"/>
      <c r="F51" s="174"/>
      <c r="G51" s="174"/>
      <c r="H51" s="174"/>
      <c r="I51" s="174"/>
      <c r="J51" s="166">
        <v>2107</v>
      </c>
      <c r="K51" s="26"/>
      <c r="L51" s="26"/>
      <c r="M51" s="26"/>
      <c r="N51" s="26"/>
      <c r="O51" s="26"/>
      <c r="P51" s="26"/>
      <c r="Q51" s="26"/>
    </row>
    <row r="52" spans="1:17" x14ac:dyDescent="0.2">
      <c r="A52" s="170" t="s">
        <v>56</v>
      </c>
      <c r="B52" s="174"/>
      <c r="C52" s="174"/>
      <c r="D52" s="174"/>
      <c r="E52" s="174"/>
      <c r="F52" s="174"/>
      <c r="G52" s="174"/>
      <c r="H52" s="174"/>
      <c r="I52" s="174"/>
      <c r="J52" s="166">
        <v>205</v>
      </c>
      <c r="K52" s="26"/>
      <c r="L52" s="26"/>
      <c r="M52" s="26"/>
      <c r="N52" s="26"/>
      <c r="O52" s="26"/>
      <c r="P52" s="26"/>
      <c r="Q52" s="26"/>
    </row>
    <row r="53" spans="1:17" x14ac:dyDescent="0.2">
      <c r="A53" s="170" t="s">
        <v>57</v>
      </c>
      <c r="B53" s="174"/>
      <c r="C53" s="174"/>
      <c r="D53" s="174"/>
      <c r="E53" s="174"/>
      <c r="F53" s="174"/>
      <c r="G53" s="174"/>
      <c r="H53" s="174"/>
      <c r="I53" s="174"/>
      <c r="J53" s="166">
        <v>140</v>
      </c>
      <c r="K53" s="26"/>
      <c r="L53" s="26"/>
      <c r="M53" s="26"/>
      <c r="N53" s="26"/>
      <c r="O53" s="26"/>
      <c r="P53" s="26"/>
      <c r="Q53" s="26"/>
    </row>
    <row r="54" spans="1:17" x14ac:dyDescent="0.2">
      <c r="A54" s="175" t="s">
        <v>720</v>
      </c>
      <c r="B54" s="174"/>
      <c r="C54" s="174"/>
      <c r="D54" s="174"/>
      <c r="E54" s="174"/>
      <c r="F54" s="174"/>
      <c r="G54" s="174"/>
      <c r="H54" s="174"/>
      <c r="I54" s="174"/>
      <c r="J54" s="167">
        <v>2744</v>
      </c>
      <c r="K54" s="26"/>
      <c r="L54" s="26"/>
      <c r="M54" s="26"/>
      <c r="N54" s="26"/>
      <c r="O54" s="27">
        <v>14.94</v>
      </c>
      <c r="P54" s="26"/>
      <c r="Q54" s="27">
        <v>0.35</v>
      </c>
    </row>
    <row r="55" spans="1:17" ht="19.149999999999999" customHeight="1" x14ac:dyDescent="0.2">
      <c r="A55" s="185" t="s">
        <v>719</v>
      </c>
      <c r="B55" s="174"/>
      <c r="C55" s="174"/>
      <c r="D55" s="174"/>
      <c r="E55" s="174"/>
      <c r="F55" s="174"/>
      <c r="G55" s="174"/>
      <c r="H55" s="174"/>
      <c r="I55" s="174"/>
      <c r="J55" s="174"/>
      <c r="K55" s="174"/>
      <c r="L55" s="174"/>
      <c r="M55" s="174"/>
      <c r="N55" s="174"/>
      <c r="O55" s="174"/>
      <c r="P55" s="174"/>
      <c r="Q55" s="174"/>
    </row>
    <row r="56" spans="1:17" ht="108" x14ac:dyDescent="0.2">
      <c r="A56" s="18">
        <v>11</v>
      </c>
      <c r="B56" s="22" t="s">
        <v>116</v>
      </c>
      <c r="C56" s="131" t="s">
        <v>718</v>
      </c>
      <c r="D56" s="23" t="s">
        <v>96</v>
      </c>
      <c r="E56" s="136" t="s">
        <v>717</v>
      </c>
      <c r="F56" s="25">
        <v>2242.3200000000002</v>
      </c>
      <c r="G56" s="25">
        <v>894.38</v>
      </c>
      <c r="H56" s="25">
        <v>1248.2</v>
      </c>
      <c r="I56" s="25">
        <v>337.7</v>
      </c>
      <c r="J56" s="165">
        <v>91</v>
      </c>
      <c r="K56" s="26">
        <v>36</v>
      </c>
      <c r="L56" s="26">
        <v>50</v>
      </c>
      <c r="M56" s="26">
        <v>14</v>
      </c>
      <c r="N56" s="26">
        <v>67.5</v>
      </c>
      <c r="O56" s="26">
        <v>2.73</v>
      </c>
      <c r="P56" s="26">
        <v>21.36</v>
      </c>
      <c r="Q56" s="26">
        <v>0.86</v>
      </c>
    </row>
    <row r="57" spans="1:17" ht="48" x14ac:dyDescent="0.2">
      <c r="A57" s="18">
        <v>12</v>
      </c>
      <c r="B57" s="22" t="s">
        <v>239</v>
      </c>
      <c r="C57" s="131" t="s">
        <v>716</v>
      </c>
      <c r="D57" s="23" t="s">
        <v>44</v>
      </c>
      <c r="E57" s="136" t="s">
        <v>713</v>
      </c>
      <c r="F57" s="25" t="s">
        <v>715</v>
      </c>
      <c r="G57" s="26"/>
      <c r="H57" s="26"/>
      <c r="I57" s="26"/>
      <c r="J57" s="165">
        <v>786</v>
      </c>
      <c r="K57" s="26"/>
      <c r="L57" s="26"/>
      <c r="M57" s="26"/>
      <c r="N57" s="26"/>
      <c r="O57" s="26"/>
      <c r="P57" s="26"/>
      <c r="Q57" s="26"/>
    </row>
    <row r="58" spans="1:17" ht="48" x14ac:dyDescent="0.2">
      <c r="A58" s="18">
        <v>13</v>
      </c>
      <c r="B58" s="22" t="s">
        <v>239</v>
      </c>
      <c r="C58" s="131" t="s">
        <v>714</v>
      </c>
      <c r="D58" s="23" t="s">
        <v>44</v>
      </c>
      <c r="E58" s="136" t="s">
        <v>713</v>
      </c>
      <c r="F58" s="25" t="s">
        <v>712</v>
      </c>
      <c r="G58" s="26"/>
      <c r="H58" s="26"/>
      <c r="I58" s="26"/>
      <c r="J58" s="165">
        <v>181</v>
      </c>
      <c r="K58" s="26"/>
      <c r="L58" s="26"/>
      <c r="M58" s="26"/>
      <c r="N58" s="26"/>
      <c r="O58" s="26"/>
      <c r="P58" s="26"/>
      <c r="Q58" s="26"/>
    </row>
    <row r="59" spans="1:17" ht="108" x14ac:dyDescent="0.2">
      <c r="A59" s="18">
        <v>14</v>
      </c>
      <c r="B59" s="22" t="s">
        <v>445</v>
      </c>
      <c r="C59" s="131" t="s">
        <v>711</v>
      </c>
      <c r="D59" s="23" t="s">
        <v>43</v>
      </c>
      <c r="E59" s="136" t="s">
        <v>698</v>
      </c>
      <c r="F59" s="25">
        <v>2919.81</v>
      </c>
      <c r="G59" s="25">
        <v>455.8</v>
      </c>
      <c r="H59" s="25">
        <v>945.62</v>
      </c>
      <c r="I59" s="25">
        <v>373.18</v>
      </c>
      <c r="J59" s="165">
        <v>175</v>
      </c>
      <c r="K59" s="26">
        <v>27</v>
      </c>
      <c r="L59" s="26">
        <v>57</v>
      </c>
      <c r="M59" s="26">
        <v>22</v>
      </c>
      <c r="N59" s="26">
        <v>34.4</v>
      </c>
      <c r="O59" s="26">
        <v>2.06</v>
      </c>
      <c r="P59" s="26">
        <v>23.83</v>
      </c>
      <c r="Q59" s="26">
        <v>1.43</v>
      </c>
    </row>
    <row r="60" spans="1:17" ht="48" x14ac:dyDescent="0.2">
      <c r="A60" s="18">
        <v>15</v>
      </c>
      <c r="B60" s="22" t="s">
        <v>239</v>
      </c>
      <c r="C60" s="131" t="s">
        <v>710</v>
      </c>
      <c r="D60" s="23" t="s">
        <v>44</v>
      </c>
      <c r="E60" s="24">
        <v>6</v>
      </c>
      <c r="F60" s="25" t="s">
        <v>709</v>
      </c>
      <c r="G60" s="26"/>
      <c r="H60" s="26"/>
      <c r="I60" s="26"/>
      <c r="J60" s="165">
        <v>24</v>
      </c>
      <c r="K60" s="26"/>
      <c r="L60" s="26"/>
      <c r="M60" s="26"/>
      <c r="N60" s="26"/>
      <c r="O60" s="26"/>
      <c r="P60" s="26"/>
      <c r="Q60" s="26"/>
    </row>
    <row r="61" spans="1:17" ht="48" x14ac:dyDescent="0.2">
      <c r="A61" s="18">
        <v>16</v>
      </c>
      <c r="B61" s="22" t="s">
        <v>239</v>
      </c>
      <c r="C61" s="131" t="s">
        <v>708</v>
      </c>
      <c r="D61" s="23" t="s">
        <v>42</v>
      </c>
      <c r="E61" s="24">
        <v>6</v>
      </c>
      <c r="F61" s="25" t="s">
        <v>707</v>
      </c>
      <c r="G61" s="26"/>
      <c r="H61" s="26"/>
      <c r="I61" s="26"/>
      <c r="J61" s="165">
        <v>3</v>
      </c>
      <c r="K61" s="26"/>
      <c r="L61" s="26"/>
      <c r="M61" s="26"/>
      <c r="N61" s="26"/>
      <c r="O61" s="26"/>
      <c r="P61" s="26"/>
      <c r="Q61" s="26"/>
    </row>
    <row r="62" spans="1:17" ht="48" x14ac:dyDescent="0.2">
      <c r="A62" s="18">
        <v>17</v>
      </c>
      <c r="B62" s="22" t="s">
        <v>239</v>
      </c>
      <c r="C62" s="131" t="s">
        <v>706</v>
      </c>
      <c r="D62" s="23" t="s">
        <v>44</v>
      </c>
      <c r="E62" s="136" t="s">
        <v>705</v>
      </c>
      <c r="F62" s="25" t="s">
        <v>704</v>
      </c>
      <c r="G62" s="26"/>
      <c r="H62" s="26"/>
      <c r="I62" s="26"/>
      <c r="J62" s="165">
        <v>139</v>
      </c>
      <c r="K62" s="26"/>
      <c r="L62" s="26"/>
      <c r="M62" s="26"/>
      <c r="N62" s="26"/>
      <c r="O62" s="26"/>
      <c r="P62" s="26"/>
      <c r="Q62" s="26"/>
    </row>
    <row r="63" spans="1:17" ht="48" x14ac:dyDescent="0.2">
      <c r="A63" s="18">
        <v>18</v>
      </c>
      <c r="B63" s="22" t="s">
        <v>239</v>
      </c>
      <c r="C63" s="131" t="s">
        <v>703</v>
      </c>
      <c r="D63" s="23" t="s">
        <v>42</v>
      </c>
      <c r="E63" s="24">
        <v>2</v>
      </c>
      <c r="F63" s="25" t="s">
        <v>702</v>
      </c>
      <c r="G63" s="26"/>
      <c r="H63" s="26"/>
      <c r="I63" s="26"/>
      <c r="J63" s="165">
        <v>169</v>
      </c>
      <c r="K63" s="26"/>
      <c r="L63" s="26"/>
      <c r="M63" s="26"/>
      <c r="N63" s="26"/>
      <c r="O63" s="26"/>
      <c r="P63" s="26"/>
      <c r="Q63" s="26"/>
    </row>
    <row r="64" spans="1:17" ht="48" x14ac:dyDescent="0.2">
      <c r="A64" s="18">
        <v>19</v>
      </c>
      <c r="B64" s="22" t="s">
        <v>239</v>
      </c>
      <c r="C64" s="131" t="s">
        <v>701</v>
      </c>
      <c r="D64" s="23" t="s">
        <v>42</v>
      </c>
      <c r="E64" s="24">
        <v>2</v>
      </c>
      <c r="F64" s="25" t="s">
        <v>700</v>
      </c>
      <c r="G64" s="26"/>
      <c r="H64" s="26"/>
      <c r="I64" s="26"/>
      <c r="J64" s="165">
        <v>95</v>
      </c>
      <c r="K64" s="26"/>
      <c r="L64" s="26"/>
      <c r="M64" s="26"/>
      <c r="N64" s="26"/>
      <c r="O64" s="26"/>
      <c r="P64" s="26"/>
      <c r="Q64" s="26"/>
    </row>
    <row r="65" spans="1:17" ht="108" x14ac:dyDescent="0.2">
      <c r="A65" s="18">
        <v>20</v>
      </c>
      <c r="B65" s="22" t="s">
        <v>119</v>
      </c>
      <c r="C65" s="131" t="s">
        <v>699</v>
      </c>
      <c r="D65" s="23" t="s">
        <v>43</v>
      </c>
      <c r="E65" s="136" t="s">
        <v>698</v>
      </c>
      <c r="F65" s="25">
        <v>676.59</v>
      </c>
      <c r="G65" s="25">
        <v>89.31</v>
      </c>
      <c r="H65" s="25">
        <v>5.85</v>
      </c>
      <c r="I65" s="25">
        <v>0.36</v>
      </c>
      <c r="J65" s="165">
        <v>41</v>
      </c>
      <c r="K65" s="26">
        <v>5</v>
      </c>
      <c r="L65" s="26"/>
      <c r="M65" s="26"/>
      <c r="N65" s="26">
        <v>6.74</v>
      </c>
      <c r="O65" s="26">
        <v>0.4</v>
      </c>
      <c r="P65" s="26">
        <v>0.02</v>
      </c>
      <c r="Q65" s="26"/>
    </row>
    <row r="66" spans="1:17" ht="108" x14ac:dyDescent="0.2">
      <c r="A66" s="18">
        <v>21</v>
      </c>
      <c r="B66" s="22" t="s">
        <v>118</v>
      </c>
      <c r="C66" s="131" t="s">
        <v>697</v>
      </c>
      <c r="D66" s="23" t="s">
        <v>43</v>
      </c>
      <c r="E66" s="136" t="s">
        <v>696</v>
      </c>
      <c r="F66" s="25">
        <v>248.1</v>
      </c>
      <c r="G66" s="25">
        <v>30.34</v>
      </c>
      <c r="H66" s="25">
        <v>2.92</v>
      </c>
      <c r="I66" s="25">
        <v>0.18</v>
      </c>
      <c r="J66" s="165">
        <v>7</v>
      </c>
      <c r="K66" s="26">
        <v>1</v>
      </c>
      <c r="L66" s="26"/>
      <c r="M66" s="26"/>
      <c r="N66" s="26">
        <v>2.29</v>
      </c>
      <c r="O66" s="26">
        <v>7.0000000000000007E-2</v>
      </c>
      <c r="P66" s="26">
        <v>0.01</v>
      </c>
      <c r="Q66" s="26"/>
    </row>
    <row r="67" spans="1:17" ht="108" x14ac:dyDescent="0.2">
      <c r="A67" s="18">
        <v>22</v>
      </c>
      <c r="B67" s="22" t="s">
        <v>120</v>
      </c>
      <c r="C67" s="131" t="s">
        <v>695</v>
      </c>
      <c r="D67" s="23" t="s">
        <v>88</v>
      </c>
      <c r="E67" s="136" t="s">
        <v>694</v>
      </c>
      <c r="F67" s="25">
        <v>806.06</v>
      </c>
      <c r="G67" s="25">
        <v>157.18</v>
      </c>
      <c r="H67" s="25">
        <v>456.3</v>
      </c>
      <c r="I67" s="25">
        <v>50.35</v>
      </c>
      <c r="J67" s="165">
        <v>685</v>
      </c>
      <c r="K67" s="26">
        <v>134</v>
      </c>
      <c r="L67" s="26">
        <v>388</v>
      </c>
      <c r="M67" s="26">
        <v>43</v>
      </c>
      <c r="N67" s="26">
        <v>11.6</v>
      </c>
      <c r="O67" s="26">
        <v>9.86</v>
      </c>
      <c r="P67" s="26">
        <v>2.96</v>
      </c>
      <c r="Q67" s="26">
        <v>2.52</v>
      </c>
    </row>
    <row r="68" spans="1:17" ht="48" x14ac:dyDescent="0.2">
      <c r="A68" s="18">
        <v>23</v>
      </c>
      <c r="B68" s="22" t="s">
        <v>239</v>
      </c>
      <c r="C68" s="131" t="s">
        <v>693</v>
      </c>
      <c r="D68" s="23" t="s">
        <v>44</v>
      </c>
      <c r="E68" s="24">
        <v>7</v>
      </c>
      <c r="F68" s="25" t="s">
        <v>689</v>
      </c>
      <c r="G68" s="26"/>
      <c r="H68" s="26"/>
      <c r="I68" s="26"/>
      <c r="J68" s="165">
        <v>31</v>
      </c>
      <c r="K68" s="26"/>
      <c r="L68" s="26"/>
      <c r="M68" s="26"/>
      <c r="N68" s="26"/>
      <c r="O68" s="26"/>
      <c r="P68" s="26"/>
      <c r="Q68" s="26"/>
    </row>
    <row r="69" spans="1:17" ht="48" x14ac:dyDescent="0.2">
      <c r="A69" s="18">
        <v>24</v>
      </c>
      <c r="B69" s="22" t="s">
        <v>239</v>
      </c>
      <c r="C69" s="131" t="s">
        <v>692</v>
      </c>
      <c r="D69" s="23" t="s">
        <v>44</v>
      </c>
      <c r="E69" s="24">
        <v>45</v>
      </c>
      <c r="F69" s="25" t="s">
        <v>691</v>
      </c>
      <c r="G69" s="26"/>
      <c r="H69" s="26"/>
      <c r="I69" s="26"/>
      <c r="J69" s="165">
        <v>134</v>
      </c>
      <c r="K69" s="26"/>
      <c r="L69" s="26"/>
      <c r="M69" s="26"/>
      <c r="N69" s="26"/>
      <c r="O69" s="26"/>
      <c r="P69" s="26"/>
      <c r="Q69" s="26"/>
    </row>
    <row r="70" spans="1:17" ht="48" x14ac:dyDescent="0.2">
      <c r="A70" s="18">
        <v>25</v>
      </c>
      <c r="B70" s="22" t="s">
        <v>239</v>
      </c>
      <c r="C70" s="131" t="s">
        <v>690</v>
      </c>
      <c r="D70" s="23" t="s">
        <v>44</v>
      </c>
      <c r="E70" s="24">
        <v>42</v>
      </c>
      <c r="F70" s="25" t="s">
        <v>689</v>
      </c>
      <c r="G70" s="26"/>
      <c r="H70" s="26"/>
      <c r="I70" s="26"/>
      <c r="J70" s="165">
        <v>184</v>
      </c>
      <c r="K70" s="26"/>
      <c r="L70" s="26"/>
      <c r="M70" s="26"/>
      <c r="N70" s="26"/>
      <c r="O70" s="26"/>
      <c r="P70" s="26"/>
      <c r="Q70" s="26"/>
    </row>
    <row r="71" spans="1:17" ht="108" x14ac:dyDescent="0.2">
      <c r="A71" s="18">
        <v>26</v>
      </c>
      <c r="B71" s="22" t="s">
        <v>117</v>
      </c>
      <c r="C71" s="131" t="s">
        <v>688</v>
      </c>
      <c r="D71" s="23" t="s">
        <v>40</v>
      </c>
      <c r="E71" s="24">
        <v>12</v>
      </c>
      <c r="F71" s="25">
        <v>26.56</v>
      </c>
      <c r="G71" s="25">
        <v>15.58</v>
      </c>
      <c r="H71" s="25">
        <v>2.92</v>
      </c>
      <c r="I71" s="25">
        <v>0.18</v>
      </c>
      <c r="J71" s="165">
        <v>319</v>
      </c>
      <c r="K71" s="26">
        <v>187</v>
      </c>
      <c r="L71" s="26">
        <v>35</v>
      </c>
      <c r="M71" s="26">
        <v>2</v>
      </c>
      <c r="N71" s="26">
        <v>1.1499999999999999</v>
      </c>
      <c r="O71" s="26">
        <v>13.8</v>
      </c>
      <c r="P71" s="26">
        <v>0.01</v>
      </c>
      <c r="Q71" s="26">
        <v>0.12</v>
      </c>
    </row>
    <row r="72" spans="1:17" ht="108" x14ac:dyDescent="0.2">
      <c r="A72" s="18">
        <v>27</v>
      </c>
      <c r="B72" s="22" t="s">
        <v>687</v>
      </c>
      <c r="C72" s="131" t="s">
        <v>686</v>
      </c>
      <c r="D72" s="23" t="s">
        <v>40</v>
      </c>
      <c r="E72" s="24">
        <v>6</v>
      </c>
      <c r="F72" s="25">
        <v>38.4</v>
      </c>
      <c r="G72" s="25">
        <v>3.52</v>
      </c>
      <c r="H72" s="25">
        <v>2.92</v>
      </c>
      <c r="I72" s="25">
        <v>0.18</v>
      </c>
      <c r="J72" s="165">
        <v>230</v>
      </c>
      <c r="K72" s="26">
        <v>21</v>
      </c>
      <c r="L72" s="26">
        <v>18</v>
      </c>
      <c r="M72" s="26">
        <v>1</v>
      </c>
      <c r="N72" s="26">
        <v>0.26</v>
      </c>
      <c r="O72" s="26">
        <v>1.56</v>
      </c>
      <c r="P72" s="26">
        <v>0.01</v>
      </c>
      <c r="Q72" s="26">
        <v>0.06</v>
      </c>
    </row>
    <row r="73" spans="1:17" ht="108" x14ac:dyDescent="0.2">
      <c r="A73" s="18">
        <v>28</v>
      </c>
      <c r="B73" s="22" t="s">
        <v>685</v>
      </c>
      <c r="C73" s="131" t="s">
        <v>684</v>
      </c>
      <c r="D73" s="23" t="s">
        <v>683</v>
      </c>
      <c r="E73" s="136" t="s">
        <v>682</v>
      </c>
      <c r="F73" s="25">
        <v>1652.15</v>
      </c>
      <c r="G73" s="25">
        <v>234.7</v>
      </c>
      <c r="H73" s="25">
        <v>2.92</v>
      </c>
      <c r="I73" s="25">
        <v>0.18</v>
      </c>
      <c r="J73" s="165">
        <v>297</v>
      </c>
      <c r="K73" s="26">
        <v>42</v>
      </c>
      <c r="L73" s="26">
        <v>1</v>
      </c>
      <c r="M73" s="26"/>
      <c r="N73" s="26">
        <v>16.8</v>
      </c>
      <c r="O73" s="26">
        <v>3.02</v>
      </c>
      <c r="P73" s="26">
        <v>0.01</v>
      </c>
      <c r="Q73" s="26"/>
    </row>
    <row r="74" spans="1:17" x14ac:dyDescent="0.2">
      <c r="A74" s="170" t="s">
        <v>166</v>
      </c>
      <c r="B74" s="174"/>
      <c r="C74" s="174"/>
      <c r="D74" s="174"/>
      <c r="E74" s="174"/>
      <c r="F74" s="174"/>
      <c r="G74" s="174"/>
      <c r="H74" s="174"/>
      <c r="I74" s="174"/>
      <c r="J74" s="166">
        <v>3591</v>
      </c>
      <c r="K74" s="25">
        <v>453</v>
      </c>
      <c r="L74" s="25">
        <v>549</v>
      </c>
      <c r="M74" s="25">
        <v>82</v>
      </c>
      <c r="N74" s="26"/>
      <c r="O74" s="25">
        <v>33.5</v>
      </c>
      <c r="P74" s="26"/>
      <c r="Q74" s="25">
        <v>4.99</v>
      </c>
    </row>
    <row r="75" spans="1:17" x14ac:dyDescent="0.2">
      <c r="A75" s="170" t="s">
        <v>165</v>
      </c>
      <c r="B75" s="174"/>
      <c r="C75" s="174"/>
      <c r="D75" s="174"/>
      <c r="E75" s="174"/>
      <c r="F75" s="174"/>
      <c r="G75" s="174"/>
      <c r="H75" s="174"/>
      <c r="I75" s="174"/>
      <c r="J75" s="166">
        <v>3827</v>
      </c>
      <c r="K75" s="25">
        <v>544</v>
      </c>
      <c r="L75" s="25">
        <v>659</v>
      </c>
      <c r="M75" s="25">
        <v>98</v>
      </c>
      <c r="N75" s="26"/>
      <c r="O75" s="25">
        <v>40.200000000000003</v>
      </c>
      <c r="P75" s="26"/>
      <c r="Q75" s="25">
        <v>5.99</v>
      </c>
    </row>
    <row r="76" spans="1:17" x14ac:dyDescent="0.2">
      <c r="A76" s="170" t="s">
        <v>46</v>
      </c>
      <c r="B76" s="174"/>
      <c r="C76" s="174"/>
      <c r="D76" s="174"/>
      <c r="E76" s="174"/>
      <c r="F76" s="174"/>
      <c r="G76" s="174"/>
      <c r="H76" s="174"/>
      <c r="I76" s="174"/>
      <c r="J76" s="166">
        <v>610</v>
      </c>
      <c r="K76" s="26"/>
      <c r="L76" s="26"/>
      <c r="M76" s="26"/>
      <c r="N76" s="26"/>
      <c r="O76" s="26"/>
      <c r="P76" s="26"/>
      <c r="Q76" s="26"/>
    </row>
    <row r="77" spans="1:17" x14ac:dyDescent="0.2">
      <c r="A77" s="170" t="s">
        <v>47</v>
      </c>
      <c r="B77" s="174"/>
      <c r="C77" s="174"/>
      <c r="D77" s="174"/>
      <c r="E77" s="174"/>
      <c r="F77" s="174"/>
      <c r="G77" s="174"/>
      <c r="H77" s="174"/>
      <c r="I77" s="174"/>
      <c r="J77" s="166">
        <v>417</v>
      </c>
      <c r="K77" s="26"/>
      <c r="L77" s="26"/>
      <c r="M77" s="26"/>
      <c r="N77" s="26"/>
      <c r="O77" s="26"/>
      <c r="P77" s="26"/>
      <c r="Q77" s="26"/>
    </row>
    <row r="78" spans="1:17" x14ac:dyDescent="0.2">
      <c r="A78" s="175" t="s">
        <v>681</v>
      </c>
      <c r="B78" s="174"/>
      <c r="C78" s="174"/>
      <c r="D78" s="174"/>
      <c r="E78" s="174"/>
      <c r="F78" s="174"/>
      <c r="G78" s="174"/>
      <c r="H78" s="174"/>
      <c r="I78" s="174"/>
      <c r="J78" s="165"/>
      <c r="K78" s="26"/>
      <c r="L78" s="26"/>
      <c r="M78" s="26"/>
      <c r="N78" s="26"/>
      <c r="O78" s="26"/>
      <c r="P78" s="26"/>
      <c r="Q78" s="26"/>
    </row>
    <row r="79" spans="1:17" x14ac:dyDescent="0.2">
      <c r="A79" s="170" t="s">
        <v>434</v>
      </c>
      <c r="B79" s="174"/>
      <c r="C79" s="174"/>
      <c r="D79" s="174"/>
      <c r="E79" s="174"/>
      <c r="F79" s="174"/>
      <c r="G79" s="174"/>
      <c r="H79" s="174"/>
      <c r="I79" s="174"/>
      <c r="J79" s="166">
        <v>3073</v>
      </c>
      <c r="K79" s="26"/>
      <c r="L79" s="26"/>
      <c r="M79" s="26"/>
      <c r="N79" s="26"/>
      <c r="O79" s="25">
        <v>40.200000000000003</v>
      </c>
      <c r="P79" s="26"/>
      <c r="Q79" s="25">
        <v>5.99</v>
      </c>
    </row>
    <row r="80" spans="1:17" x14ac:dyDescent="0.2">
      <c r="A80" s="170" t="s">
        <v>433</v>
      </c>
      <c r="B80" s="174"/>
      <c r="C80" s="174"/>
      <c r="D80" s="174"/>
      <c r="E80" s="174"/>
      <c r="F80" s="174"/>
      <c r="G80" s="174"/>
      <c r="H80" s="174"/>
      <c r="I80" s="174"/>
      <c r="J80" s="166">
        <v>1781</v>
      </c>
      <c r="K80" s="26"/>
      <c r="L80" s="26"/>
      <c r="M80" s="26"/>
      <c r="N80" s="26"/>
      <c r="O80" s="26"/>
      <c r="P80" s="26"/>
      <c r="Q80" s="26"/>
    </row>
    <row r="81" spans="1:17" x14ac:dyDescent="0.2">
      <c r="A81" s="170" t="s">
        <v>51</v>
      </c>
      <c r="B81" s="174"/>
      <c r="C81" s="174"/>
      <c r="D81" s="174"/>
      <c r="E81" s="174"/>
      <c r="F81" s="174"/>
      <c r="G81" s="174"/>
      <c r="H81" s="174"/>
      <c r="I81" s="174"/>
      <c r="J81" s="166">
        <v>4854</v>
      </c>
      <c r="K81" s="26"/>
      <c r="L81" s="26"/>
      <c r="M81" s="26"/>
      <c r="N81" s="26"/>
      <c r="O81" s="25">
        <v>40.200000000000003</v>
      </c>
      <c r="P81" s="26"/>
      <c r="Q81" s="25">
        <v>5.99</v>
      </c>
    </row>
    <row r="82" spans="1:17" x14ac:dyDescent="0.2">
      <c r="A82" s="170" t="s">
        <v>52</v>
      </c>
      <c r="B82" s="174"/>
      <c r="C82" s="174"/>
      <c r="D82" s="174"/>
      <c r="E82" s="174"/>
      <c r="F82" s="174"/>
      <c r="G82" s="174"/>
      <c r="H82" s="174"/>
      <c r="I82" s="174"/>
      <c r="J82" s="165"/>
      <c r="K82" s="26"/>
      <c r="L82" s="26"/>
      <c r="M82" s="26"/>
      <c r="N82" s="26"/>
      <c r="O82" s="26"/>
      <c r="P82" s="26"/>
      <c r="Q82" s="26"/>
    </row>
    <row r="83" spans="1:17" x14ac:dyDescent="0.2">
      <c r="A83" s="170" t="s">
        <v>53</v>
      </c>
      <c r="B83" s="174"/>
      <c r="C83" s="174"/>
      <c r="D83" s="174"/>
      <c r="E83" s="174"/>
      <c r="F83" s="174"/>
      <c r="G83" s="174"/>
      <c r="H83" s="174"/>
      <c r="I83" s="174"/>
      <c r="J83" s="166">
        <v>2624</v>
      </c>
      <c r="K83" s="26"/>
      <c r="L83" s="26"/>
      <c r="M83" s="26"/>
      <c r="N83" s="26"/>
      <c r="O83" s="26"/>
      <c r="P83" s="26"/>
      <c r="Q83" s="26"/>
    </row>
    <row r="84" spans="1:17" x14ac:dyDescent="0.2">
      <c r="A84" s="170" t="s">
        <v>54</v>
      </c>
      <c r="B84" s="174"/>
      <c r="C84" s="174"/>
      <c r="D84" s="174"/>
      <c r="E84" s="174"/>
      <c r="F84" s="174"/>
      <c r="G84" s="174"/>
      <c r="H84" s="174"/>
      <c r="I84" s="174"/>
      <c r="J84" s="166">
        <v>659</v>
      </c>
      <c r="K84" s="26"/>
      <c r="L84" s="26"/>
      <c r="M84" s="26"/>
      <c r="N84" s="26"/>
      <c r="O84" s="26"/>
      <c r="P84" s="26"/>
      <c r="Q84" s="26"/>
    </row>
    <row r="85" spans="1:17" x14ac:dyDescent="0.2">
      <c r="A85" s="170" t="s">
        <v>55</v>
      </c>
      <c r="B85" s="174"/>
      <c r="C85" s="174"/>
      <c r="D85" s="174"/>
      <c r="E85" s="174"/>
      <c r="F85" s="174"/>
      <c r="G85" s="174"/>
      <c r="H85" s="174"/>
      <c r="I85" s="174"/>
      <c r="J85" s="166">
        <v>642</v>
      </c>
      <c r="K85" s="26"/>
      <c r="L85" s="26"/>
      <c r="M85" s="26"/>
      <c r="N85" s="26"/>
      <c r="O85" s="26"/>
      <c r="P85" s="26"/>
      <c r="Q85" s="26"/>
    </row>
    <row r="86" spans="1:17" x14ac:dyDescent="0.2">
      <c r="A86" s="170" t="s">
        <v>56</v>
      </c>
      <c r="B86" s="174"/>
      <c r="C86" s="174"/>
      <c r="D86" s="174"/>
      <c r="E86" s="174"/>
      <c r="F86" s="174"/>
      <c r="G86" s="174"/>
      <c r="H86" s="174"/>
      <c r="I86" s="174"/>
      <c r="J86" s="166">
        <v>610</v>
      </c>
      <c r="K86" s="26"/>
      <c r="L86" s="26"/>
      <c r="M86" s="26"/>
      <c r="N86" s="26"/>
      <c r="O86" s="26"/>
      <c r="P86" s="26"/>
      <c r="Q86" s="26"/>
    </row>
    <row r="87" spans="1:17" x14ac:dyDescent="0.2">
      <c r="A87" s="170" t="s">
        <v>57</v>
      </c>
      <c r="B87" s="174"/>
      <c r="C87" s="174"/>
      <c r="D87" s="174"/>
      <c r="E87" s="174"/>
      <c r="F87" s="174"/>
      <c r="G87" s="174"/>
      <c r="H87" s="174"/>
      <c r="I87" s="174"/>
      <c r="J87" s="166">
        <v>417</v>
      </c>
      <c r="K87" s="26"/>
      <c r="L87" s="26"/>
      <c r="M87" s="26"/>
      <c r="N87" s="26"/>
      <c r="O87" s="26"/>
      <c r="P87" s="26"/>
      <c r="Q87" s="26"/>
    </row>
    <row r="88" spans="1:17" x14ac:dyDescent="0.2">
      <c r="A88" s="175" t="s">
        <v>680</v>
      </c>
      <c r="B88" s="174"/>
      <c r="C88" s="174"/>
      <c r="D88" s="174"/>
      <c r="E88" s="174"/>
      <c r="F88" s="174"/>
      <c r="G88" s="174"/>
      <c r="H88" s="174"/>
      <c r="I88" s="174"/>
      <c r="J88" s="167">
        <v>4854</v>
      </c>
      <c r="K88" s="26"/>
      <c r="L88" s="26"/>
      <c r="M88" s="26"/>
      <c r="N88" s="26"/>
      <c r="O88" s="27">
        <v>40.200000000000003</v>
      </c>
      <c r="P88" s="26"/>
      <c r="Q88" s="27">
        <v>5.99</v>
      </c>
    </row>
    <row r="89" spans="1:17" x14ac:dyDescent="0.2">
      <c r="A89" s="181" t="s">
        <v>104</v>
      </c>
      <c r="B89" s="182"/>
      <c r="C89" s="182"/>
      <c r="D89" s="182"/>
      <c r="E89" s="182"/>
      <c r="F89" s="182"/>
      <c r="G89" s="182"/>
      <c r="H89" s="182"/>
      <c r="I89" s="182"/>
      <c r="J89" s="182"/>
      <c r="K89" s="182"/>
      <c r="L89" s="182"/>
      <c r="M89" s="182"/>
      <c r="N89" s="182"/>
      <c r="O89" s="182"/>
      <c r="P89" s="182"/>
      <c r="Q89" s="182"/>
    </row>
    <row r="90" spans="1:17" x14ac:dyDescent="0.2">
      <c r="A90" s="170" t="s">
        <v>45</v>
      </c>
      <c r="B90" s="174"/>
      <c r="C90" s="174"/>
      <c r="D90" s="174"/>
      <c r="E90" s="174"/>
      <c r="F90" s="174"/>
      <c r="G90" s="174"/>
      <c r="H90" s="174"/>
      <c r="I90" s="174"/>
      <c r="J90" s="166">
        <v>5857</v>
      </c>
      <c r="K90" s="25">
        <v>628</v>
      </c>
      <c r="L90" s="25">
        <v>611</v>
      </c>
      <c r="M90" s="25">
        <v>87</v>
      </c>
      <c r="N90" s="26"/>
      <c r="O90" s="25">
        <v>45.95</v>
      </c>
      <c r="P90" s="26"/>
      <c r="Q90" s="25">
        <v>5.28</v>
      </c>
    </row>
    <row r="91" spans="1:17" x14ac:dyDescent="0.2">
      <c r="A91" s="170" t="s">
        <v>98</v>
      </c>
      <c r="B91" s="174"/>
      <c r="C91" s="174"/>
      <c r="D91" s="174"/>
      <c r="E91" s="174"/>
      <c r="F91" s="174"/>
      <c r="G91" s="174"/>
      <c r="H91" s="174"/>
      <c r="I91" s="174"/>
      <c r="J91" s="166">
        <v>6226</v>
      </c>
      <c r="K91" s="25">
        <v>754</v>
      </c>
      <c r="L91" s="25">
        <v>733</v>
      </c>
      <c r="M91" s="25">
        <v>104</v>
      </c>
      <c r="N91" s="26"/>
      <c r="O91" s="25">
        <v>55.14</v>
      </c>
      <c r="P91" s="26"/>
      <c r="Q91" s="25">
        <v>6.34</v>
      </c>
    </row>
    <row r="92" spans="1:17" x14ac:dyDescent="0.2">
      <c r="A92" s="170" t="s">
        <v>97</v>
      </c>
      <c r="B92" s="174"/>
      <c r="C92" s="174"/>
      <c r="D92" s="174"/>
      <c r="E92" s="174"/>
      <c r="F92" s="174"/>
      <c r="G92" s="174"/>
      <c r="H92" s="174"/>
      <c r="I92" s="174"/>
      <c r="J92" s="165"/>
      <c r="K92" s="26"/>
      <c r="L92" s="26"/>
      <c r="M92" s="26"/>
      <c r="N92" s="26"/>
      <c r="O92" s="26"/>
      <c r="P92" s="26"/>
      <c r="Q92" s="26"/>
    </row>
    <row r="93" spans="1:17" ht="26.1" customHeight="1" x14ac:dyDescent="0.2">
      <c r="A93" s="170" t="s">
        <v>679</v>
      </c>
      <c r="B93" s="174"/>
      <c r="C93" s="174"/>
      <c r="D93" s="174"/>
      <c r="E93" s="174"/>
      <c r="F93" s="174"/>
      <c r="G93" s="174"/>
      <c r="H93" s="174"/>
      <c r="I93" s="174"/>
      <c r="J93" s="166">
        <v>35</v>
      </c>
      <c r="K93" s="26"/>
      <c r="L93" s="26"/>
      <c r="M93" s="26"/>
      <c r="N93" s="26"/>
      <c r="O93" s="26"/>
      <c r="P93" s="26"/>
      <c r="Q93" s="26"/>
    </row>
    <row r="94" spans="1:17" x14ac:dyDescent="0.2">
      <c r="A94" s="170" t="s">
        <v>678</v>
      </c>
      <c r="B94" s="174"/>
      <c r="C94" s="174"/>
      <c r="D94" s="174"/>
      <c r="E94" s="174"/>
      <c r="F94" s="174"/>
      <c r="G94" s="174"/>
      <c r="H94" s="174"/>
      <c r="I94" s="174"/>
      <c r="J94" s="166">
        <v>61</v>
      </c>
      <c r="K94" s="26"/>
      <c r="L94" s="26"/>
      <c r="M94" s="26"/>
      <c r="N94" s="26"/>
      <c r="O94" s="26"/>
      <c r="P94" s="26"/>
      <c r="Q94" s="26"/>
    </row>
    <row r="95" spans="1:17" ht="26.1" customHeight="1" x14ac:dyDescent="0.2">
      <c r="A95" s="170" t="s">
        <v>677</v>
      </c>
      <c r="B95" s="174"/>
      <c r="C95" s="174"/>
      <c r="D95" s="174"/>
      <c r="E95" s="174"/>
      <c r="F95" s="174"/>
      <c r="G95" s="174"/>
      <c r="H95" s="174"/>
      <c r="I95" s="174"/>
      <c r="J95" s="166">
        <v>25</v>
      </c>
      <c r="K95" s="26"/>
      <c r="L95" s="26"/>
      <c r="M95" s="26"/>
      <c r="N95" s="26"/>
      <c r="O95" s="26"/>
      <c r="P95" s="26"/>
      <c r="Q95" s="26"/>
    </row>
    <row r="96" spans="1:17" ht="26.1" customHeight="1" x14ac:dyDescent="0.2">
      <c r="A96" s="170" t="s">
        <v>676</v>
      </c>
      <c r="B96" s="174"/>
      <c r="C96" s="174"/>
      <c r="D96" s="174"/>
      <c r="E96" s="174"/>
      <c r="F96" s="174"/>
      <c r="G96" s="174"/>
      <c r="H96" s="174"/>
      <c r="I96" s="174"/>
      <c r="J96" s="166">
        <v>248</v>
      </c>
      <c r="K96" s="25">
        <v>126</v>
      </c>
      <c r="L96" s="25">
        <v>122</v>
      </c>
      <c r="M96" s="25">
        <v>17</v>
      </c>
      <c r="N96" s="26"/>
      <c r="O96" s="25">
        <v>9.19</v>
      </c>
      <c r="P96" s="26"/>
      <c r="Q96" s="25">
        <v>1.056</v>
      </c>
    </row>
    <row r="97" spans="1:17" x14ac:dyDescent="0.2">
      <c r="A97" s="170" t="s">
        <v>46</v>
      </c>
      <c r="B97" s="174"/>
      <c r="C97" s="174"/>
      <c r="D97" s="174"/>
      <c r="E97" s="174"/>
      <c r="F97" s="174"/>
      <c r="G97" s="174"/>
      <c r="H97" s="174"/>
      <c r="I97" s="174"/>
      <c r="J97" s="166">
        <v>815</v>
      </c>
      <c r="K97" s="26"/>
      <c r="L97" s="26"/>
      <c r="M97" s="26"/>
      <c r="N97" s="26"/>
      <c r="O97" s="26"/>
      <c r="P97" s="26"/>
      <c r="Q97" s="26"/>
    </row>
    <row r="98" spans="1:17" x14ac:dyDescent="0.2">
      <c r="A98" s="170" t="s">
        <v>97</v>
      </c>
      <c r="B98" s="174"/>
      <c r="C98" s="174"/>
      <c r="D98" s="174"/>
      <c r="E98" s="174"/>
      <c r="F98" s="174"/>
      <c r="G98" s="174"/>
      <c r="H98" s="174"/>
      <c r="I98" s="174"/>
      <c r="J98" s="165"/>
      <c r="K98" s="26"/>
      <c r="L98" s="26"/>
      <c r="M98" s="26"/>
      <c r="N98" s="26"/>
      <c r="O98" s="26"/>
      <c r="P98" s="26"/>
      <c r="Q98" s="26"/>
    </row>
    <row r="99" spans="1:17" x14ac:dyDescent="0.2">
      <c r="A99" s="170" t="s">
        <v>675</v>
      </c>
      <c r="B99" s="174"/>
      <c r="C99" s="174"/>
      <c r="D99" s="174"/>
      <c r="E99" s="174"/>
      <c r="F99" s="174"/>
      <c r="G99" s="174"/>
      <c r="H99" s="174"/>
      <c r="I99" s="174"/>
      <c r="J99" s="166">
        <v>815</v>
      </c>
      <c r="K99" s="26"/>
      <c r="L99" s="26"/>
      <c r="M99" s="26"/>
      <c r="N99" s="26"/>
      <c r="O99" s="26"/>
      <c r="P99" s="26"/>
      <c r="Q99" s="26"/>
    </row>
    <row r="100" spans="1:17" x14ac:dyDescent="0.2">
      <c r="A100" s="170" t="s">
        <v>47</v>
      </c>
      <c r="B100" s="174"/>
      <c r="C100" s="174"/>
      <c r="D100" s="174"/>
      <c r="E100" s="174"/>
      <c r="F100" s="174"/>
      <c r="G100" s="174"/>
      <c r="H100" s="174"/>
      <c r="I100" s="174"/>
      <c r="J100" s="166">
        <v>558</v>
      </c>
      <c r="K100" s="26"/>
      <c r="L100" s="26"/>
      <c r="M100" s="26"/>
      <c r="N100" s="26"/>
      <c r="O100" s="26"/>
      <c r="P100" s="26"/>
      <c r="Q100" s="26"/>
    </row>
    <row r="101" spans="1:17" x14ac:dyDescent="0.2">
      <c r="A101" s="170" t="s">
        <v>97</v>
      </c>
      <c r="B101" s="174"/>
      <c r="C101" s="174"/>
      <c r="D101" s="174"/>
      <c r="E101" s="174"/>
      <c r="F101" s="174"/>
      <c r="G101" s="174"/>
      <c r="H101" s="174"/>
      <c r="I101" s="174"/>
      <c r="J101" s="165"/>
      <c r="K101" s="26"/>
      <c r="L101" s="26"/>
      <c r="M101" s="26"/>
      <c r="N101" s="26"/>
      <c r="O101" s="26"/>
      <c r="P101" s="26"/>
      <c r="Q101" s="26"/>
    </row>
    <row r="102" spans="1:17" x14ac:dyDescent="0.2">
      <c r="A102" s="170" t="s">
        <v>674</v>
      </c>
      <c r="B102" s="174"/>
      <c r="C102" s="174"/>
      <c r="D102" s="174"/>
      <c r="E102" s="174"/>
      <c r="F102" s="174"/>
      <c r="G102" s="174"/>
      <c r="H102" s="174"/>
      <c r="I102" s="174"/>
      <c r="J102" s="166">
        <v>558</v>
      </c>
      <c r="K102" s="26"/>
      <c r="L102" s="26"/>
      <c r="M102" s="26"/>
      <c r="N102" s="26"/>
      <c r="O102" s="26"/>
      <c r="P102" s="26"/>
      <c r="Q102" s="26"/>
    </row>
    <row r="103" spans="1:17" x14ac:dyDescent="0.2">
      <c r="A103" s="175" t="s">
        <v>48</v>
      </c>
      <c r="B103" s="174"/>
      <c r="C103" s="174"/>
      <c r="D103" s="174"/>
      <c r="E103" s="174"/>
      <c r="F103" s="174"/>
      <c r="G103" s="174"/>
      <c r="H103" s="174"/>
      <c r="I103" s="174"/>
      <c r="J103" s="165"/>
      <c r="K103" s="26"/>
      <c r="L103" s="26"/>
      <c r="M103" s="26"/>
      <c r="N103" s="26"/>
      <c r="O103" s="26"/>
      <c r="P103" s="26"/>
      <c r="Q103" s="26"/>
    </row>
    <row r="104" spans="1:17" x14ac:dyDescent="0.2">
      <c r="A104" s="170" t="s">
        <v>154</v>
      </c>
      <c r="B104" s="174"/>
      <c r="C104" s="174"/>
      <c r="D104" s="174"/>
      <c r="E104" s="174"/>
      <c r="F104" s="174"/>
      <c r="G104" s="174"/>
      <c r="H104" s="174"/>
      <c r="I104" s="174"/>
      <c r="J104" s="165"/>
      <c r="K104" s="26"/>
      <c r="L104" s="26"/>
      <c r="M104" s="26"/>
      <c r="N104" s="26"/>
      <c r="O104" s="26"/>
      <c r="P104" s="26"/>
      <c r="Q104" s="26"/>
    </row>
    <row r="105" spans="1:17" x14ac:dyDescent="0.2">
      <c r="A105" s="170" t="s">
        <v>149</v>
      </c>
      <c r="B105" s="174"/>
      <c r="C105" s="174"/>
      <c r="D105" s="174"/>
      <c r="E105" s="174"/>
      <c r="F105" s="174"/>
      <c r="G105" s="174"/>
      <c r="H105" s="174"/>
      <c r="I105" s="174"/>
      <c r="J105" s="165"/>
      <c r="K105" s="26"/>
      <c r="L105" s="26"/>
      <c r="M105" s="26"/>
      <c r="N105" s="26"/>
      <c r="O105" s="26"/>
      <c r="P105" s="26"/>
      <c r="Q105" s="26"/>
    </row>
    <row r="106" spans="1:17" x14ac:dyDescent="0.2">
      <c r="A106" s="170" t="s">
        <v>673</v>
      </c>
      <c r="B106" s="174"/>
      <c r="C106" s="174"/>
      <c r="D106" s="174"/>
      <c r="E106" s="174"/>
      <c r="F106" s="174"/>
      <c r="G106" s="174"/>
      <c r="H106" s="174"/>
      <c r="I106" s="174"/>
      <c r="J106" s="166">
        <v>2090</v>
      </c>
      <c r="K106" s="25">
        <v>628</v>
      </c>
      <c r="L106" s="25">
        <v>611</v>
      </c>
      <c r="M106" s="25">
        <v>87</v>
      </c>
      <c r="N106" s="26"/>
      <c r="O106" s="25">
        <v>45.95</v>
      </c>
      <c r="P106" s="26"/>
      <c r="Q106" s="25">
        <v>5.28</v>
      </c>
    </row>
    <row r="107" spans="1:17" ht="26.1" customHeight="1" x14ac:dyDescent="0.2">
      <c r="A107" s="170" t="s">
        <v>147</v>
      </c>
      <c r="B107" s="174"/>
      <c r="C107" s="174"/>
      <c r="D107" s="174"/>
      <c r="E107" s="174"/>
      <c r="F107" s="174"/>
      <c r="G107" s="174"/>
      <c r="H107" s="174"/>
      <c r="I107" s="174"/>
      <c r="J107" s="166">
        <v>2338</v>
      </c>
      <c r="K107" s="25">
        <v>754</v>
      </c>
      <c r="L107" s="25">
        <v>733</v>
      </c>
      <c r="M107" s="25">
        <v>104</v>
      </c>
      <c r="N107" s="26"/>
      <c r="O107" s="25">
        <v>55.14</v>
      </c>
      <c r="P107" s="26"/>
      <c r="Q107" s="25">
        <v>6.34</v>
      </c>
    </row>
    <row r="108" spans="1:17" x14ac:dyDescent="0.2">
      <c r="A108" s="170" t="s">
        <v>672</v>
      </c>
      <c r="B108" s="174"/>
      <c r="C108" s="174"/>
      <c r="D108" s="174"/>
      <c r="E108" s="174"/>
      <c r="F108" s="174"/>
      <c r="G108" s="174"/>
      <c r="H108" s="174"/>
      <c r="I108" s="174"/>
      <c r="J108" s="166">
        <v>815</v>
      </c>
      <c r="K108" s="26"/>
      <c r="L108" s="26"/>
      <c r="M108" s="26"/>
      <c r="N108" s="26"/>
      <c r="O108" s="26"/>
      <c r="P108" s="26"/>
      <c r="Q108" s="26"/>
    </row>
    <row r="109" spans="1:17" x14ac:dyDescent="0.2">
      <c r="A109" s="170" t="s">
        <v>671</v>
      </c>
      <c r="B109" s="174"/>
      <c r="C109" s="174"/>
      <c r="D109" s="174"/>
      <c r="E109" s="174"/>
      <c r="F109" s="174"/>
      <c r="G109" s="174"/>
      <c r="H109" s="174"/>
      <c r="I109" s="174"/>
      <c r="J109" s="166">
        <v>558</v>
      </c>
      <c r="K109" s="26"/>
      <c r="L109" s="26"/>
      <c r="M109" s="26"/>
      <c r="N109" s="26"/>
      <c r="O109" s="26"/>
      <c r="P109" s="26"/>
      <c r="Q109" s="26"/>
    </row>
    <row r="110" spans="1:17" x14ac:dyDescent="0.2">
      <c r="A110" s="170" t="s">
        <v>144</v>
      </c>
      <c r="B110" s="174"/>
      <c r="C110" s="174"/>
      <c r="D110" s="174"/>
      <c r="E110" s="174"/>
      <c r="F110" s="174"/>
      <c r="G110" s="174"/>
      <c r="H110" s="174"/>
      <c r="I110" s="174"/>
      <c r="J110" s="166">
        <v>3711</v>
      </c>
      <c r="K110" s="26"/>
      <c r="L110" s="26"/>
      <c r="M110" s="26"/>
      <c r="N110" s="26"/>
      <c r="O110" s="25">
        <v>55.14</v>
      </c>
      <c r="P110" s="26"/>
      <c r="Q110" s="25">
        <v>6.34</v>
      </c>
    </row>
    <row r="111" spans="1:17" x14ac:dyDescent="0.2">
      <c r="A111" s="170" t="s">
        <v>143</v>
      </c>
      <c r="B111" s="174"/>
      <c r="C111" s="174"/>
      <c r="D111" s="174"/>
      <c r="E111" s="174"/>
      <c r="F111" s="174"/>
      <c r="G111" s="174"/>
      <c r="H111" s="174"/>
      <c r="I111" s="174"/>
      <c r="J111" s="165"/>
      <c r="K111" s="26"/>
      <c r="L111" s="26"/>
      <c r="M111" s="26"/>
      <c r="N111" s="26"/>
      <c r="O111" s="26"/>
      <c r="P111" s="26"/>
      <c r="Q111" s="26"/>
    </row>
    <row r="112" spans="1:17" x14ac:dyDescent="0.2">
      <c r="A112" s="170" t="s">
        <v>670</v>
      </c>
      <c r="B112" s="174"/>
      <c r="C112" s="174"/>
      <c r="D112" s="174"/>
      <c r="E112" s="174"/>
      <c r="F112" s="174"/>
      <c r="G112" s="174"/>
      <c r="H112" s="174"/>
      <c r="I112" s="174"/>
      <c r="J112" s="166">
        <v>1746</v>
      </c>
      <c r="K112" s="26"/>
      <c r="L112" s="26"/>
      <c r="M112" s="26"/>
      <c r="N112" s="26"/>
      <c r="O112" s="26"/>
      <c r="P112" s="26"/>
      <c r="Q112" s="26"/>
    </row>
    <row r="113" spans="1:17" ht="26.1" customHeight="1" x14ac:dyDescent="0.2">
      <c r="A113" s="170" t="s">
        <v>141</v>
      </c>
      <c r="B113" s="174"/>
      <c r="C113" s="174"/>
      <c r="D113" s="174"/>
      <c r="E113" s="174"/>
      <c r="F113" s="174"/>
      <c r="G113" s="174"/>
      <c r="H113" s="174"/>
      <c r="I113" s="174"/>
      <c r="J113" s="166">
        <v>1781</v>
      </c>
      <c r="K113" s="26"/>
      <c r="L113" s="26"/>
      <c r="M113" s="26"/>
      <c r="N113" s="26"/>
      <c r="O113" s="26"/>
      <c r="P113" s="26"/>
      <c r="Q113" s="26"/>
    </row>
    <row r="114" spans="1:17" x14ac:dyDescent="0.2">
      <c r="A114" s="170" t="s">
        <v>135</v>
      </c>
      <c r="B114" s="174"/>
      <c r="C114" s="174"/>
      <c r="D114" s="174"/>
      <c r="E114" s="174"/>
      <c r="F114" s="174"/>
      <c r="G114" s="174"/>
      <c r="H114" s="174"/>
      <c r="I114" s="174"/>
      <c r="J114" s="166">
        <v>5492</v>
      </c>
      <c r="K114" s="26"/>
      <c r="L114" s="26"/>
      <c r="M114" s="26"/>
      <c r="N114" s="26"/>
      <c r="O114" s="25">
        <v>55.14</v>
      </c>
      <c r="P114" s="26"/>
      <c r="Q114" s="25">
        <v>6.34</v>
      </c>
    </row>
    <row r="115" spans="1:17" x14ac:dyDescent="0.2">
      <c r="A115" s="170" t="s">
        <v>140</v>
      </c>
      <c r="B115" s="174"/>
      <c r="C115" s="174"/>
      <c r="D115" s="174"/>
      <c r="E115" s="174"/>
      <c r="F115" s="174"/>
      <c r="G115" s="174"/>
      <c r="H115" s="174"/>
      <c r="I115" s="174"/>
      <c r="J115" s="165"/>
      <c r="K115" s="26"/>
      <c r="L115" s="26"/>
      <c r="M115" s="26"/>
      <c r="N115" s="26"/>
      <c r="O115" s="26"/>
      <c r="P115" s="26"/>
      <c r="Q115" s="26"/>
    </row>
    <row r="116" spans="1:17" x14ac:dyDescent="0.2">
      <c r="A116" s="170" t="s">
        <v>139</v>
      </c>
      <c r="B116" s="174"/>
      <c r="C116" s="174"/>
      <c r="D116" s="174"/>
      <c r="E116" s="174"/>
      <c r="F116" s="174"/>
      <c r="G116" s="174"/>
      <c r="H116" s="174"/>
      <c r="I116" s="174"/>
      <c r="J116" s="165"/>
      <c r="K116" s="26"/>
      <c r="L116" s="26"/>
      <c r="M116" s="26"/>
      <c r="N116" s="26"/>
      <c r="O116" s="26"/>
      <c r="P116" s="26"/>
      <c r="Q116" s="26"/>
    </row>
    <row r="117" spans="1:17" x14ac:dyDescent="0.2">
      <c r="A117" s="170" t="s">
        <v>669</v>
      </c>
      <c r="B117" s="174"/>
      <c r="C117" s="174"/>
      <c r="D117" s="174"/>
      <c r="E117" s="174"/>
      <c r="F117" s="174"/>
      <c r="G117" s="174"/>
      <c r="H117" s="174"/>
      <c r="I117" s="174"/>
      <c r="J117" s="166">
        <v>2021</v>
      </c>
      <c r="K117" s="26"/>
      <c r="L117" s="26"/>
      <c r="M117" s="26"/>
      <c r="N117" s="26"/>
      <c r="O117" s="26"/>
      <c r="P117" s="26"/>
      <c r="Q117" s="26"/>
    </row>
    <row r="118" spans="1:17" x14ac:dyDescent="0.2">
      <c r="A118" s="170" t="s">
        <v>137</v>
      </c>
      <c r="B118" s="174"/>
      <c r="C118" s="174"/>
      <c r="D118" s="174"/>
      <c r="E118" s="174"/>
      <c r="F118" s="174"/>
      <c r="G118" s="174"/>
      <c r="H118" s="174"/>
      <c r="I118" s="174"/>
      <c r="J118" s="166">
        <v>2082</v>
      </c>
      <c r="K118" s="26"/>
      <c r="L118" s="26"/>
      <c r="M118" s="26"/>
      <c r="N118" s="26"/>
      <c r="O118" s="26"/>
      <c r="P118" s="26"/>
      <c r="Q118" s="26"/>
    </row>
    <row r="119" spans="1:17" ht="26.1" customHeight="1" x14ac:dyDescent="0.2">
      <c r="A119" s="170" t="s">
        <v>136</v>
      </c>
      <c r="B119" s="174"/>
      <c r="C119" s="174"/>
      <c r="D119" s="174"/>
      <c r="E119" s="174"/>
      <c r="F119" s="174"/>
      <c r="G119" s="174"/>
      <c r="H119" s="174"/>
      <c r="I119" s="174"/>
      <c r="J119" s="166">
        <v>2107</v>
      </c>
      <c r="K119" s="26"/>
      <c r="L119" s="26"/>
      <c r="M119" s="26"/>
      <c r="N119" s="26"/>
      <c r="O119" s="26"/>
      <c r="P119" s="26"/>
      <c r="Q119" s="26"/>
    </row>
    <row r="120" spans="1:17" x14ac:dyDescent="0.2">
      <c r="A120" s="170" t="s">
        <v>135</v>
      </c>
      <c r="B120" s="174"/>
      <c r="C120" s="174"/>
      <c r="D120" s="174"/>
      <c r="E120" s="174"/>
      <c r="F120" s="174"/>
      <c r="G120" s="174"/>
      <c r="H120" s="174"/>
      <c r="I120" s="174"/>
      <c r="J120" s="166">
        <v>2107</v>
      </c>
      <c r="K120" s="26"/>
      <c r="L120" s="26"/>
      <c r="M120" s="26"/>
      <c r="N120" s="26"/>
      <c r="O120" s="26"/>
      <c r="P120" s="26"/>
      <c r="Q120" s="26"/>
    </row>
    <row r="121" spans="1:17" x14ac:dyDescent="0.2">
      <c r="A121" s="170" t="s">
        <v>51</v>
      </c>
      <c r="B121" s="174"/>
      <c r="C121" s="174"/>
      <c r="D121" s="174"/>
      <c r="E121" s="174"/>
      <c r="F121" s="174"/>
      <c r="G121" s="174"/>
      <c r="H121" s="174"/>
      <c r="I121" s="174"/>
      <c r="J121" s="166">
        <v>7599</v>
      </c>
      <c r="K121" s="26"/>
      <c r="L121" s="26"/>
      <c r="M121" s="26"/>
      <c r="N121" s="26"/>
      <c r="O121" s="25">
        <v>55.14</v>
      </c>
      <c r="P121" s="26"/>
      <c r="Q121" s="25">
        <v>6.34</v>
      </c>
    </row>
    <row r="122" spans="1:17" x14ac:dyDescent="0.2">
      <c r="A122" s="170" t="s">
        <v>52</v>
      </c>
      <c r="B122" s="174"/>
      <c r="C122" s="174"/>
      <c r="D122" s="174"/>
      <c r="E122" s="174"/>
      <c r="F122" s="174"/>
      <c r="G122" s="174"/>
      <c r="H122" s="174"/>
      <c r="I122" s="174"/>
      <c r="J122" s="165"/>
      <c r="K122" s="26"/>
      <c r="L122" s="26"/>
      <c r="M122" s="26"/>
      <c r="N122" s="26"/>
      <c r="O122" s="26"/>
      <c r="P122" s="26"/>
      <c r="Q122" s="26"/>
    </row>
    <row r="123" spans="1:17" x14ac:dyDescent="0.2">
      <c r="A123" s="170" t="s">
        <v>53</v>
      </c>
      <c r="B123" s="174"/>
      <c r="C123" s="174"/>
      <c r="D123" s="174"/>
      <c r="E123" s="174"/>
      <c r="F123" s="174"/>
      <c r="G123" s="174"/>
      <c r="H123" s="174"/>
      <c r="I123" s="174"/>
      <c r="J123" s="166">
        <v>2632</v>
      </c>
      <c r="K123" s="26"/>
      <c r="L123" s="26"/>
      <c r="M123" s="26"/>
      <c r="N123" s="26"/>
      <c r="O123" s="26"/>
      <c r="P123" s="26"/>
      <c r="Q123" s="26"/>
    </row>
    <row r="124" spans="1:17" x14ac:dyDescent="0.2">
      <c r="A124" s="170" t="s">
        <v>54</v>
      </c>
      <c r="B124" s="174"/>
      <c r="C124" s="174"/>
      <c r="D124" s="174"/>
      <c r="E124" s="174"/>
      <c r="F124" s="174"/>
      <c r="G124" s="174"/>
      <c r="H124" s="174"/>
      <c r="I124" s="174"/>
      <c r="J124" s="166">
        <v>733</v>
      </c>
      <c r="K124" s="26"/>
      <c r="L124" s="26"/>
      <c r="M124" s="26"/>
      <c r="N124" s="26"/>
      <c r="O124" s="26"/>
      <c r="P124" s="26"/>
      <c r="Q124" s="26"/>
    </row>
    <row r="125" spans="1:17" x14ac:dyDescent="0.2">
      <c r="A125" s="170" t="s">
        <v>55</v>
      </c>
      <c r="B125" s="174"/>
      <c r="C125" s="174"/>
      <c r="D125" s="174"/>
      <c r="E125" s="174"/>
      <c r="F125" s="174"/>
      <c r="G125" s="174"/>
      <c r="H125" s="174"/>
      <c r="I125" s="174"/>
      <c r="J125" s="166">
        <v>858</v>
      </c>
      <c r="K125" s="26"/>
      <c r="L125" s="26"/>
      <c r="M125" s="26"/>
      <c r="N125" s="26"/>
      <c r="O125" s="26"/>
      <c r="P125" s="26"/>
      <c r="Q125" s="26"/>
    </row>
    <row r="126" spans="1:17" x14ac:dyDescent="0.2">
      <c r="A126" s="170" t="s">
        <v>18</v>
      </c>
      <c r="B126" s="174"/>
      <c r="C126" s="174"/>
      <c r="D126" s="174"/>
      <c r="E126" s="174"/>
      <c r="F126" s="174"/>
      <c r="G126" s="174"/>
      <c r="H126" s="174"/>
      <c r="I126" s="174"/>
      <c r="J126" s="166">
        <v>2107</v>
      </c>
      <c r="K126" s="26"/>
      <c r="L126" s="26"/>
      <c r="M126" s="26"/>
      <c r="N126" s="26"/>
      <c r="O126" s="26"/>
      <c r="P126" s="26"/>
      <c r="Q126" s="26"/>
    </row>
    <row r="127" spans="1:17" x14ac:dyDescent="0.2">
      <c r="A127" s="170" t="s">
        <v>56</v>
      </c>
      <c r="B127" s="174"/>
      <c r="C127" s="174"/>
      <c r="D127" s="174"/>
      <c r="E127" s="174"/>
      <c r="F127" s="174"/>
      <c r="G127" s="174"/>
      <c r="H127" s="174"/>
      <c r="I127" s="174"/>
      <c r="J127" s="166">
        <v>815</v>
      </c>
      <c r="K127" s="26"/>
      <c r="L127" s="26"/>
      <c r="M127" s="26"/>
      <c r="N127" s="26"/>
      <c r="O127" s="26"/>
      <c r="P127" s="26"/>
      <c r="Q127" s="26"/>
    </row>
    <row r="128" spans="1:17" x14ac:dyDescent="0.2">
      <c r="A128" s="170" t="s">
        <v>57</v>
      </c>
      <c r="B128" s="174"/>
      <c r="C128" s="174"/>
      <c r="D128" s="174"/>
      <c r="E128" s="174"/>
      <c r="F128" s="174"/>
      <c r="G128" s="174"/>
      <c r="H128" s="174"/>
      <c r="I128" s="174"/>
      <c r="J128" s="166">
        <v>558</v>
      </c>
      <c r="K128" s="26"/>
      <c r="L128" s="26"/>
      <c r="M128" s="26"/>
      <c r="N128" s="26"/>
      <c r="O128" s="26"/>
      <c r="P128" s="26"/>
      <c r="Q128" s="26"/>
    </row>
    <row r="129" spans="1:17" x14ac:dyDescent="0.2">
      <c r="A129" s="175" t="s">
        <v>58</v>
      </c>
      <c r="B129" s="174"/>
      <c r="C129" s="174"/>
      <c r="D129" s="174"/>
      <c r="E129" s="174"/>
      <c r="F129" s="174"/>
      <c r="G129" s="174"/>
      <c r="H129" s="174"/>
      <c r="I129" s="174"/>
      <c r="J129" s="167">
        <v>7599</v>
      </c>
      <c r="K129" s="26"/>
      <c r="L129" s="26"/>
      <c r="M129" s="26"/>
      <c r="N129" s="26"/>
      <c r="O129" s="27">
        <v>55.14</v>
      </c>
      <c r="P129" s="26"/>
      <c r="Q129" s="27">
        <v>6.34</v>
      </c>
    </row>
    <row r="130" spans="1:17" x14ac:dyDescent="0.2">
      <c r="F130" s="20"/>
      <c r="G130" s="20"/>
      <c r="H130" s="20"/>
      <c r="I130" s="20"/>
      <c r="J130" s="168"/>
      <c r="K130" s="20"/>
      <c r="L130" s="20"/>
      <c r="M130" s="20"/>
      <c r="N130" s="20"/>
      <c r="O130" s="20"/>
      <c r="P130" s="20"/>
      <c r="Q130" s="20"/>
    </row>
    <row r="131" spans="1:17" x14ac:dyDescent="0.2">
      <c r="F131" s="20"/>
      <c r="G131" s="20"/>
      <c r="H131" s="20"/>
      <c r="I131" s="20"/>
      <c r="J131" s="168"/>
      <c r="K131" s="20"/>
      <c r="L131" s="20"/>
      <c r="M131" s="20"/>
      <c r="N131" s="20"/>
      <c r="O131" s="20"/>
      <c r="P131" s="20"/>
      <c r="Q131" s="20"/>
    </row>
    <row r="132" spans="1:17" x14ac:dyDescent="0.2">
      <c r="A132" s="176" t="s">
        <v>134</v>
      </c>
      <c r="B132" s="193"/>
      <c r="C132" s="194"/>
      <c r="F132" s="20"/>
      <c r="G132" s="20"/>
      <c r="H132" s="20"/>
      <c r="I132" s="20"/>
      <c r="J132" s="168"/>
      <c r="K132" s="20"/>
      <c r="L132" s="20"/>
      <c r="M132" s="20"/>
      <c r="N132" s="20"/>
      <c r="O132" s="20"/>
      <c r="P132" s="20"/>
      <c r="Q132" s="20"/>
    </row>
    <row r="133" spans="1:17" x14ac:dyDescent="0.2">
      <c r="F133" s="20"/>
      <c r="G133" s="20"/>
      <c r="H133" s="20"/>
      <c r="I133" s="20"/>
      <c r="J133" s="168"/>
      <c r="K133" s="20"/>
      <c r="L133" s="20"/>
      <c r="M133" s="20"/>
      <c r="N133" s="20"/>
      <c r="O133" s="20"/>
      <c r="P133" s="20"/>
      <c r="Q133" s="20"/>
    </row>
    <row r="134" spans="1:17" ht="36" x14ac:dyDescent="0.2">
      <c r="A134" s="178" t="s">
        <v>133</v>
      </c>
      <c r="B134" s="179"/>
      <c r="C134" s="179"/>
      <c r="D134" s="135" t="s">
        <v>132</v>
      </c>
      <c r="E134" s="134" t="s">
        <v>131</v>
      </c>
      <c r="F134" s="133" t="s">
        <v>130</v>
      </c>
      <c r="G134" s="20"/>
      <c r="H134" s="20"/>
      <c r="I134" s="20"/>
      <c r="J134" s="168"/>
      <c r="K134" s="20"/>
      <c r="L134" s="20"/>
      <c r="M134" s="20"/>
      <c r="N134" s="20"/>
      <c r="O134" s="20"/>
      <c r="P134" s="20"/>
      <c r="Q134" s="20"/>
    </row>
    <row r="135" spans="1:17" ht="24" x14ac:dyDescent="0.2">
      <c r="A135" s="170" t="s">
        <v>129</v>
      </c>
      <c r="B135" s="171"/>
      <c r="C135" s="171"/>
      <c r="D135" s="131" t="s">
        <v>129</v>
      </c>
      <c r="E135" s="132">
        <v>5.98</v>
      </c>
      <c r="F135" s="25">
        <v>5.98</v>
      </c>
      <c r="G135" s="20"/>
      <c r="H135" s="20"/>
      <c r="I135" s="20"/>
      <c r="J135" s="168"/>
      <c r="K135" s="20"/>
      <c r="L135" s="20"/>
      <c r="M135" s="20"/>
      <c r="N135" s="20"/>
      <c r="O135" s="20"/>
      <c r="P135" s="20"/>
      <c r="Q135" s="20"/>
    </row>
    <row r="136" spans="1:17" ht="24" x14ac:dyDescent="0.2">
      <c r="A136" s="170" t="s">
        <v>128</v>
      </c>
      <c r="B136" s="171"/>
      <c r="C136" s="171"/>
      <c r="D136" s="131" t="s">
        <v>128</v>
      </c>
      <c r="E136" s="132">
        <v>4.21</v>
      </c>
      <c r="F136" s="25">
        <v>4.21</v>
      </c>
      <c r="G136" s="20"/>
      <c r="H136" s="20"/>
      <c r="I136" s="20"/>
      <c r="J136" s="168"/>
      <c r="K136" s="20"/>
      <c r="L136" s="20"/>
      <c r="M136" s="20"/>
      <c r="N136" s="20"/>
      <c r="O136" s="20"/>
      <c r="P136" s="20"/>
      <c r="Q136" s="20"/>
    </row>
    <row r="137" spans="1:17" x14ac:dyDescent="0.2">
      <c r="F137" s="20"/>
      <c r="G137" s="20"/>
      <c r="H137" s="20"/>
      <c r="I137" s="20"/>
      <c r="J137" s="168"/>
      <c r="K137" s="20"/>
      <c r="L137" s="20"/>
      <c r="M137" s="20"/>
      <c r="N137" s="20"/>
      <c r="O137" s="20"/>
      <c r="P137" s="20"/>
      <c r="Q137" s="20"/>
    </row>
    <row r="138" spans="1:17" x14ac:dyDescent="0.2">
      <c r="F138" s="20"/>
      <c r="G138" s="20"/>
      <c r="H138" s="20"/>
      <c r="I138" s="20"/>
      <c r="J138" s="168"/>
      <c r="K138" s="20"/>
      <c r="L138" s="20"/>
      <c r="M138" s="20"/>
      <c r="N138" s="20"/>
      <c r="O138" s="20"/>
      <c r="P138" s="20"/>
      <c r="Q138" s="20"/>
    </row>
  </sheetData>
  <mergeCells count="99">
    <mergeCell ref="A12:Q12"/>
    <mergeCell ref="A135:C135"/>
    <mergeCell ref="A136:C136"/>
    <mergeCell ref="A122:I122"/>
    <mergeCell ref="A123:I123"/>
    <mergeCell ref="A124:I124"/>
    <mergeCell ref="A125:I125"/>
    <mergeCell ref="A104:I104"/>
    <mergeCell ref="A105:I105"/>
    <mergeCell ref="A106:I106"/>
    <mergeCell ref="A107:I107"/>
    <mergeCell ref="A108:I108"/>
    <mergeCell ref="A109:I109"/>
    <mergeCell ref="A98:I98"/>
    <mergeCell ref="A99:I99"/>
    <mergeCell ref="A100:I100"/>
    <mergeCell ref="A101:I101"/>
    <mergeCell ref="A102:I102"/>
    <mergeCell ref="A103:I103"/>
    <mergeCell ref="A92:I92"/>
    <mergeCell ref="A93:I93"/>
    <mergeCell ref="A128:I128"/>
    <mergeCell ref="A129:I129"/>
    <mergeCell ref="J16:K16"/>
    <mergeCell ref="J19:K19"/>
    <mergeCell ref="A132:C132"/>
    <mergeCell ref="A114:I114"/>
    <mergeCell ref="A115:I115"/>
    <mergeCell ref="A94:I94"/>
    <mergeCell ref="A95:I95"/>
    <mergeCell ref="A96:I96"/>
    <mergeCell ref="A97:I97"/>
    <mergeCell ref="A86:I86"/>
    <mergeCell ref="A87:I87"/>
    <mergeCell ref="A88:I88"/>
    <mergeCell ref="A89:Q89"/>
    <mergeCell ref="A90:I90"/>
    <mergeCell ref="A134:C134"/>
    <mergeCell ref="J20:K20"/>
    <mergeCell ref="J18:K18"/>
    <mergeCell ref="J17:K17"/>
    <mergeCell ref="A126:I126"/>
    <mergeCell ref="A127:I127"/>
    <mergeCell ref="A116:I116"/>
    <mergeCell ref="A117:I117"/>
    <mergeCell ref="A118:I118"/>
    <mergeCell ref="A119:I119"/>
    <mergeCell ref="A120:I120"/>
    <mergeCell ref="A121:I121"/>
    <mergeCell ref="A110:I110"/>
    <mergeCell ref="A111:I111"/>
    <mergeCell ref="A112:I112"/>
    <mergeCell ref="A113:I113"/>
    <mergeCell ref="A91:I91"/>
    <mergeCell ref="A80:I80"/>
    <mergeCell ref="A81:I81"/>
    <mergeCell ref="A82:I82"/>
    <mergeCell ref="A83:I83"/>
    <mergeCell ref="A84:I84"/>
    <mergeCell ref="A85:I85"/>
    <mergeCell ref="A79:I79"/>
    <mergeCell ref="A50:I50"/>
    <mergeCell ref="A51:I51"/>
    <mergeCell ref="A52:I52"/>
    <mergeCell ref="A53:I53"/>
    <mergeCell ref="A54:I54"/>
    <mergeCell ref="A55:Q55"/>
    <mergeCell ref="A74:I74"/>
    <mergeCell ref="A75:I75"/>
    <mergeCell ref="A76:I76"/>
    <mergeCell ref="A77:I77"/>
    <mergeCell ref="A78:I78"/>
    <mergeCell ref="A49:I49"/>
    <mergeCell ref="A28:Q28"/>
    <mergeCell ref="A39:I39"/>
    <mergeCell ref="A40:I40"/>
    <mergeCell ref="A41:I41"/>
    <mergeCell ref="A42:I42"/>
    <mergeCell ref="A43:I43"/>
    <mergeCell ref="A44:I44"/>
    <mergeCell ref="A45:I45"/>
    <mergeCell ref="A46:I46"/>
    <mergeCell ref="A47:I47"/>
    <mergeCell ref="A48:I48"/>
    <mergeCell ref="A24:A26"/>
    <mergeCell ref="C24:C26"/>
    <mergeCell ref="D24:D26"/>
    <mergeCell ref="E24:E26"/>
    <mergeCell ref="B24:B26"/>
    <mergeCell ref="F25:F26"/>
    <mergeCell ref="F24:I24"/>
    <mergeCell ref="G25:I25"/>
    <mergeCell ref="O24:O26"/>
    <mergeCell ref="N24:N26"/>
    <mergeCell ref="Q24:Q26"/>
    <mergeCell ref="J25:J26"/>
    <mergeCell ref="K25:M25"/>
    <mergeCell ref="J24:M24"/>
    <mergeCell ref="P24:P26"/>
  </mergeCells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  <pageSetUpPr fitToPage="1"/>
  </sheetPr>
  <dimension ref="A1:D32"/>
  <sheetViews>
    <sheetView zoomScaleNormal="100" zoomScaleSheetLayoutView="75" workbookViewId="0">
      <selection activeCell="G7" sqref="G7"/>
    </sheetView>
  </sheetViews>
  <sheetFormatPr defaultColWidth="9" defaultRowHeight="12.75" x14ac:dyDescent="0.2"/>
  <cols>
    <col min="1" max="1" width="41.85546875" style="58" customWidth="1"/>
    <col min="2" max="2" width="21.5703125" style="58" customWidth="1"/>
    <col min="3" max="3" width="22.28515625" style="58" customWidth="1"/>
    <col min="4" max="4" width="22.28515625" style="59" customWidth="1"/>
    <col min="5" max="249" width="20.140625" style="58" customWidth="1"/>
    <col min="250" max="250" width="10.7109375" style="58" customWidth="1"/>
    <col min="251" max="251" width="11.140625" style="58" customWidth="1"/>
    <col min="252" max="252" width="21.42578125" style="58" customWidth="1"/>
    <col min="253" max="253" width="21.5703125" style="58" customWidth="1"/>
    <col min="254" max="254" width="22.28515625" style="58" customWidth="1"/>
    <col min="255" max="16384" width="9" style="58"/>
  </cols>
  <sheetData>
    <row r="1" spans="1:4" s="28" customFormat="1" ht="18.75" customHeight="1" x14ac:dyDescent="0.2">
      <c r="A1" s="203" t="s">
        <v>65</v>
      </c>
      <c r="B1" s="203"/>
      <c r="C1" s="203"/>
      <c r="D1" s="203"/>
    </row>
    <row r="2" spans="1:4" s="28" customFormat="1" ht="15.75" customHeight="1" x14ac:dyDescent="0.2">
      <c r="A2" s="29"/>
      <c r="B2" s="29"/>
      <c r="C2" s="29"/>
      <c r="D2" s="29"/>
    </row>
    <row r="3" spans="1:4" s="28" customFormat="1" ht="20.25" customHeight="1" x14ac:dyDescent="0.2">
      <c r="A3" s="204" t="s">
        <v>66</v>
      </c>
      <c r="B3" s="204"/>
      <c r="C3" s="204"/>
      <c r="D3" s="204"/>
    </row>
    <row r="4" spans="1:4" s="28" customFormat="1" ht="15.75" customHeight="1" x14ac:dyDescent="0.2">
      <c r="A4" s="30"/>
      <c r="B4" s="31"/>
      <c r="C4" s="30"/>
      <c r="D4" s="32"/>
    </row>
    <row r="5" spans="1:4" s="33" customFormat="1" ht="42" customHeight="1" x14ac:dyDescent="0.3">
      <c r="A5" s="205" t="s">
        <v>749</v>
      </c>
      <c r="B5" s="205"/>
      <c r="C5" s="205"/>
      <c r="D5" s="205"/>
    </row>
    <row r="6" spans="1:4" s="33" customFormat="1" ht="13.5" customHeight="1" x14ac:dyDescent="0.3">
      <c r="A6" s="205"/>
      <c r="B6" s="205"/>
      <c r="C6" s="205"/>
      <c r="D6" s="205"/>
    </row>
    <row r="7" spans="1:4" s="33" customFormat="1" ht="15.75" customHeight="1" x14ac:dyDescent="0.3">
      <c r="A7" s="34"/>
      <c r="B7" s="34"/>
      <c r="C7" s="34"/>
      <c r="D7" s="34"/>
    </row>
    <row r="8" spans="1:4" s="39" customFormat="1" ht="15.75" customHeight="1" x14ac:dyDescent="0.25">
      <c r="A8" s="35" t="s">
        <v>67</v>
      </c>
      <c r="B8" s="36"/>
      <c r="C8" s="37"/>
      <c r="D8" s="38" t="s">
        <v>68</v>
      </c>
    </row>
    <row r="9" spans="1:4" s="28" customFormat="1" ht="15.75" customHeight="1" x14ac:dyDescent="0.2">
      <c r="A9" s="195" t="s">
        <v>69</v>
      </c>
      <c r="B9" s="198" t="s">
        <v>70</v>
      </c>
      <c r="C9" s="198" t="s">
        <v>71</v>
      </c>
      <c r="D9" s="198" t="s">
        <v>72</v>
      </c>
    </row>
    <row r="10" spans="1:4" s="40" customFormat="1" ht="12.75" customHeight="1" x14ac:dyDescent="0.2">
      <c r="A10" s="196"/>
      <c r="B10" s="199"/>
      <c r="C10" s="199"/>
      <c r="D10" s="201"/>
    </row>
    <row r="11" spans="1:4" s="40" customFormat="1" ht="12.75" customHeight="1" x14ac:dyDescent="0.2">
      <c r="A11" s="196"/>
      <c r="B11" s="199"/>
      <c r="C11" s="199"/>
      <c r="D11" s="201"/>
    </row>
    <row r="12" spans="1:4" s="40" customFormat="1" ht="42.75" customHeight="1" x14ac:dyDescent="0.2">
      <c r="A12" s="197"/>
      <c r="B12" s="200"/>
      <c r="C12" s="199"/>
      <c r="D12" s="202"/>
    </row>
    <row r="13" spans="1:4" s="28" customFormat="1" ht="15.75" x14ac:dyDescent="0.25">
      <c r="A13" s="65" t="s">
        <v>73</v>
      </c>
      <c r="B13" s="41" t="s">
        <v>74</v>
      </c>
      <c r="C13" s="42" t="s">
        <v>75</v>
      </c>
      <c r="D13" s="61" t="s">
        <v>76</v>
      </c>
    </row>
    <row r="14" spans="1:4" s="45" customFormat="1" ht="50.1" customHeight="1" x14ac:dyDescent="0.2">
      <c r="A14" s="60" t="s">
        <v>756</v>
      </c>
      <c r="B14" s="43">
        <f>'Сводка затрат'!H14</f>
        <v>50650</v>
      </c>
      <c r="C14" s="44">
        <f>ROUND('Сводка затрат'!D14*5.98,0)+ROUND('Сводка затрат'!E14*5.98,0)+ROUND('Сводка затрат'!F14*4.21,0)+ROUND('Сводка затрат'!G14*10.48,0)</f>
        <v>224823</v>
      </c>
      <c r="D14" s="67" t="s">
        <v>750</v>
      </c>
    </row>
    <row r="15" spans="1:4" s="45" customFormat="1" ht="45.75" customHeight="1" x14ac:dyDescent="0.2">
      <c r="A15" s="60" t="s">
        <v>757</v>
      </c>
      <c r="B15" s="43">
        <f>'Сводка затрат'!H15</f>
        <v>38348</v>
      </c>
      <c r="C15" s="44">
        <f>ROUND('Сводка затрат'!D15*5.98,0)+ROUND('Сводка затрат'!E15*5.98,0)+ROUND('Сводка затрат'!F15*4.21,0)+ROUND('Сводка затрат'!G15*10.48,0)</f>
        <v>229321</v>
      </c>
      <c r="D15" s="67" t="s">
        <v>751</v>
      </c>
    </row>
    <row r="16" spans="1:4" s="45" customFormat="1" ht="50.1" customHeight="1" x14ac:dyDescent="0.2">
      <c r="A16" s="60" t="s">
        <v>758</v>
      </c>
      <c r="B16" s="43">
        <f>'Сводка затрат'!H16</f>
        <v>2044</v>
      </c>
      <c r="C16" s="44">
        <f>ROUND('Сводка затрат'!D16*5.98,0)+ROUND('Сводка затрат'!E16*5.98,0)+ROUND('Сводка затрат'!F16*4.21,0)+ROUND('Сводка затрат'!G16*10.48,0)</f>
        <v>12161</v>
      </c>
      <c r="D16" s="67" t="s">
        <v>752</v>
      </c>
    </row>
    <row r="17" spans="1:4" s="45" customFormat="1" ht="50.1" customHeight="1" x14ac:dyDescent="0.2">
      <c r="A17" s="60" t="s">
        <v>124</v>
      </c>
      <c r="B17" s="43">
        <f>'Сводка затрат'!H17</f>
        <v>7417</v>
      </c>
      <c r="C17" s="44">
        <f>ROUND('Сводка затрат'!D17*5.98,0)+ROUND('Сводка затрат'!E17*5.98,0)+ROUND('Сводка затрат'!F17*4.21,0)+ROUND('Сводка затрат'!G17*10.48,0)</f>
        <v>44354</v>
      </c>
      <c r="D17" s="67" t="s">
        <v>753</v>
      </c>
    </row>
    <row r="18" spans="1:4" s="45" customFormat="1" ht="72.75" customHeight="1" x14ac:dyDescent="0.2">
      <c r="A18" s="60" t="s">
        <v>759</v>
      </c>
      <c r="B18" s="43">
        <f>'Сводка затрат'!H18</f>
        <v>27230</v>
      </c>
      <c r="C18" s="44">
        <f>ROUND('Сводка затрат'!D18*5.98,0)+ROUND('Сводка затрат'!E18*5.98,0)+ROUND('Сводка затрат'!F18*4.21,0)+ROUND('Сводка затрат'!G18*10.48,0)</f>
        <v>162836</v>
      </c>
      <c r="D18" s="67" t="s">
        <v>754</v>
      </c>
    </row>
    <row r="19" spans="1:4" s="45" customFormat="1" ht="50.1" customHeight="1" x14ac:dyDescent="0.2">
      <c r="A19" s="60" t="s">
        <v>760</v>
      </c>
      <c r="B19" s="43">
        <f>'Сводка затрат'!H19</f>
        <v>7599</v>
      </c>
      <c r="C19" s="44">
        <f>ROUND('Сводка затрат'!D19*5.98,0)+ROUND('Сводка затрат'!E19*5.98,0)+ROUND('Сводка затрат'!F19*4.21,0)+ROUND('Сводка затрат'!G19*10.48,0)</f>
        <v>41712</v>
      </c>
      <c r="D19" s="67" t="s">
        <v>755</v>
      </c>
    </row>
    <row r="20" spans="1:4" s="45" customFormat="1" ht="20.25" customHeight="1" x14ac:dyDescent="0.2">
      <c r="A20" s="66" t="s">
        <v>77</v>
      </c>
      <c r="B20" s="46">
        <f>SUM(B14:B19)</f>
        <v>133288</v>
      </c>
      <c r="C20" s="47">
        <f>SUM(C14:C19)</f>
        <v>715207</v>
      </c>
      <c r="D20" s="62"/>
    </row>
    <row r="21" spans="1:4" s="45" customFormat="1" ht="15" customHeight="1" x14ac:dyDescent="0.2">
      <c r="A21" s="48"/>
      <c r="B21" s="46"/>
      <c r="C21" s="47"/>
      <c r="D21" s="63"/>
    </row>
    <row r="22" spans="1:4" s="45" customFormat="1" ht="15.75" customHeight="1" x14ac:dyDescent="0.2">
      <c r="A22" s="68" t="s">
        <v>78</v>
      </c>
      <c r="B22" s="69"/>
      <c r="C22" s="44">
        <f>ROUND(C20*18%,2)</f>
        <v>128737.26</v>
      </c>
      <c r="D22" s="63"/>
    </row>
    <row r="23" spans="1:4" s="45" customFormat="1" ht="15" customHeight="1" x14ac:dyDescent="0.2">
      <c r="A23" s="48"/>
      <c r="B23" s="50"/>
      <c r="C23" s="47"/>
      <c r="D23" s="63"/>
    </row>
    <row r="24" spans="1:4" s="45" customFormat="1" ht="20.100000000000001" customHeight="1" x14ac:dyDescent="0.2">
      <c r="A24" s="51" t="s">
        <v>28</v>
      </c>
      <c r="B24" s="52"/>
      <c r="C24" s="53">
        <f>SUM(C20:C23)</f>
        <v>843944.26</v>
      </c>
      <c r="D24" s="64"/>
    </row>
    <row r="25" spans="1:4" s="45" customFormat="1" ht="12.75" customHeight="1" x14ac:dyDescent="0.2">
      <c r="A25" s="54"/>
      <c r="B25" s="55"/>
      <c r="C25" s="55"/>
      <c r="D25" s="49"/>
    </row>
    <row r="26" spans="1:4" s="35" customFormat="1" ht="15.75" x14ac:dyDescent="0.25">
      <c r="A26" s="35" t="s">
        <v>79</v>
      </c>
      <c r="D26" s="56"/>
    </row>
    <row r="27" spans="1:4" s="35" customFormat="1" ht="15.75" x14ac:dyDescent="0.25">
      <c r="A27" s="35" t="s">
        <v>80</v>
      </c>
      <c r="B27" s="36"/>
      <c r="C27" s="57" t="s">
        <v>89</v>
      </c>
      <c r="D27" s="56"/>
    </row>
    <row r="28" spans="1:4" s="35" customFormat="1" ht="26.25" customHeight="1" x14ac:dyDescent="0.25">
      <c r="C28" s="57"/>
      <c r="D28" s="56"/>
    </row>
    <row r="29" spans="1:4" s="35" customFormat="1" ht="15.75" x14ac:dyDescent="0.25">
      <c r="A29" s="35" t="s">
        <v>81</v>
      </c>
      <c r="B29" s="36"/>
      <c r="C29" s="57" t="s">
        <v>82</v>
      </c>
      <c r="D29" s="56"/>
    </row>
    <row r="32" spans="1:4" s="35" customFormat="1" ht="15.75" x14ac:dyDescent="0.25">
      <c r="A32" s="35" t="s">
        <v>86</v>
      </c>
      <c r="B32" s="36"/>
      <c r="C32" s="57" t="s">
        <v>87</v>
      </c>
      <c r="D32" s="101"/>
    </row>
  </sheetData>
  <mergeCells count="8">
    <mergeCell ref="A9:A12"/>
    <mergeCell ref="B9:B12"/>
    <mergeCell ref="C9:C12"/>
    <mergeCell ref="D9:D12"/>
    <mergeCell ref="A1:D1"/>
    <mergeCell ref="A3:D3"/>
    <mergeCell ref="A5:D5"/>
    <mergeCell ref="A6:D6"/>
  </mergeCells>
  <phoneticPr fontId="38" type="noConversion"/>
  <printOptions horizontalCentered="1"/>
  <pageMargins left="0.70866141732283472" right="0.39370078740157483" top="0.9055118110236221" bottom="0.62992125984251968" header="0" footer="0"/>
  <pageSetup paperSize="9" scale="86" firstPageNumber="5" orientation="portrait" horizontalDpi="300" verticalDpi="300" r:id="rId1"/>
  <headerFooter alignWithMargins="0">
    <oddHeader>&amp;R&amp;"Times New Roman,обычный"&amp;14&amp;P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  <pageSetUpPr fitToPage="1"/>
  </sheetPr>
  <dimension ref="A1:N33"/>
  <sheetViews>
    <sheetView tabSelected="1" zoomScaleNormal="100" zoomScaleSheetLayoutView="75" workbookViewId="0">
      <selection activeCell="S12" sqref="S12"/>
    </sheetView>
  </sheetViews>
  <sheetFormatPr defaultColWidth="20.140625" defaultRowHeight="12.75" x14ac:dyDescent="0.2"/>
  <cols>
    <col min="1" max="1" width="4" style="95" customWidth="1"/>
    <col min="2" max="2" width="14" style="95" customWidth="1"/>
    <col min="3" max="3" width="33.28515625" style="70" customWidth="1"/>
    <col min="4" max="6" width="17.7109375" style="70" customWidth="1"/>
    <col min="7" max="7" width="12.5703125" style="70" customWidth="1"/>
    <col min="8" max="8" width="17.7109375" style="70" customWidth="1"/>
    <col min="9" max="9" width="5.85546875" style="70" hidden="1" customWidth="1"/>
    <col min="10" max="10" width="0" style="106" hidden="1" customWidth="1"/>
    <col min="11" max="14" width="0" style="70" hidden="1" customWidth="1"/>
    <col min="15" max="16384" width="20.140625" style="70"/>
  </cols>
  <sheetData>
    <row r="1" spans="1:13" ht="15.75" customHeight="1" x14ac:dyDescent="0.2">
      <c r="A1" s="206" t="s">
        <v>125</v>
      </c>
      <c r="B1" s="206"/>
      <c r="C1" s="206"/>
      <c r="D1" s="206"/>
      <c r="E1" s="206"/>
      <c r="F1" s="206"/>
      <c r="G1" s="206"/>
      <c r="H1" s="206"/>
      <c r="I1" s="116"/>
    </row>
    <row r="2" spans="1:13" ht="15.75" customHeight="1" x14ac:dyDescent="0.2">
      <c r="A2" s="210"/>
      <c r="B2" s="210"/>
      <c r="C2" s="210"/>
      <c r="D2" s="210"/>
      <c r="E2" s="210"/>
      <c r="F2" s="210"/>
      <c r="G2" s="210"/>
      <c r="H2" s="210"/>
      <c r="I2" s="119"/>
    </row>
    <row r="3" spans="1:13" s="71" customFormat="1" ht="15.75" customHeight="1" x14ac:dyDescent="0.2">
      <c r="A3" s="211" t="s">
        <v>13</v>
      </c>
      <c r="B3" s="211"/>
      <c r="C3" s="211"/>
      <c r="D3" s="211"/>
      <c r="E3" s="211"/>
      <c r="F3" s="211"/>
      <c r="G3" s="211"/>
      <c r="H3" s="211"/>
      <c r="I3" s="120"/>
      <c r="J3" s="106"/>
    </row>
    <row r="4" spans="1:13" s="71" customFormat="1" ht="15.75" customHeight="1" x14ac:dyDescent="0.3">
      <c r="A4" s="212"/>
      <c r="B4" s="212"/>
      <c r="C4" s="212"/>
      <c r="D4" s="212"/>
      <c r="E4" s="212"/>
      <c r="F4" s="212"/>
      <c r="G4" s="212"/>
      <c r="H4" s="212"/>
      <c r="I4" s="121"/>
      <c r="J4" s="106"/>
    </row>
    <row r="5" spans="1:13" s="71" customFormat="1" ht="20.25" customHeight="1" x14ac:dyDescent="0.2">
      <c r="A5" s="213" t="s">
        <v>12</v>
      </c>
      <c r="B5" s="213"/>
      <c r="C5" s="213"/>
      <c r="D5" s="213"/>
      <c r="E5" s="213"/>
      <c r="F5" s="213"/>
      <c r="G5" s="213"/>
      <c r="H5" s="213"/>
      <c r="I5" s="122"/>
      <c r="J5" s="106"/>
    </row>
    <row r="6" spans="1:13" s="71" customFormat="1" ht="12" customHeight="1" x14ac:dyDescent="0.2">
      <c r="A6" s="213"/>
      <c r="B6" s="213"/>
      <c r="C6" s="213"/>
      <c r="D6" s="213"/>
      <c r="E6" s="213"/>
      <c r="F6" s="213"/>
      <c r="G6" s="213"/>
      <c r="H6" s="213"/>
      <c r="I6" s="122"/>
      <c r="J6" s="106"/>
    </row>
    <row r="7" spans="1:13" s="71" customFormat="1" ht="16.5" customHeight="1" x14ac:dyDescent="0.2">
      <c r="A7" s="208" t="s">
        <v>749</v>
      </c>
      <c r="B7" s="208"/>
      <c r="C7" s="208"/>
      <c r="D7" s="208"/>
      <c r="E7" s="208"/>
      <c r="F7" s="208"/>
      <c r="G7" s="208"/>
      <c r="H7" s="208"/>
      <c r="I7" s="117"/>
      <c r="J7" s="106"/>
    </row>
    <row r="8" spans="1:13" s="71" customFormat="1" ht="16.5" customHeight="1" x14ac:dyDescent="0.2">
      <c r="A8" s="208"/>
      <c r="B8" s="208"/>
      <c r="C8" s="208"/>
      <c r="D8" s="208"/>
      <c r="E8" s="208"/>
      <c r="F8" s="208"/>
      <c r="G8" s="208"/>
      <c r="H8" s="208"/>
      <c r="I8" s="117"/>
      <c r="J8" s="106"/>
    </row>
    <row r="9" spans="1:13" s="72" customFormat="1" ht="17.25" customHeight="1" x14ac:dyDescent="0.3">
      <c r="A9" s="209"/>
      <c r="B9" s="209"/>
      <c r="C9" s="209"/>
      <c r="D9" s="209"/>
      <c r="E9" s="209"/>
      <c r="F9" s="209"/>
      <c r="G9" s="209"/>
      <c r="H9" s="209"/>
      <c r="I9" s="118"/>
      <c r="J9" s="107"/>
    </row>
    <row r="10" spans="1:13" s="76" customFormat="1" ht="20.45" customHeight="1" x14ac:dyDescent="0.25">
      <c r="A10" s="73" t="s">
        <v>11</v>
      </c>
      <c r="B10" s="73"/>
      <c r="C10" s="74"/>
      <c r="D10" s="74"/>
      <c r="E10" s="74"/>
      <c r="F10" s="74"/>
      <c r="G10" s="74"/>
      <c r="H10" s="75"/>
      <c r="I10" s="123"/>
      <c r="J10" s="108"/>
    </row>
    <row r="11" spans="1:13" s="71" customFormat="1" ht="31.5" customHeight="1" x14ac:dyDescent="0.2">
      <c r="A11" s="207" t="s">
        <v>83</v>
      </c>
      <c r="B11" s="207" t="s">
        <v>10</v>
      </c>
      <c r="C11" s="214" t="s">
        <v>9</v>
      </c>
      <c r="D11" s="214" t="s">
        <v>84</v>
      </c>
      <c r="E11" s="214"/>
      <c r="F11" s="214"/>
      <c r="G11" s="214"/>
      <c r="H11" s="207" t="s">
        <v>8</v>
      </c>
      <c r="I11" s="124"/>
      <c r="J11" s="106"/>
    </row>
    <row r="12" spans="1:13" s="78" customFormat="1" ht="96" customHeight="1" x14ac:dyDescent="0.2">
      <c r="A12" s="207"/>
      <c r="B12" s="207"/>
      <c r="C12" s="214"/>
      <c r="D12" s="77" t="s">
        <v>7</v>
      </c>
      <c r="E12" s="77" t="s">
        <v>6</v>
      </c>
      <c r="F12" s="77" t="s">
        <v>5</v>
      </c>
      <c r="G12" s="77" t="s">
        <v>85</v>
      </c>
      <c r="H12" s="207"/>
      <c r="I12" s="124"/>
      <c r="J12" s="109"/>
    </row>
    <row r="13" spans="1:13" s="71" customFormat="1" ht="15.75" x14ac:dyDescent="0.25">
      <c r="A13" s="79" t="s">
        <v>73</v>
      </c>
      <c r="B13" s="79" t="s">
        <v>74</v>
      </c>
      <c r="C13" s="80" t="s">
        <v>75</v>
      </c>
      <c r="D13" s="80" t="s">
        <v>76</v>
      </c>
      <c r="E13" s="80" t="s">
        <v>4</v>
      </c>
      <c r="F13" s="80" t="s">
        <v>3</v>
      </c>
      <c r="G13" s="80" t="s">
        <v>2</v>
      </c>
      <c r="H13" s="80" t="s">
        <v>1</v>
      </c>
      <c r="I13" s="125"/>
      <c r="J13" s="106"/>
    </row>
    <row r="14" spans="1:13" s="71" customFormat="1" ht="102" customHeight="1" x14ac:dyDescent="0.2">
      <c r="A14" s="81">
        <v>1</v>
      </c>
      <c r="B14" s="82" t="s">
        <v>750</v>
      </c>
      <c r="C14" s="77" t="s">
        <v>756</v>
      </c>
      <c r="D14" s="83">
        <v>0</v>
      </c>
      <c r="E14" s="83">
        <f>'16370-АО'!J142</f>
        <v>6546</v>
      </c>
      <c r="F14" s="83">
        <f>'16370-АО'!J154</f>
        <v>44104</v>
      </c>
      <c r="G14" s="83">
        <v>0</v>
      </c>
      <c r="H14" s="83">
        <f>SUM(D14:G14)</f>
        <v>50650</v>
      </c>
      <c r="I14" s="126"/>
      <c r="J14" s="146">
        <f>ROUND(D14*5.98,0)</f>
        <v>0</v>
      </c>
      <c r="K14" s="146">
        <f t="shared" ref="K14" si="0">ROUND(E14*5.98,0)</f>
        <v>39145</v>
      </c>
      <c r="L14" s="146">
        <f>ROUND(F14*4.21,0)</f>
        <v>185678</v>
      </c>
      <c r="M14" s="146">
        <f>ROUND(G14*10.48,0)</f>
        <v>0</v>
      </c>
    </row>
    <row r="15" spans="1:13" s="71" customFormat="1" ht="64.5" customHeight="1" x14ac:dyDescent="0.2">
      <c r="A15" s="81">
        <v>2</v>
      </c>
      <c r="B15" s="82" t="s">
        <v>751</v>
      </c>
      <c r="C15" s="104" t="s">
        <v>757</v>
      </c>
      <c r="D15" s="83">
        <f>'16370-АР'!J133</f>
        <v>38348</v>
      </c>
      <c r="E15" s="83">
        <v>0</v>
      </c>
      <c r="F15" s="83">
        <v>0</v>
      </c>
      <c r="G15" s="83">
        <v>0</v>
      </c>
      <c r="H15" s="83">
        <f t="shared" ref="H15:H19" si="1">SUM(D15:G15)</f>
        <v>38348</v>
      </c>
      <c r="I15" s="126"/>
      <c r="J15" s="146">
        <f t="shared" ref="J15:J19" si="2">ROUND(D15*5.98,0)</f>
        <v>229321</v>
      </c>
      <c r="K15" s="146">
        <f t="shared" ref="K15:K19" si="3">ROUND(E15*5.98,0)</f>
        <v>0</v>
      </c>
      <c r="L15" s="146">
        <f t="shared" ref="L15:L19" si="4">ROUND(F15*4.21,0)</f>
        <v>0</v>
      </c>
      <c r="M15" s="146">
        <f t="shared" ref="M15:M19" si="5">ROUND(G15*10.48,0)</f>
        <v>0</v>
      </c>
    </row>
    <row r="16" spans="1:13" s="71" customFormat="1" ht="64.5" customHeight="1" x14ac:dyDescent="0.2">
      <c r="A16" s="81">
        <v>3</v>
      </c>
      <c r="B16" s="82" t="s">
        <v>752</v>
      </c>
      <c r="C16" s="104" t="s">
        <v>758</v>
      </c>
      <c r="D16" s="83">
        <v>0</v>
      </c>
      <c r="E16" s="83">
        <f>'16370-АТХ'!J106</f>
        <v>2009</v>
      </c>
      <c r="F16" s="83">
        <f>'16370-АТХ'!J118</f>
        <v>35</v>
      </c>
      <c r="G16" s="83">
        <v>0</v>
      </c>
      <c r="H16" s="83">
        <f t="shared" si="1"/>
        <v>2044</v>
      </c>
      <c r="I16" s="126"/>
      <c r="J16" s="146">
        <f t="shared" si="2"/>
        <v>0</v>
      </c>
      <c r="K16" s="146">
        <f t="shared" si="3"/>
        <v>12014</v>
      </c>
      <c r="L16" s="146">
        <f t="shared" si="4"/>
        <v>147</v>
      </c>
      <c r="M16" s="146">
        <f t="shared" si="5"/>
        <v>0</v>
      </c>
    </row>
    <row r="17" spans="1:14" s="71" customFormat="1" ht="64.5" customHeight="1" x14ac:dyDescent="0.2">
      <c r="A17" s="81">
        <v>4</v>
      </c>
      <c r="B17" s="82" t="s">
        <v>753</v>
      </c>
      <c r="C17" s="104" t="s">
        <v>124</v>
      </c>
      <c r="D17" s="83">
        <f>'16370-КМ'!J120</f>
        <v>7417</v>
      </c>
      <c r="E17" s="83">
        <v>0</v>
      </c>
      <c r="F17" s="83">
        <v>0</v>
      </c>
      <c r="G17" s="83">
        <v>0</v>
      </c>
      <c r="H17" s="83">
        <f t="shared" si="1"/>
        <v>7417</v>
      </c>
      <c r="I17" s="126"/>
      <c r="J17" s="146">
        <f t="shared" si="2"/>
        <v>44354</v>
      </c>
      <c r="K17" s="146">
        <f t="shared" si="3"/>
        <v>0</v>
      </c>
      <c r="L17" s="146">
        <f t="shared" si="4"/>
        <v>0</v>
      </c>
      <c r="M17" s="146">
        <f t="shared" si="5"/>
        <v>0</v>
      </c>
    </row>
    <row r="18" spans="1:14" s="71" customFormat="1" ht="81" customHeight="1" x14ac:dyDescent="0.2">
      <c r="A18" s="81">
        <v>5</v>
      </c>
      <c r="B18" s="82" t="s">
        <v>754</v>
      </c>
      <c r="C18" s="104" t="s">
        <v>759</v>
      </c>
      <c r="D18" s="83">
        <f>'16370-ТХ'!J145</f>
        <v>6058</v>
      </c>
      <c r="E18" s="83">
        <f>'16370-ТХ'!J158</f>
        <v>21172</v>
      </c>
      <c r="F18" s="83">
        <v>0</v>
      </c>
      <c r="G18" s="83">
        <v>0</v>
      </c>
      <c r="H18" s="83">
        <f t="shared" si="1"/>
        <v>27230</v>
      </c>
      <c r="I18" s="126"/>
      <c r="J18" s="146">
        <f t="shared" si="2"/>
        <v>36227</v>
      </c>
      <c r="K18" s="146">
        <f t="shared" si="3"/>
        <v>126609</v>
      </c>
      <c r="L18" s="146">
        <f t="shared" si="4"/>
        <v>0</v>
      </c>
      <c r="M18" s="146">
        <f t="shared" si="5"/>
        <v>0</v>
      </c>
    </row>
    <row r="19" spans="1:14" s="71" customFormat="1" ht="64.5" customHeight="1" x14ac:dyDescent="0.2">
      <c r="A19" s="81">
        <v>6</v>
      </c>
      <c r="B19" s="82" t="s">
        <v>755</v>
      </c>
      <c r="C19" s="104" t="s">
        <v>760</v>
      </c>
      <c r="D19" s="83">
        <v>0</v>
      </c>
      <c r="E19" s="83">
        <f>'16370-ЭМ'!J114</f>
        <v>5492</v>
      </c>
      <c r="F19" s="83">
        <f>'16370-ЭМ'!J120</f>
        <v>2107</v>
      </c>
      <c r="G19" s="83">
        <v>0</v>
      </c>
      <c r="H19" s="83">
        <f t="shared" si="1"/>
        <v>7599</v>
      </c>
      <c r="I19" s="126"/>
      <c r="J19" s="146">
        <f t="shared" si="2"/>
        <v>0</v>
      </c>
      <c r="K19" s="146">
        <f t="shared" si="3"/>
        <v>32842</v>
      </c>
      <c r="L19" s="146">
        <f t="shared" si="4"/>
        <v>8870</v>
      </c>
      <c r="M19" s="146">
        <f t="shared" si="5"/>
        <v>0</v>
      </c>
    </row>
    <row r="20" spans="1:14" s="86" customFormat="1" ht="37.5" customHeight="1" x14ac:dyDescent="0.2">
      <c r="A20" s="81"/>
      <c r="B20" s="77"/>
      <c r="C20" s="84" t="s">
        <v>0</v>
      </c>
      <c r="D20" s="85">
        <f>SUM(D14:D19)</f>
        <v>51823</v>
      </c>
      <c r="E20" s="85">
        <f>SUM(E14:E19)</f>
        <v>35219</v>
      </c>
      <c r="F20" s="85">
        <f>SUM(F14:F19)</f>
        <v>46246</v>
      </c>
      <c r="G20" s="85">
        <f>SUM(G14:G19)</f>
        <v>0</v>
      </c>
      <c r="H20" s="85">
        <f>SUM(D20:G20)</f>
        <v>133288</v>
      </c>
      <c r="I20" s="127"/>
      <c r="J20" s="147">
        <f>SUM(J14:J19)</f>
        <v>309902</v>
      </c>
      <c r="K20" s="147">
        <f t="shared" ref="K20:M20" si="6">SUM(K14:K19)</f>
        <v>210610</v>
      </c>
      <c r="L20" s="147">
        <f t="shared" si="6"/>
        <v>194695</v>
      </c>
      <c r="M20" s="147">
        <f t="shared" si="6"/>
        <v>0</v>
      </c>
      <c r="N20" s="147">
        <f>SUM(J20:M20)</f>
        <v>715207</v>
      </c>
    </row>
    <row r="21" spans="1:14" s="89" customFormat="1" ht="59.25" customHeight="1" x14ac:dyDescent="0.2">
      <c r="A21" s="87"/>
      <c r="B21" s="87"/>
      <c r="C21" s="88" t="s">
        <v>126</v>
      </c>
      <c r="D21" s="85">
        <f>ROUND(D20*5.98,0)</f>
        <v>309902</v>
      </c>
      <c r="E21" s="85">
        <f>ROUND(E20*5.98,0)</f>
        <v>210610</v>
      </c>
      <c r="F21" s="85">
        <f>ROUND(F20*4.21,0)-1</f>
        <v>194695</v>
      </c>
      <c r="G21" s="85">
        <f>ROUND(G20*10.48,0)</f>
        <v>0</v>
      </c>
      <c r="H21" s="85">
        <f>SUM(D21:G21)</f>
        <v>715207</v>
      </c>
      <c r="I21" s="127"/>
      <c r="J21" s="110"/>
    </row>
    <row r="22" spans="1:14" s="91" customFormat="1" ht="27.75" customHeight="1" x14ac:dyDescent="0.25">
      <c r="A22" s="90"/>
      <c r="B22" s="90"/>
      <c r="C22" s="100" t="s">
        <v>78</v>
      </c>
      <c r="D22" s="83">
        <f>ROUND(D21*18%,2)</f>
        <v>55782.36</v>
      </c>
      <c r="E22" s="83">
        <f t="shared" ref="E22:G22" si="7">ROUND(E21*18%,2)</f>
        <v>37909.800000000003</v>
      </c>
      <c r="F22" s="83">
        <f t="shared" si="7"/>
        <v>35045.1</v>
      </c>
      <c r="G22" s="83">
        <f t="shared" si="7"/>
        <v>0</v>
      </c>
      <c r="H22" s="83">
        <f>SUM(D22:G22)</f>
        <v>128737.26000000001</v>
      </c>
      <c r="I22" s="126"/>
      <c r="J22" s="108"/>
    </row>
    <row r="23" spans="1:14" s="91" customFormat="1" ht="28.5" customHeight="1" x14ac:dyDescent="0.25">
      <c r="A23" s="92"/>
      <c r="B23" s="92"/>
      <c r="C23" s="93" t="s">
        <v>127</v>
      </c>
      <c r="D23" s="94">
        <f>SUM(D21:D22)</f>
        <v>365684.36</v>
      </c>
      <c r="E23" s="94">
        <f>SUM(E21:E22)</f>
        <v>248519.8</v>
      </c>
      <c r="F23" s="94">
        <f t="shared" ref="F23:G23" si="8">SUM(F21:F22)</f>
        <v>229740.1</v>
      </c>
      <c r="G23" s="94">
        <f t="shared" si="8"/>
        <v>0</v>
      </c>
      <c r="H23" s="85">
        <f t="shared" ref="H23" si="9">SUM(D23:G23)</f>
        <v>843944.25999999989</v>
      </c>
      <c r="I23" s="127"/>
      <c r="J23" s="108"/>
    </row>
    <row r="24" spans="1:14" x14ac:dyDescent="0.2">
      <c r="B24" s="96"/>
    </row>
    <row r="26" spans="1:14" hidden="1" x14ac:dyDescent="0.2"/>
    <row r="27" spans="1:14" s="98" customFormat="1" ht="15.75" hidden="1" x14ac:dyDescent="0.25">
      <c r="A27" s="97"/>
      <c r="B27" s="97"/>
      <c r="C27" s="98" t="s">
        <v>14</v>
      </c>
      <c r="H27" s="98" t="s">
        <v>15</v>
      </c>
      <c r="J27" s="111"/>
    </row>
    <row r="28" spans="1:14" s="91" customFormat="1" ht="15.75" hidden="1" x14ac:dyDescent="0.25">
      <c r="A28" s="99"/>
      <c r="B28" s="99"/>
      <c r="C28" s="91" t="s">
        <v>16</v>
      </c>
      <c r="J28" s="108"/>
    </row>
    <row r="29" spans="1:14" s="91" customFormat="1" ht="15.75" hidden="1" x14ac:dyDescent="0.25">
      <c r="A29" s="99"/>
      <c r="B29" s="99"/>
      <c r="C29" s="91" t="s">
        <v>64</v>
      </c>
      <c r="J29" s="108"/>
    </row>
    <row r="30" spans="1:14" hidden="1" x14ac:dyDescent="0.2"/>
    <row r="31" spans="1:14" s="91" customFormat="1" ht="15.75" hidden="1" x14ac:dyDescent="0.25">
      <c r="A31" s="99"/>
      <c r="B31" s="99"/>
      <c r="C31" s="91" t="s">
        <v>17</v>
      </c>
      <c r="J31" s="108"/>
    </row>
    <row r="32" spans="1:14" hidden="1" x14ac:dyDescent="0.2"/>
    <row r="33" hidden="1" x14ac:dyDescent="0.2"/>
  </sheetData>
  <mergeCells count="14">
    <mergeCell ref="A1:H1"/>
    <mergeCell ref="A11:A12"/>
    <mergeCell ref="A7:H7"/>
    <mergeCell ref="A8:H8"/>
    <mergeCell ref="A9:H9"/>
    <mergeCell ref="A2:H2"/>
    <mergeCell ref="A3:H3"/>
    <mergeCell ref="A4:H4"/>
    <mergeCell ref="A5:H5"/>
    <mergeCell ref="A6:H6"/>
    <mergeCell ref="H11:H12"/>
    <mergeCell ref="D11:G11"/>
    <mergeCell ref="C11:C12"/>
    <mergeCell ref="B11:B12"/>
  </mergeCells>
  <phoneticPr fontId="38" type="noConversion"/>
  <printOptions horizontalCentered="1"/>
  <pageMargins left="0.19685039370078741" right="0" top="0.19685039370078741" bottom="0.19685039370078741" header="0" footer="0"/>
  <pageSetup paperSize="9" scale="75" firstPageNumber="5" fitToHeight="2" orientation="portrait" horizontalDpi="300" verticalDpi="300" r:id="rId1"/>
  <headerFooter alignWithMargins="0">
    <oddHeader>&amp;R&amp;"Times New Roman,обычный"&amp;14&amp;P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44</vt:i4>
      </vt:variant>
    </vt:vector>
  </HeadingPairs>
  <TitlesOfParts>
    <vt:vector size="52" baseType="lpstr">
      <vt:lpstr>16370-АО</vt:lpstr>
      <vt:lpstr>16370-АР</vt:lpstr>
      <vt:lpstr>16370-АТХ</vt:lpstr>
      <vt:lpstr>16370-КМ</vt:lpstr>
      <vt:lpstr>16370-ТХ</vt:lpstr>
      <vt:lpstr>16370-ЭМ</vt:lpstr>
      <vt:lpstr>НМЦ</vt:lpstr>
      <vt:lpstr>Сводка затрат</vt:lpstr>
      <vt:lpstr>'16370-АО'!Constr</vt:lpstr>
      <vt:lpstr>'16370-АР'!Constr</vt:lpstr>
      <vt:lpstr>'16370-АТХ'!Constr</vt:lpstr>
      <vt:lpstr>'16370-КМ'!Constr</vt:lpstr>
      <vt:lpstr>'16370-ТХ'!Constr</vt:lpstr>
      <vt:lpstr>'16370-ЭМ'!Constr</vt:lpstr>
      <vt:lpstr>'16370-АО'!FOT</vt:lpstr>
      <vt:lpstr>'16370-АР'!FOT</vt:lpstr>
      <vt:lpstr>'16370-АТХ'!FOT</vt:lpstr>
      <vt:lpstr>'16370-КМ'!FOT</vt:lpstr>
      <vt:lpstr>'16370-ТХ'!FOT</vt:lpstr>
      <vt:lpstr>'16370-ЭМ'!FOT</vt:lpstr>
      <vt:lpstr>'16370-АО'!Ind</vt:lpstr>
      <vt:lpstr>'16370-АР'!Ind</vt:lpstr>
      <vt:lpstr>'16370-АТХ'!Ind</vt:lpstr>
      <vt:lpstr>'16370-КМ'!Ind</vt:lpstr>
      <vt:lpstr>'16370-ТХ'!Ind</vt:lpstr>
      <vt:lpstr>'16370-ЭМ'!Ind</vt:lpstr>
      <vt:lpstr>'16370-АО'!Obj</vt:lpstr>
      <vt:lpstr>'16370-АР'!Obj</vt:lpstr>
      <vt:lpstr>'16370-АТХ'!Obj</vt:lpstr>
      <vt:lpstr>'16370-КМ'!Obj</vt:lpstr>
      <vt:lpstr>'16370-ТХ'!Obj</vt:lpstr>
      <vt:lpstr>'16370-ЭМ'!Obj</vt:lpstr>
      <vt:lpstr>'16370-АО'!Obosn</vt:lpstr>
      <vt:lpstr>'16370-АР'!Obosn</vt:lpstr>
      <vt:lpstr>'16370-АТХ'!Obosn</vt:lpstr>
      <vt:lpstr>'16370-КМ'!Obosn</vt:lpstr>
      <vt:lpstr>'16370-ТХ'!Obosn</vt:lpstr>
      <vt:lpstr>'16370-ЭМ'!Obosn</vt:lpstr>
      <vt:lpstr>'16370-АО'!SmPr</vt:lpstr>
      <vt:lpstr>'16370-АР'!SmPr</vt:lpstr>
      <vt:lpstr>'16370-АТХ'!SmPr</vt:lpstr>
      <vt:lpstr>'16370-КМ'!SmPr</vt:lpstr>
      <vt:lpstr>'16370-ТХ'!SmPr</vt:lpstr>
      <vt:lpstr>'16370-ЭМ'!SmPr</vt:lpstr>
      <vt:lpstr>'16370-АО'!Заголовки_для_печати</vt:lpstr>
      <vt:lpstr>'16370-АР'!Заголовки_для_печати</vt:lpstr>
      <vt:lpstr>'16370-АТХ'!Заголовки_для_печати</vt:lpstr>
      <vt:lpstr>'16370-КМ'!Заголовки_для_печати</vt:lpstr>
      <vt:lpstr>'16370-ТХ'!Заголовки_для_печати</vt:lpstr>
      <vt:lpstr>'16370-ЭМ'!Заголовки_для_печати</vt:lpstr>
      <vt:lpstr>НМЦ!Заголовки_для_печати</vt:lpstr>
      <vt:lpstr>'Сводка затрат'!Заголовки_для_печати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072-KovyazinaT</cp:lastModifiedBy>
  <cp:lastPrinted>2014-02-24T02:38:15Z</cp:lastPrinted>
  <dcterms:created xsi:type="dcterms:W3CDTF">2002-02-11T05:58:42Z</dcterms:created>
  <dcterms:modified xsi:type="dcterms:W3CDTF">2014-02-24T02:48:05Z</dcterms:modified>
</cp:coreProperties>
</file>