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75" windowWidth="11340" windowHeight="9345" tabRatio="866" activeTab="3"/>
  </bookViews>
  <sheets>
    <sheet name="24627" sheetId="80" r:id="rId1"/>
    <sheet name="24957" sheetId="81" r:id="rId2"/>
    <sheet name="7076" sheetId="82" r:id="rId3"/>
    <sheet name="НМЦ" sheetId="7" r:id="rId4"/>
    <sheet name="Сводка затрат" sheetId="25" r:id="rId5"/>
  </sheets>
  <externalReferences>
    <externalReference r:id="rId6"/>
  </externalReferences>
  <definedNames>
    <definedName name="Constr" localSheetId="0">'24627'!$A$7</definedName>
    <definedName name="Constr" localSheetId="1">'24957'!$A$7</definedName>
    <definedName name="Constr" localSheetId="2">'7076'!$A$7</definedName>
    <definedName name="FOT" localSheetId="0">'24627'!$D$14</definedName>
    <definedName name="FOT" localSheetId="1">'24957'!$D$13</definedName>
    <definedName name="FOT" localSheetId="2">'7076'!$D$19</definedName>
    <definedName name="Ind" localSheetId="0">'24627'!$H$9</definedName>
    <definedName name="Ind" localSheetId="1">'24957'!$H$9</definedName>
    <definedName name="Ind" localSheetId="2">'7076'!$H$9</definedName>
    <definedName name="Obj" localSheetId="0">'24627'!#REF!</definedName>
    <definedName name="Obj" localSheetId="1">'24957'!#REF!</definedName>
    <definedName name="Obj" localSheetId="2">'7076'!$E$12</definedName>
    <definedName name="Obosn" localSheetId="0">'24627'!$D$12</definedName>
    <definedName name="Obosn" localSheetId="1">'24957'!$D$11</definedName>
    <definedName name="Obosn" localSheetId="2">'7076'!$D$15</definedName>
    <definedName name="SmPr" localSheetId="0">'24627'!$D$13</definedName>
    <definedName name="SmPr" localSheetId="1">'24957'!$D$12</definedName>
    <definedName name="SmPr" localSheetId="2">'7076'!$D$16</definedName>
    <definedName name="аааааппппппрррппппппп" localSheetId="4">#REF!</definedName>
    <definedName name="аааааппппппрррппппппп">#REF!</definedName>
    <definedName name="аараооооооооооооо" localSheetId="4">#REF!</definedName>
    <definedName name="аараооооооооооооо">#REF!</definedName>
    <definedName name="автом" localSheetId="4">#REF!</definedName>
    <definedName name="автом">#REF!</definedName>
    <definedName name="алшрльоплварл" localSheetId="4">#REF!</definedName>
    <definedName name="алшрльоплварл">#REF!</definedName>
    <definedName name="аолвлддддддддддддддддввввввввв" localSheetId="4">#REF!</definedName>
    <definedName name="аолвлддддддддддддддддввввввввв">#REF!</definedName>
    <definedName name="апарв" localSheetId="4">#REF!</definedName>
    <definedName name="апарв">#REF!</definedName>
    <definedName name="апрлдджаоырыфрпопрлпрлпрлп" localSheetId="4">#REF!</definedName>
    <definedName name="апрлдджаоырыфрпопрлпрлпрлп">#REF!</definedName>
    <definedName name="арлггаджаш" localSheetId="4">#REF!</definedName>
    <definedName name="арлггаджаш">#REF!</definedName>
    <definedName name="ароррбллтблпроорапииас" localSheetId="4">#REF!</definedName>
    <definedName name="ароррбллтблпроорапииас">#REF!</definedName>
    <definedName name="арррррблллпдрлдддддддддд" localSheetId="4">#REF!</definedName>
    <definedName name="арррррблллпдрлдддддддддд">#REF!</definedName>
    <definedName name="варпаааааааааа" localSheetId="4">#REF!</definedName>
    <definedName name="варпаааааааааа">#REF!</definedName>
    <definedName name="ввпьььььлднд" localSheetId="4">#REF!</definedName>
    <definedName name="ввпьььььлднд">#REF!</definedName>
    <definedName name="вед" localSheetId="4">#REF!</definedName>
    <definedName name="вед">#REF!</definedName>
    <definedName name="вертикальная" localSheetId="4">#REF!</definedName>
    <definedName name="вертикальная">#REF!</definedName>
    <definedName name="вертикплан" localSheetId="4">#REF!</definedName>
    <definedName name="вертикплан">#REF!</definedName>
    <definedName name="волен" localSheetId="4">#REF!</definedName>
    <definedName name="волен">#REF!</definedName>
    <definedName name="вп" localSheetId="4">#REF!</definedName>
    <definedName name="вп">#REF!</definedName>
    <definedName name="впырпфдыпл" localSheetId="4">#REF!</definedName>
    <definedName name="впырпфдыпл">#REF!</definedName>
    <definedName name="впьглорьтитттттттттт" localSheetId="4">#REF!</definedName>
    <definedName name="впьглорьтитттттттттт">#REF!</definedName>
    <definedName name="всввввввввввввввввввввввввв" localSheetId="4">#REF!</definedName>
    <definedName name="всввввввввввввввввввввввввв">#REF!</definedName>
    <definedName name="выб" localSheetId="4">#REF!</definedName>
    <definedName name="выб">#REF!</definedName>
    <definedName name="выпуск" localSheetId="4">#REF!</definedName>
    <definedName name="выпуск">#REF!</definedName>
    <definedName name="выьлепвввввпмп" localSheetId="4">#REF!</definedName>
    <definedName name="выьлепвввввпмп">#REF!</definedName>
    <definedName name="еваопродолжэрщэрзшщщх" localSheetId="4">#REF!</definedName>
    <definedName name="еваопродолжэрщэрзшщщх">#REF!</definedName>
    <definedName name="_xlnm.Print_Titles" localSheetId="0">'24627'!$21:$21</definedName>
    <definedName name="_xlnm.Print_Titles" localSheetId="1">'24957'!$20:$20</definedName>
    <definedName name="_xlnm.Print_Titles" localSheetId="2">'7076'!$27:$27</definedName>
    <definedName name="_xlnm.Print_Titles" localSheetId="3">НМЦ!$13:$13</definedName>
    <definedName name="_xlnm.Print_Titles" localSheetId="4">'Сводка затрат'!$12:$12</definedName>
    <definedName name="измен" localSheetId="4">#REF!</definedName>
    <definedName name="измен">#REF!</definedName>
    <definedName name="итого" localSheetId="3">#REF!</definedName>
    <definedName name="итого" localSheetId="4">#REF!</definedName>
    <definedName name="итого">#REF!</definedName>
    <definedName name="итого_сантех" localSheetId="3">#REF!</definedName>
    <definedName name="итого_сантех" localSheetId="4">#REF!</definedName>
    <definedName name="итого_сантех">#REF!</definedName>
    <definedName name="итого_стр" localSheetId="4">#REF!</definedName>
    <definedName name="итого_стр">#REF!</definedName>
    <definedName name="итого_строит" localSheetId="3">НМЦ!#REF!</definedName>
    <definedName name="итого_строит" localSheetId="4">'Сводка затрат'!#REF!</definedName>
    <definedName name="итого_строит">#REF!</definedName>
    <definedName name="итого_технол" localSheetId="3">#REF!</definedName>
    <definedName name="итого_технол" localSheetId="4">#REF!</definedName>
    <definedName name="итого_технол">#REF!</definedName>
    <definedName name="итого_электр" localSheetId="3">#REF!</definedName>
    <definedName name="итого_электр" localSheetId="4">#REF!</definedName>
    <definedName name="итого_электр">#REF!</definedName>
    <definedName name="квота" localSheetId="4">#REF!</definedName>
    <definedName name="квота">#REF!</definedName>
    <definedName name="кккккккккк" localSheetId="4">#REF!</definedName>
    <definedName name="кккккккккк">#REF!</definedName>
    <definedName name="корек" localSheetId="4">#REF!</definedName>
    <definedName name="корек">#REF!</definedName>
    <definedName name="корект" localSheetId="4">#REF!</definedName>
    <definedName name="корект">#REF!</definedName>
    <definedName name="корректир" localSheetId="4">#REF!</definedName>
    <definedName name="корректир">#REF!</definedName>
    <definedName name="лен" localSheetId="3">#REF!</definedName>
    <definedName name="лен" localSheetId="4">#REF!</definedName>
    <definedName name="лен">#REF!</definedName>
    <definedName name="лот" localSheetId="3">#REF!</definedName>
    <definedName name="лот" localSheetId="4">#REF!</definedName>
    <definedName name="лот">#REF!</definedName>
    <definedName name="мамиааааааааааааааааааааааааааааа" localSheetId="4">#REF!</definedName>
    <definedName name="мамиааааааааааааааааааааааааааааа">#REF!</definedName>
    <definedName name="ммпоослччччччччччрччапппппппппр" localSheetId="4">#REF!</definedName>
    <definedName name="ммпоослччччччччччрччапппппппппр">#REF!</definedName>
    <definedName name="мрол" localSheetId="4">#REF!</definedName>
    <definedName name="мрол">#REF!</definedName>
    <definedName name="оз" localSheetId="4">#REF!</definedName>
    <definedName name="оз">#REF!</definedName>
    <definedName name="озелен" localSheetId="4">#REF!</definedName>
    <definedName name="озелен">#REF!</definedName>
    <definedName name="озеленение" localSheetId="4">#REF!</definedName>
    <definedName name="озеленение">#REF!</definedName>
    <definedName name="озеленение2" localSheetId="4">#REF!</definedName>
    <definedName name="озеленение2">#REF!</definedName>
    <definedName name="ОСР" localSheetId="4">#REF!</definedName>
    <definedName name="ОСР">#REF!</definedName>
    <definedName name="ОСР110" localSheetId="4">#REF!</definedName>
    <definedName name="ОСР110">#REF!</definedName>
    <definedName name="ОСР111" localSheetId="4">#REF!</definedName>
    <definedName name="ОСР111">#REF!</definedName>
    <definedName name="план" localSheetId="4">#REF!</definedName>
    <definedName name="план">#REF!</definedName>
    <definedName name="планировка" localSheetId="4">#REF!</definedName>
    <definedName name="планировка">#REF!</definedName>
    <definedName name="плдщхэж.юрббдлююбо" localSheetId="4">#REF!</definedName>
    <definedName name="плдщхэж.юрббдлююбо">#REF!</definedName>
    <definedName name="площадки" localSheetId="4">#REF!</definedName>
    <definedName name="площадки">#REF!</definedName>
    <definedName name="пос" localSheetId="3">#REF!</definedName>
    <definedName name="пос" localSheetId="4">#REF!</definedName>
    <definedName name="пос">#REF!</definedName>
    <definedName name="прав" localSheetId="4">#REF!</definedName>
    <definedName name="прав">#REF!</definedName>
    <definedName name="прлппппппппппппппрррррррр" localSheetId="4">#REF!</definedName>
    <definedName name="прлппппппппппппппрррррррр">#REF!</definedName>
    <definedName name="провбп" localSheetId="4">#REF!</definedName>
    <definedName name="провбп">#REF!</definedName>
    <definedName name="проект" localSheetId="4">#REF!</definedName>
    <definedName name="проект">#REF!</definedName>
    <definedName name="пропппп" localSheetId="4">#REF!</definedName>
    <definedName name="пропппп">#REF!</definedName>
    <definedName name="рпоолллллбрюююююююююююю" localSheetId="4">#REF!</definedName>
    <definedName name="рпоолллллбрюююююююююююю">#REF!</definedName>
    <definedName name="сааповвыыыыыеееееггггггггг" localSheetId="4">#REF!</definedName>
    <definedName name="сааповвыыыыыеееееггггггггг">#REF!</definedName>
    <definedName name="сапопрлрлппппр" localSheetId="4">#REF!</definedName>
    <definedName name="сапопрлрлппппр">#REF!</definedName>
    <definedName name="саррпрпппппппппппппппррррррр" localSheetId="4">#REF!</definedName>
    <definedName name="саррпрпппппппппппппппррррррр">#REF!</definedName>
    <definedName name="свод" localSheetId="4">#REF!</definedName>
    <definedName name="свод">#REF!</definedName>
    <definedName name="Свсмр" localSheetId="4">'[1] пристр428'!#REF!</definedName>
    <definedName name="Свсмр">'[1] пристр428'!#REF!</definedName>
    <definedName name="склад" localSheetId="3">#REF!</definedName>
    <definedName name="склад" localSheetId="4">#REF!</definedName>
    <definedName name="склад">#REF!</definedName>
    <definedName name="сср4" localSheetId="3">#REF!</definedName>
    <definedName name="сср4" localSheetId="4">#REF!</definedName>
    <definedName name="сср4">#REF!</definedName>
    <definedName name="ссроб" localSheetId="3">#REF!</definedName>
    <definedName name="ссроб" localSheetId="4">#REF!</definedName>
    <definedName name="ссроб">#REF!</definedName>
    <definedName name="сссссссссссссрооооооооаапнааааеоаааааааа" localSheetId="4">#REF!</definedName>
    <definedName name="сссссссссссссрооооооооаапнааааеоаааааааа">#REF!</definedName>
    <definedName name="счет" localSheetId="4">'[1] пристр428'!#REF!</definedName>
    <definedName name="счет">'[1] пристр428'!#REF!</definedName>
    <definedName name="тдер" localSheetId="4">#REF!</definedName>
    <definedName name="тдер">#REF!</definedName>
    <definedName name="ТК" localSheetId="4">#REF!</definedName>
    <definedName name="ТК">#REF!</definedName>
    <definedName name="тоолллллопппплопооллоопло" localSheetId="4">#REF!</definedName>
    <definedName name="тоолллллопппплопооллоопло">#REF!</definedName>
    <definedName name="топливро" localSheetId="4">#REF!</definedName>
    <definedName name="топливро">#REF!</definedName>
    <definedName name="трапные" localSheetId="4">#REF!</definedName>
    <definedName name="трапные">#REF!</definedName>
    <definedName name="уке" localSheetId="4">#REF!</definedName>
    <definedName name="уке">#REF!</definedName>
    <definedName name="фякуряыувравяв" localSheetId="4">#REF!</definedName>
    <definedName name="фякуряыувравяв">#REF!</definedName>
    <definedName name="фяыввввввв" localSheetId="4">#REF!</definedName>
    <definedName name="фяыввввввв">#REF!</definedName>
    <definedName name="хййййййййййжывввввввв" localSheetId="4">#REF!</definedName>
    <definedName name="хййййййййййжывввввввв">#REF!</definedName>
    <definedName name="чвподю" localSheetId="4">#REF!</definedName>
    <definedName name="чвподю">#REF!</definedName>
    <definedName name="чрпрл" localSheetId="4">#REF!</definedName>
    <definedName name="чрпрл">#REF!</definedName>
    <definedName name="чситтттттттсссссссссччччч" localSheetId="4">#REF!</definedName>
    <definedName name="чситтттттттсссссссссччччч">#REF!</definedName>
    <definedName name="ываочяьбббббббббббббб" localSheetId="4">#REF!</definedName>
    <definedName name="ываочяьбббббббббббббб">#REF!</definedName>
    <definedName name="ЫВРРАЫРАывоопоапо" localSheetId="4">#REF!</definedName>
    <definedName name="ЫВРРАЫРАывоопоапо">#REF!</definedName>
    <definedName name="ывынреыкшлнжхэтшлэ" localSheetId="4">#REF!</definedName>
    <definedName name="ывынреыкшлнжхэтшлэ">#REF!</definedName>
    <definedName name="ыоарллвапрлывпорапар" localSheetId="4">#REF!</definedName>
    <definedName name="ыоарллвапрлывпорапар">#REF!</definedName>
    <definedName name="ычвпппппппппп" localSheetId="4">#REF!</definedName>
    <definedName name="ычвпппппппппп">#REF!</definedName>
    <definedName name="яыдвлпрмичврип" localSheetId="4">#REF!</definedName>
    <definedName name="яыдвлпрмичврип">#REF!</definedName>
  </definedNames>
  <calcPr calcId="145621"/>
</workbook>
</file>

<file path=xl/calcChain.xml><?xml version="1.0" encoding="utf-8"?>
<calcChain xmlns="http://schemas.openxmlformats.org/spreadsheetml/2006/main">
  <c r="L16" i="25" l="1"/>
  <c r="M16" i="25"/>
  <c r="L15" i="25"/>
  <c r="M15" i="25"/>
  <c r="E16" i="25"/>
  <c r="E17" i="25" s="1"/>
  <c r="E18" i="25" s="1"/>
  <c r="F16" i="25"/>
  <c r="G16" i="25"/>
  <c r="E15" i="25"/>
  <c r="K15" i="25" s="1"/>
  <c r="K16" i="25" s="1"/>
  <c r="D15" i="25"/>
  <c r="C16" i="7" s="1"/>
  <c r="D14" i="25"/>
  <c r="D16" i="25" s="1"/>
  <c r="D17" i="25" s="1"/>
  <c r="D13" i="25"/>
  <c r="H15" i="25" l="1"/>
  <c r="B16" i="7" s="1"/>
  <c r="J15" i="25"/>
  <c r="N15" i="25" s="1"/>
  <c r="H16" i="25"/>
  <c r="M14" i="25"/>
  <c r="M13" i="25"/>
  <c r="L13" i="25" l="1"/>
  <c r="K13" i="25"/>
  <c r="L14" i="25" l="1"/>
  <c r="K14" i="25"/>
  <c r="J14" i="25" l="1"/>
  <c r="N14" i="25" s="1"/>
  <c r="C15" i="7"/>
  <c r="C14" i="7"/>
  <c r="C17" i="7" s="1"/>
  <c r="J13" i="25"/>
  <c r="F17" i="25"/>
  <c r="G17" i="25"/>
  <c r="J16" i="25" l="1"/>
  <c r="N13" i="25"/>
  <c r="N16" i="25" s="1"/>
  <c r="H17" i="25"/>
  <c r="H13" i="25" l="1"/>
  <c r="B14" i="7" s="1"/>
  <c r="H14" i="25" l="1"/>
  <c r="B15" i="7" s="1"/>
  <c r="B17" i="7" s="1"/>
  <c r="G18" i="25" l="1"/>
  <c r="G19" i="25" s="1"/>
  <c r="F18" i="25"/>
  <c r="F19" i="25" s="1"/>
  <c r="C19" i="7" l="1"/>
  <c r="C21" i="7" s="1"/>
  <c r="E19" i="25"/>
  <c r="D18" i="25" l="1"/>
  <c r="H18" i="25" s="1"/>
  <c r="D19" i="25" l="1"/>
  <c r="H19" i="25" s="1"/>
</calcChain>
</file>

<file path=xl/sharedStrings.xml><?xml version="1.0" encoding="utf-8"?>
<sst xmlns="http://schemas.openxmlformats.org/spreadsheetml/2006/main" count="473" uniqueCount="290">
  <si>
    <t>Итого в базисных ценах 2000 г.</t>
  </si>
  <si>
    <t>8</t>
  </si>
  <si>
    <t>7</t>
  </si>
  <si>
    <t>6</t>
  </si>
  <si>
    <t>5</t>
  </si>
  <si>
    <t>оборудования, мебели, инвентаря</t>
  </si>
  <si>
    <t>монтажных работ</t>
  </si>
  <si>
    <t>строительных работ</t>
  </si>
  <si>
    <t>Общая сметная стоимость, руб.</t>
  </si>
  <si>
    <t>Наименование работ и затрат</t>
  </si>
  <si>
    <t>Номера сметных расчетов и смет</t>
  </si>
  <si>
    <t>Составлен в ценах по состоянию на 01.01.2000 г.</t>
  </si>
  <si>
    <t>Сводка затрат</t>
  </si>
  <si>
    <t>г. Лесной. ФГУП "Комбинат "Электрохимприбор"</t>
  </si>
  <si>
    <t>ЗАКАЗЧИК:</t>
  </si>
  <si>
    <t>ПОДРЯДЧИК:</t>
  </si>
  <si>
    <t xml:space="preserve">Генеральный директор </t>
  </si>
  <si>
    <t>__________________ А.В. Новиков</t>
  </si>
  <si>
    <t>(наименование стройки)</t>
  </si>
  <si>
    <t>(локальная смета)</t>
  </si>
  <si>
    <t xml:space="preserve">на </t>
  </si>
  <si>
    <t>№ пп</t>
  </si>
  <si>
    <t>Ед. изм.</t>
  </si>
  <si>
    <t>Кол.</t>
  </si>
  <si>
    <t>Всего</t>
  </si>
  <si>
    <t>СОГЛАСОВАНО:</t>
  </si>
  <si>
    <t>УТВЕРЖДАЮ:</t>
  </si>
  <si>
    <t>шт.</t>
  </si>
  <si>
    <t>100 шт.</t>
  </si>
  <si>
    <t>100 м</t>
  </si>
  <si>
    <t>м</t>
  </si>
  <si>
    <t>Итого прямые затраты по смете в ценах 2001г.</t>
  </si>
  <si>
    <t>Итого прямые затраты по смете с учетом коэффициентов к итогам</t>
  </si>
  <si>
    <t>Накладные расходы</t>
  </si>
  <si>
    <t>Сметная прибыль</t>
  </si>
  <si>
    <t>Итоги по смете: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</si>
  <si>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</si>
  <si>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</si>
  <si>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</si>
  <si>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</si>
  <si>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</si>
  <si>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</si>
  <si>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</si>
  <si>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ВСЕГО по смете</t>
  </si>
  <si>
    <t>Сметная трудоемкость _______________________________________________________________________________________________</t>
  </si>
  <si>
    <t>чел.час</t>
  </si>
  <si>
    <t>ФГУП "Комбинат "Электрохимприбор"</t>
  </si>
  <si>
    <t>г. Лесной ФГУП "Комбинат "Электрохимприбор"</t>
  </si>
  <si>
    <t>Расчет начальной (максимальной) цены</t>
  </si>
  <si>
    <t>Составлен в ценах по состоянию на 01.01.2000 г. с переводом в текущие</t>
  </si>
  <si>
    <t>руб.</t>
  </si>
  <si>
    <t>Наименование глав ССР, объектных сметных расчетов, локальных сметных расчетов, видов работ</t>
  </si>
  <si>
    <t>Сметная стоимость в базисных ценах на 01.01.2000</t>
  </si>
  <si>
    <t>Текущая стоимость на момент определения начальной (максимальной) цены</t>
  </si>
  <si>
    <t>№ обосновывающего расчета</t>
  </si>
  <si>
    <t>1</t>
  </si>
  <si>
    <t>2</t>
  </si>
  <si>
    <t>3</t>
  </si>
  <si>
    <t>4</t>
  </si>
  <si>
    <t xml:space="preserve">Итого </t>
  </si>
  <si>
    <t>НДС 18%</t>
  </si>
  <si>
    <t xml:space="preserve">Начальник отдела </t>
  </si>
  <si>
    <t>капитального строительства</t>
  </si>
  <si>
    <t>Инженер по проектно-сметной работе</t>
  </si>
  <si>
    <t>Т.Ш. Ковязина</t>
  </si>
  <si>
    <t>№ п/п</t>
  </si>
  <si>
    <t xml:space="preserve">Сметная стоимость </t>
  </si>
  <si>
    <t>прочих затрат</t>
  </si>
  <si>
    <t>Согласовано</t>
  </si>
  <si>
    <t>отдел 028</t>
  </si>
  <si>
    <t xml:space="preserve">  В том числе, справочно:</t>
  </si>
  <si>
    <t>100 м2</t>
  </si>
  <si>
    <t>Огрунтовка металлических поверхностей за один раз грунтовкой ГФ-021</t>
  </si>
  <si>
    <t>ТЕР13-03-002-04</t>
  </si>
  <si>
    <t>З/пМех</t>
  </si>
  <si>
    <t>Эк.Маш</t>
  </si>
  <si>
    <t>Осн.З/п</t>
  </si>
  <si>
    <t>В том числе</t>
  </si>
  <si>
    <t>Т/з мех.
Всего</t>
  </si>
  <si>
    <t>Т/з мех. на ед.</t>
  </si>
  <si>
    <t>Т/з осн.
раб.
Всего</t>
  </si>
  <si>
    <t>Т/з осн.
раб.на ед.</t>
  </si>
  <si>
    <t>Общая стоимость, руб.</t>
  </si>
  <si>
    <t>Стоимость единицы, руб.</t>
  </si>
  <si>
    <t>Наименование</t>
  </si>
  <si>
    <t>Обоснование</t>
  </si>
  <si>
    <t xml:space="preserve">Составлен(а) в базовых ценах 2001г. в редакции 2009г. </t>
  </si>
  <si>
    <t>тыс. руб.</t>
  </si>
  <si>
    <t>Средства  на оплату труда _______________________________________________________________________________________________</t>
  </si>
  <si>
    <t>Сметная стоимость строительных работ _______________________________________________________________________________________________</t>
  </si>
  <si>
    <t>(наименование работ и затрат, наименование объекта)</t>
  </si>
  <si>
    <t>100 отверстий</t>
  </si>
  <si>
    <t>т</t>
  </si>
  <si>
    <t>1 т</t>
  </si>
  <si>
    <t>1 решетка</t>
  </si>
  <si>
    <t>ТЕР13-03-004-26</t>
  </si>
  <si>
    <t>_________________</t>
  </si>
  <si>
    <t>Цена поставщика</t>
  </si>
  <si>
    <t>ТЕРр61-7-1</t>
  </si>
  <si>
    <t>м3</t>
  </si>
  <si>
    <t>СЦП3-3-40-1</t>
  </si>
  <si>
    <t>Всего в ценах 2014 с НДС</t>
  </si>
  <si>
    <t>Всего в ценах 2014 (Ксмр=5,98, Коб.=4,21, Кпнр.=10,48)</t>
  </si>
  <si>
    <t>В.В. Моляков</t>
  </si>
  <si>
    <t>ТЕР15-04-025-08</t>
  </si>
  <si>
    <t>1 м3 изоляции</t>
  </si>
  <si>
    <t>ТЕР26-01-039-01</t>
  </si>
  <si>
    <t>ТЕР46-03-002-01</t>
  </si>
  <si>
    <t>ТЕР46-03-001-01</t>
  </si>
  <si>
    <t>ТЕР08-07-001-01</t>
  </si>
  <si>
    <t xml:space="preserve">Выполнение строительно-монтажных работ по реконструкции фасада здания 292 А/3 </t>
  </si>
  <si>
    <t>Выполнение строительно-монтажных работ по реконструкции фасада здания 292 А/3</t>
  </si>
  <si>
    <t>Приложение №__ к договору от "__"______2014 №_______</t>
  </si>
  <si>
    <t xml:space="preserve">   110% ФОТ (от 3023)  (Поз. 1-2)</t>
  </si>
  <si>
    <t xml:space="preserve">   При ремонте зданий и сооружений работы, аналогичные технологическим процессам в новом строительстве ОЗП=1,15; ЭМ=1,25; ЗПМ=1,25; ТЗ=1,15; ТЗМ=1,25  (Поз. 3, 5-6)</t>
  </si>
  <si>
    <t xml:space="preserve">   Районный к-т 4,3%  (Поз. 1-3, 5-6)</t>
  </si>
  <si>
    <t>Конструкции стальные индивидуальные решетчатые сварные массой 0,1-0,5 т</t>
  </si>
  <si>
    <t>ТСЦ-201-0848</t>
  </si>
  <si>
    <t>Установка решеток</t>
  </si>
  <si>
    <t>ТЕР09-06-001-02</t>
  </si>
  <si>
    <t xml:space="preserve">Основание: проект № 24408-12-АС </t>
  </si>
  <si>
    <t xml:space="preserve">Раздел: установка металлических решеток на окна. </t>
  </si>
  <si>
    <t xml:space="preserve"> реконструкцию фасада здания 292 А/3. Инв. № 9112536</t>
  </si>
  <si>
    <t>__________________</t>
  </si>
  <si>
    <t>Е.В. Гордеев</t>
  </si>
  <si>
    <t>Зам.генерального директора</t>
  </si>
  <si>
    <t xml:space="preserve">   При ремонте и реконструкции зданий и сооружений работы, аналогичные технологическим процессам в новом строительстве ОЗП=1,15; ЭМ=1,25; ЗПМ=1,25; ТЗ=1,15; ТЗМ=1,25  (Поз. 6, 8, 11, 22-23, 18-21, 25, 29, 26-27, 31)</t>
  </si>
  <si>
    <t xml:space="preserve">   Районный к-т 4,3%  (Поз. 1-4, 6, 8, 11, 22-23, 18-21, 24-25, 29, 26-27, 31)</t>
  </si>
  <si>
    <t>100 м2 вертик. проекции</t>
  </si>
  <si>
    <t>Установка и разборка наружных инвентарных лесов высотой до 16 м трубчатых для кладки облицовки</t>
  </si>
  <si>
    <t>1 комп-кт</t>
  </si>
  <si>
    <t>Стоимость комплекта материалов на отделку фасада всего здания (Ц: 979051,50руб :1,18:5,56х1,02)</t>
  </si>
  <si>
    <t>100 м2 поверхности облицовки</t>
  </si>
  <si>
    <r>
      <t>Облицовка стен фасадов зданий искусственными плитами типа &lt;ФАССТ&gt; на металлическом каркасе</t>
    </r>
    <r>
      <rPr>
        <i/>
        <sz val="7"/>
        <rFont val="Arial"/>
        <family val="2"/>
        <charset val="204"/>
      </rPr>
      <t xml:space="preserve">
КОЭФ. К ПОЗИЦИИ:
МАТ=0 к расх.</t>
    </r>
  </si>
  <si>
    <t>ТЕР15-01-064-01</t>
  </si>
  <si>
    <t>Теплоизоляция Тизол EURO-ФАСАД, толщина 100 мм (цена: 6589:1,18:5,56х1,02)</t>
  </si>
  <si>
    <t>Изоляция стен изделиями из волокнистых и зернистых материалов насухо</t>
  </si>
  <si>
    <r>
      <t>Установка пароизоляционного слоя</t>
    </r>
    <r>
      <rPr>
        <i/>
        <sz val="7"/>
        <rFont val="Arial"/>
        <family val="2"/>
        <charset val="204"/>
      </rPr>
      <t xml:space="preserve">
КОЭФ. К ПОЗИЦИИ:
МАТ=0 к расх.</t>
    </r>
  </si>
  <si>
    <t>ТЕР26-01-055-02</t>
  </si>
  <si>
    <t>Улучшенная окраска масляными составами по штукатурке откосов</t>
  </si>
  <si>
    <t>Ремонт штукатурки откосов внутри здания по камню и бетону цементно-известковым раствором прямолинейных</t>
  </si>
  <si>
    <t>Доски подоконные ПВХ,</t>
  </si>
  <si>
    <t>ТСЦ-101-2911</t>
  </si>
  <si>
    <t>100 п. м</t>
  </si>
  <si>
    <t>Установка подоконных досок из ПВХ в каменных стенах толщиной до 0,51 м</t>
  </si>
  <si>
    <t>ТЕР10-01-035-01</t>
  </si>
  <si>
    <t>Винты самонарезающие остроконечные 4,8х70мм</t>
  </si>
  <si>
    <t>ТСЦ-101-3198</t>
  </si>
  <si>
    <t>Решетки вентиляционные алюминиевые "АРКТОС" типа АРН размером 1250х1200 мм (Ц:13391руб:1,18:5,56х1,02)</t>
  </si>
  <si>
    <t>Решетки вентиляционные алюминиевые "АРКТОС" типа АРН размером 1250х450 мм (Ц:6647руб:1,18:5,56х1,02)</t>
  </si>
  <si>
    <t>Установка решеток жалюзийных стальных неподвижных односекционных</t>
  </si>
  <si>
    <t>ТЕР20-02-003-02 прим.</t>
  </si>
  <si>
    <t>Оконный блок ПВХ: Ок-9 (цена: 16093:5,56х1,02)</t>
  </si>
  <si>
    <t>Оконный блок ПВХ: Ок-8 (цена: 38183:5,56х1,02)</t>
  </si>
  <si>
    <t>Оконный блок ПВХ: Ок-7 (цена: 26216:5,56х1,02)</t>
  </si>
  <si>
    <t>Оконный блок ПВХ: Ок-3 (цена: 19428:5,56х1,02)</t>
  </si>
  <si>
    <t>Оконный блок ПВХ: Ок-2 (цена: 20244:5,56х1,02)</t>
  </si>
  <si>
    <t>Оконный блок ПВХ: Ок-1 (цена: 19832:5,56х1,02)</t>
  </si>
  <si>
    <t>Установка в зданиях оконных блоков из ПВХ профилей поворотных (откидных, поворотно-откидных) с площадью проема более 2 м2 трехстворчатых, в том числе при наличии створок глухого остекления</t>
  </si>
  <si>
    <t>ТЕР10-01-034-08</t>
  </si>
  <si>
    <t>Оконный блок ПВХ: Ок-6 (цена: 8877:5,56х1,02)</t>
  </si>
  <si>
    <t>Оконный блок ПВХ: Ок-4 (цена: 9871:5,56х1,02)</t>
  </si>
  <si>
    <t>Установка в зданиях оконных блоков из ПВХ профилей поворотных (откидных, поворотно-откидных) с площадью проема более 2 м2 двухстворчатых</t>
  </si>
  <si>
    <t>ТЕР10-01-034-06</t>
  </si>
  <si>
    <t>Оконный блок ПВХ: Ок-5 (цена: 1822:5,56х1,02)</t>
  </si>
  <si>
    <t>Установка в зданиях оконных блоков из ПВХ профилей глухих с площадью проема до 2 м2</t>
  </si>
  <si>
    <t>ТЕР10-01-034-01</t>
  </si>
  <si>
    <t xml:space="preserve">                           Раздел 2. Общестроительные работы</t>
  </si>
  <si>
    <t>СЦП1-1-27-А</t>
  </si>
  <si>
    <t>Смена обделок из листовой стали (поясков, сандриков, отливов, карнизов) шириной до 0,4 м</t>
  </si>
  <si>
    <t>ТЕРр58-20-1</t>
  </si>
  <si>
    <t>Разборка деревянных заполнений проемов оконных с подоконными досками</t>
  </si>
  <si>
    <t>ТЕР46-04-012-01</t>
  </si>
  <si>
    <t>Разборка деревянных заполнений проемов оконных без подоконных досок</t>
  </si>
  <si>
    <t>ТЕР46-04-012-02</t>
  </si>
  <si>
    <t xml:space="preserve">                           Раздел 1. Разборка конструкций</t>
  </si>
  <si>
    <t xml:space="preserve">Основание: 24544-13-АС </t>
  </si>
  <si>
    <r>
      <t>ЛОКАЛЬНЫЙ СМЕТНЫЙ РАСЧЕТ № 24957</t>
    </r>
    <r>
      <rPr>
        <sz val="10"/>
        <rFont val="Arial"/>
        <family val="2"/>
        <charset val="204"/>
      </rPr>
      <t xml:space="preserve"> </t>
    </r>
  </si>
  <si>
    <t>24627</t>
  </si>
  <si>
    <t>24957</t>
  </si>
  <si>
    <t xml:space="preserve">Реконструкция фасада здания 292 А/3. Установка металлических решеток на окна. </t>
  </si>
  <si>
    <t xml:space="preserve">Реконструкция фасада здания 292 А/3. </t>
  </si>
  <si>
    <t xml:space="preserve">   85% ФОТ (от 6871)  (Поз. 3)</t>
  </si>
  <si>
    <t xml:space="preserve">   70% ФОТ (от 3644)  (Поз. 1-2, 5-6)</t>
  </si>
  <si>
    <t xml:space="preserve">   90% ФОТ (от 7492)  (Поз. 3, 5-6)</t>
  </si>
  <si>
    <t xml:space="preserve">   4. Производство работ на открытых и полуоткрытых производственных площадках в стесненных условиях ОЗП=1,15; ЭМ=1,15; ЗПМ=1,15; ТЗ=1,15; ТЗМ=1,15  (Поз. 3, 5-6)</t>
  </si>
  <si>
    <r>
      <t>Окраска металлических огрунтованных поверхностей эмалью</t>
    </r>
    <r>
      <rPr>
        <i/>
        <sz val="7"/>
        <rFont val="Arial"/>
        <family val="2"/>
        <charset val="204"/>
      </rPr>
      <t xml:space="preserve">
КОЭФ. К ПОЗИЦИИ:
Количество окрасок ПЗ=2 (ОЗП=2; ЭМ=2 к расх.; ЗПМ=2; МАТ=2 к расх.; ТЗ=2; ТЗМ=2)</t>
    </r>
  </si>
  <si>
    <t>Сверление кольцевыми алмазными сверлами в железобетонных конструкциях вертикальных отверстий глубиной 200 мм диаметром 20 мм</t>
  </si>
  <si>
    <t>Сверление кольцевыми алмазными сверлами в железобетонных конструкциях горизонтальных отверстий глубиной 200 мм диаметром 20 мм</t>
  </si>
  <si>
    <t>_______________________________________________________________________________________________699,62</t>
  </si>
  <si>
    <t>___________________________10,515</t>
  </si>
  <si>
    <t>___________________________170,631</t>
  </si>
  <si>
    <t>"______ " __________2014 г.</t>
  </si>
  <si>
    <t>ЛОКАЛЬНЫЙ СМЕТНЫЙ РАСЧЕТ № 24627</t>
  </si>
  <si>
    <t>" _____ " ________________ 2014 г.</t>
  </si>
  <si>
    <t xml:space="preserve">   83% ФОТ (от 102)  (Поз. 18-21)</t>
  </si>
  <si>
    <t xml:space="preserve">   80% ФОТ (от 8014)  (Поз. 31)</t>
  </si>
  <si>
    <t xml:space="preserve">   70% ФОТ (от 29526)  (Поз. 1-2, 26-27)</t>
  </si>
  <si>
    <t xml:space="preserve">   65% ФОТ (от 638)  (Поз. 3)</t>
  </si>
  <si>
    <t xml:space="preserve">   63% ФОТ (от 6920)  (Поз. 6, 8, 11, 22-23)</t>
  </si>
  <si>
    <t xml:space="preserve">   60% ФОТ (от 55)  (Поз. 4)</t>
  </si>
  <si>
    <t xml:space="preserve">   55% ФОТ (от 56171)  (Поз. 25, 29)</t>
  </si>
  <si>
    <t xml:space="preserve">   50% ФОТ (от 4762)  (Поз. 24)</t>
  </si>
  <si>
    <t xml:space="preserve">   128% ФОТ (от 102)  (Поз. 18-21)</t>
  </si>
  <si>
    <t xml:space="preserve">   122% ФОТ (от 8014)  (Поз. 31)</t>
  </si>
  <si>
    <t xml:space="preserve">   118% ФОТ (от 6920)  (Поз. 6, 8, 11, 22-23)</t>
  </si>
  <si>
    <t xml:space="preserve">   110% ФОТ (от 5957)  (Поз. 1-2)</t>
  </si>
  <si>
    <t xml:space="preserve">   105% ФОТ (от 56171)  (Поз. 25, 29)</t>
  </si>
  <si>
    <t xml:space="preserve">   100% ФОТ (от 23624)  (Поз. 4, 26-27)</t>
  </si>
  <si>
    <t xml:space="preserve">   83% ФОТ (от 638)  (Поз. 3)</t>
  </si>
  <si>
    <t xml:space="preserve">   79% ФОТ (от 4762)  (Поз. 24)</t>
  </si>
  <si>
    <t xml:space="preserve">   4. Производство работ на открытых и полуоткрытых производственных площадках в стесненных условиях ОЗП=1,15; ЭМ=1,15; ЗПМ=1,15; ТЗ=1,15; ТЗМ=1,15  (Поз. 6, 8, 11, 22-23, 18-21, 25, 29, 26-27, 31)</t>
  </si>
  <si>
    <r>
      <t>152212,01</t>
    </r>
    <r>
      <rPr>
        <i/>
        <sz val="5"/>
        <rFont val="Arial"/>
        <family val="2"/>
        <charset val="204"/>
      </rPr>
      <t xml:space="preserve">
979051,5/5,56/1,18*1,02</t>
    </r>
  </si>
  <si>
    <r>
      <t>1024,38</t>
    </r>
    <r>
      <rPr>
        <i/>
        <sz val="5"/>
        <rFont val="Arial"/>
        <family val="2"/>
        <charset val="204"/>
      </rPr>
      <t xml:space="preserve">
6589/5,56/1,18*1,02</t>
    </r>
  </si>
  <si>
    <r>
      <t>2081,88</t>
    </r>
    <r>
      <rPr>
        <i/>
        <sz val="5"/>
        <rFont val="Arial"/>
        <family val="2"/>
        <charset val="204"/>
      </rPr>
      <t xml:space="preserve">
13391/1,18/5,56*1,02</t>
    </r>
  </si>
  <si>
    <r>
      <t>1033,4</t>
    </r>
    <r>
      <rPr>
        <i/>
        <sz val="5"/>
        <rFont val="Arial"/>
        <family val="2"/>
        <charset val="204"/>
      </rPr>
      <t xml:space="preserve">
6647/1,18/5,56*1,02</t>
    </r>
  </si>
  <si>
    <r>
      <t>2952,31</t>
    </r>
    <r>
      <rPr>
        <i/>
        <sz val="5"/>
        <rFont val="Arial"/>
        <family val="2"/>
        <charset val="204"/>
      </rPr>
      <t xml:space="preserve">
16093/5,56*1,02</t>
    </r>
  </si>
  <si>
    <r>
      <t>7004,8</t>
    </r>
    <r>
      <rPr>
        <i/>
        <sz val="5"/>
        <rFont val="Arial"/>
        <family val="2"/>
        <charset val="204"/>
      </rPr>
      <t xml:space="preserve">
(13714*2+449*2+9857)/5,56*1,02</t>
    </r>
  </si>
  <si>
    <r>
      <t>4809,41</t>
    </r>
    <r>
      <rPr>
        <i/>
        <sz val="5"/>
        <rFont val="Arial"/>
        <family val="2"/>
        <charset val="204"/>
      </rPr>
      <t xml:space="preserve">
(8579+8576+8667+197*2)/5,56*1,02</t>
    </r>
  </si>
  <si>
    <r>
      <t>3564,13</t>
    </r>
    <r>
      <rPr>
        <i/>
        <sz val="5"/>
        <rFont val="Arial"/>
        <family val="2"/>
        <charset val="204"/>
      </rPr>
      <t xml:space="preserve">
(9819+194+9415)/5,56*1,02</t>
    </r>
  </si>
  <si>
    <r>
      <t>3713,83</t>
    </r>
    <r>
      <rPr>
        <i/>
        <sz val="5"/>
        <rFont val="Arial"/>
        <family val="2"/>
        <charset val="204"/>
      </rPr>
      <t xml:space="preserve">
(9819+194+10231)/5,56*1,02</t>
    </r>
  </si>
  <si>
    <r>
      <t>3638,24</t>
    </r>
    <r>
      <rPr>
        <i/>
        <sz val="5"/>
        <rFont val="Arial"/>
        <family val="2"/>
        <charset val="204"/>
      </rPr>
      <t xml:space="preserve">
(9819+194+9819)/5,56*1,02</t>
    </r>
  </si>
  <si>
    <r>
      <t>1628,51</t>
    </r>
    <r>
      <rPr>
        <i/>
        <sz val="5"/>
        <rFont val="Arial"/>
        <family val="2"/>
        <charset val="204"/>
      </rPr>
      <t xml:space="preserve">
8877/5,56*1,02</t>
    </r>
  </si>
  <si>
    <r>
      <t>1810,87</t>
    </r>
    <r>
      <rPr>
        <i/>
        <sz val="5"/>
        <rFont val="Arial"/>
        <family val="2"/>
        <charset val="204"/>
      </rPr>
      <t xml:space="preserve">
9871/5,56*1,02</t>
    </r>
  </si>
  <si>
    <r>
      <t>334,25</t>
    </r>
    <r>
      <rPr>
        <i/>
        <sz val="5"/>
        <rFont val="Arial"/>
        <family val="2"/>
        <charset val="204"/>
      </rPr>
      <t xml:space="preserve">
1822/5,56*1,02</t>
    </r>
  </si>
  <si>
    <r>
      <t>Перевозка грузов (строительного мусора) автомобилями-самосвалами: расстояние 40 км, класс груза I</t>
    </r>
    <r>
      <rPr>
        <i/>
        <sz val="7"/>
        <rFont val="Arial"/>
        <family val="2"/>
        <charset val="204"/>
      </rPr>
      <t xml:space="preserve">
КОЭФ. К ПОЗИЦИИ:
При перевозке грузов к провозной плате (тарифам) применять поправочный коэффициент ПЗ=1,37 (ОЗП=1,37; ЭМ=1,37 к расх.; ЗПМ=1,37; МАТ=1,37 к расх.; ТЗ=1,37; ТЗМ=1,37)</t>
    </r>
  </si>
  <si>
    <r>
      <t>Погрузочные работы при автомобильных перевозках: мусор строительный</t>
    </r>
    <r>
      <rPr>
        <i/>
        <sz val="7"/>
        <rFont val="Arial"/>
        <family val="2"/>
        <charset val="204"/>
      </rPr>
      <t xml:space="preserve">
КОЭФ. К ПОЗИЦИИ:
Коэффициент техн.часть п.3 ПЗ=1,025 (ОЗП=1,025; ЭМ=1,025 к расх.; ЗПМ=1,025; МАТ=1,025 к расх.; ТЗ=1,025; ТЗМ=1,025)</t>
    </r>
  </si>
  <si>
    <t>_______________________________________________________________________________________________7766,65</t>
  </si>
  <si>
    <t>___________________________106,188</t>
  </si>
  <si>
    <t>___________________________725,123</t>
  </si>
  <si>
    <t xml:space="preserve">  Итого Монтажные работы</t>
  </si>
  <si>
    <t xml:space="preserve">  Итого Строительные работы</t>
  </si>
  <si>
    <t xml:space="preserve">   Производство строительных, монтажных и ремонтных работ на открытых и полуоткрытых производственных площадках в стесненных условиях: с наличием в зоне производства работ действующего технологического оборудования или движения технологического транспорта ОЗП=1,15; ЭМ=1,15; ЗПМ=1,15; ТЗ=1,15; ТЗМ=1,15  (Поз. 3-5, 14, 6, 15, 7, 9, 8, 11, 13, 1)</t>
  </si>
  <si>
    <t xml:space="preserve">   Районный к-т 4,3%  (Поз. 5, 14, 6, 15, 7, 9, 8, 11, 13, 1)</t>
  </si>
  <si>
    <t>ИТОГИ ПО СМЕТЕ:</t>
  </si>
  <si>
    <r>
      <t>0,0624</t>
    </r>
    <r>
      <rPr>
        <i/>
        <sz val="6"/>
        <rFont val="Arial"/>
        <family val="2"/>
        <charset val="204"/>
      </rPr>
      <t xml:space="preserve">
0,624*0,1</t>
    </r>
  </si>
  <si>
    <r>
      <t>Изоляция изделиями из волокнистых и зернистых материалов насухо</t>
    </r>
    <r>
      <rPr>
        <i/>
        <sz val="7"/>
        <rFont val="Arial"/>
        <family val="2"/>
        <charset val="204"/>
      </rPr>
      <t xml:space="preserve">
НР (10 руб.): 100% от ФОТ
СП (7 руб.): 70% от ФОТ</t>
    </r>
  </si>
  <si>
    <r>
      <t>Облицовка стен фасадов зданий искусственными плитами типа &lt;ФАССТ&gt; на металлическом каркасе</t>
    </r>
    <r>
      <rPr>
        <i/>
        <sz val="7"/>
        <rFont val="Arial"/>
        <family val="2"/>
        <charset val="204"/>
      </rPr>
      <t xml:space="preserve">
НР (34 руб.): 105% от ФОТ
СП (18 руб.): 55% от ФОТ</t>
    </r>
  </si>
  <si>
    <r>
      <t>0,21</t>
    </r>
    <r>
      <rPr>
        <i/>
        <sz val="6"/>
        <rFont val="Arial"/>
        <family val="2"/>
        <charset val="204"/>
      </rPr>
      <t xml:space="preserve">
21/100</t>
    </r>
  </si>
  <si>
    <t>100 м шва</t>
  </si>
  <si>
    <r>
      <t>Герметизация мастикой швов горизонтальных</t>
    </r>
    <r>
      <rPr>
        <i/>
        <sz val="7"/>
        <rFont val="Arial"/>
        <family val="2"/>
        <charset val="204"/>
      </rPr>
      <t xml:space="preserve">
НР (68 руб.): 130% от ФОТ
СП (44 руб.): 85% от ФОТ</t>
    </r>
  </si>
  <si>
    <t>ТЕР07-01-037-03</t>
  </si>
  <si>
    <r>
      <t>10,1</t>
    </r>
    <r>
      <rPr>
        <i/>
        <sz val="6"/>
        <rFont val="Arial"/>
        <family val="2"/>
        <charset val="204"/>
      </rPr>
      <t xml:space="preserve">
(26+75)/10</t>
    </r>
  </si>
  <si>
    <t>10 шт.</t>
  </si>
  <si>
    <t>Саморезы</t>
  </si>
  <si>
    <t>ТСЦ-101-1750 прим.</t>
  </si>
  <si>
    <r>
      <t>0,072</t>
    </r>
    <r>
      <rPr>
        <i/>
        <sz val="6"/>
        <rFont val="Arial"/>
        <family val="2"/>
        <charset val="204"/>
      </rPr>
      <t xml:space="preserve">
7,2/100</t>
    </r>
  </si>
  <si>
    <t>100 м2 кровли</t>
  </si>
  <si>
    <r>
      <t>Устройство кровель из оцинкованной стали без настенных желобов</t>
    </r>
    <r>
      <rPr>
        <i/>
        <sz val="7"/>
        <rFont val="Arial"/>
        <family val="2"/>
        <charset val="204"/>
      </rPr>
      <t xml:space="preserve">
НР (122 руб.): 120% от ФОТ
СП (66 руб.): 65% от ФОТ</t>
    </r>
  </si>
  <si>
    <t>ТЕР12-01-007-08</t>
  </si>
  <si>
    <t>Анкер- шпилька "HILTI" HSA M12х120 мм</t>
  </si>
  <si>
    <t>ТСЦ-101-2591 прим.</t>
  </si>
  <si>
    <r>
      <t>0,26</t>
    </r>
    <r>
      <rPr>
        <i/>
        <sz val="6"/>
        <rFont val="Arial"/>
        <family val="2"/>
        <charset val="204"/>
      </rPr>
      <t xml:space="preserve">
26/100</t>
    </r>
  </si>
  <si>
    <t>100 шт. болтов</t>
  </si>
  <si>
    <r>
      <t>Установка анкера</t>
    </r>
    <r>
      <rPr>
        <i/>
        <sz val="7"/>
        <rFont val="Arial"/>
        <family val="2"/>
        <charset val="204"/>
      </rPr>
      <t xml:space="preserve">
НР (43 руб.): 90% от ФОТ
СП (41 руб.): 85% от ФОТ</t>
    </r>
  </si>
  <si>
    <t>ТЕР09-05-003-01 прим.</t>
  </si>
  <si>
    <r>
      <t>Сверление отверстий в кирпичных стенах электроперфоратором диаметром до 20 мм, толщина стен 0,5 кирпича</t>
    </r>
    <r>
      <rPr>
        <i/>
        <sz val="7"/>
        <rFont val="Arial"/>
        <family val="2"/>
        <charset val="204"/>
      </rPr>
      <t xml:space="preserve">
НР (16 руб.): 78% от ФОТ
СП (11 руб.): 50% от ФОТ</t>
    </r>
  </si>
  <si>
    <t>ТЕРр69-2-1</t>
  </si>
  <si>
    <r>
      <t>0,08055</t>
    </r>
    <r>
      <rPr>
        <i/>
        <sz val="6"/>
        <rFont val="Arial"/>
        <family val="2"/>
        <charset val="204"/>
      </rPr>
      <t xml:space="preserve">
0,03678+0,04377</t>
    </r>
  </si>
  <si>
    <t>1 т конструкций</t>
  </si>
  <si>
    <r>
      <t>Монтаж: кронштейнов</t>
    </r>
    <r>
      <rPr>
        <i/>
        <sz val="7"/>
        <rFont val="Arial"/>
        <family val="2"/>
        <charset val="204"/>
      </rPr>
      <t xml:space="preserve">
НР (53 руб.): 90% от ФОТ
СП (50 руб.): 85% от ФОТ</t>
    </r>
  </si>
  <si>
    <t>ТЕР09-06-001-02 прим.</t>
  </si>
  <si>
    <r>
      <t>Демонтаж изоляции  из волокнистых и зернистых материалов насухо</t>
    </r>
    <r>
      <rPr>
        <i/>
        <sz val="7"/>
        <rFont val="Arial"/>
        <family val="2"/>
        <charset val="204"/>
      </rPr>
      <t xml:space="preserve">
КОЭФ. К ПОЗИЦИИ:
Демонтаж (разборка) ОЗП=0,8; ЭМ=0,8 к расх.; ЗПМ=0,8; МАТ=0 к расх.; ТЗ=0,8; ТЗМ=0,8
НР (8 руб.): 100% от ФОТ
СП (6 руб.): 70% от ФОТ</t>
    </r>
  </si>
  <si>
    <r>
      <t>0,00624</t>
    </r>
    <r>
      <rPr>
        <i/>
        <sz val="6"/>
        <rFont val="Arial"/>
        <family val="2"/>
        <charset val="204"/>
      </rPr>
      <t xml:space="preserve">
0,624/100</t>
    </r>
  </si>
  <si>
    <r>
      <t>Демонтаж стен фасадов зданий искусственными плитами типа &lt;ФАССТ&gt; на металлическом каркасе</t>
    </r>
    <r>
      <rPr>
        <i/>
        <sz val="7"/>
        <rFont val="Arial"/>
        <family val="2"/>
        <charset val="204"/>
      </rPr>
      <t xml:space="preserve">
КОЭФ. К ПОЗИЦИИ:
Демонтаж (разборка) конструкций ОЗП=0,8; ЭМ=0,8 к расх.; ЗПМ=0,8; МАТ=0 к расх.; ТЗ=0,8; ТЗМ=0,8
НР (23 руб.): 105% от ФОТ
СП (12 руб.): 55% от ФОТ</t>
    </r>
  </si>
  <si>
    <r>
      <t>0,0419</t>
    </r>
    <r>
      <rPr>
        <i/>
        <sz val="6"/>
        <rFont val="Arial"/>
        <family val="2"/>
        <charset val="204"/>
      </rPr>
      <t xml:space="preserve">
4,19/100</t>
    </r>
  </si>
  <si>
    <t>100 м2 окрашиваемой поверхности</t>
  </si>
  <si>
    <r>
      <t>Окраска металлических огрунтованных поверхностей эмалью ПФ-115 за 2 раза</t>
    </r>
    <r>
      <rPr>
        <i/>
        <sz val="7"/>
        <rFont val="Arial"/>
        <family val="2"/>
        <charset val="204"/>
      </rPr>
      <t xml:space="preserve">
КОЭФ. К ПОЗИЦИИ:
п.1.9 ТЧ При нанесении лакокрасочных материалов ручным способом ОЗП=1,1; ТЗ=1,1;
 ПЗ=2 (ОЗП=2; ЭМ=2 к расх.; ЗПМ=2; МАТ=2 к расх.; ТЗ=2; ТЗМ=2)
НР (5 руб.): 90% от ФОТ
СП (4 руб.): 70% от ФОТ</t>
    </r>
  </si>
  <si>
    <r>
      <t>Огрунтовка металлических поверхностей за один раз грунтовкой ГФ-021</t>
    </r>
    <r>
      <rPr>
        <i/>
        <sz val="7"/>
        <rFont val="Arial"/>
        <family val="2"/>
        <charset val="204"/>
      </rPr>
      <t xml:space="preserve">
КОЭФ. К ПОЗИЦИИ:
п.1.9 ТЧ При нанесении лакокрасочных материалов ручным способом ОЗП=1,1; ТЗ=1,1
НР (5 руб.): 90% от ФОТ
СП (4 руб.): 70% от ФОТ</t>
    </r>
  </si>
  <si>
    <t>Болт М10х20 с гайкой</t>
  </si>
  <si>
    <t>ТСЦ-101-2880</t>
  </si>
  <si>
    <r>
      <t>Изготовление кронштейнов из уголков</t>
    </r>
    <r>
      <rPr>
        <i/>
        <sz val="7"/>
        <rFont val="Arial"/>
        <family val="2"/>
        <charset val="204"/>
      </rPr>
      <t xml:space="preserve">
КОЭФ. К ПОЗИЦИИ:
ОЗП=1,45; ТЗ=1,45
НР (161 руб.): 66% от ФОТ
СП (159 руб.): 65% от ФОТ</t>
    </r>
  </si>
  <si>
    <t>ТЕРм38-01-006-08</t>
  </si>
  <si>
    <t xml:space="preserve">                           Раздел 1. </t>
  </si>
  <si>
    <t>Составлен(а) в базовых ценах 2001 г. (в редакции 2009г.)</t>
  </si>
  <si>
    <t>_______________________________________________________________________________________________44,66</t>
  </si>
  <si>
    <t>___________________________0,610</t>
  </si>
  <si>
    <t>_______________________________________________________________________________________________1,302</t>
  </si>
  <si>
    <t xml:space="preserve">      монтажных работ _______________________________________________________________________________________________</t>
  </si>
  <si>
    <t>_______________________________________________________________________________________________3,380</t>
  </si>
  <si>
    <t xml:space="preserve">      строительных работ _______________________________________________________________________________________________</t>
  </si>
  <si>
    <t>___________________________4,682</t>
  </si>
  <si>
    <t>Сметная стоимость _______________________________________________________________________________________________</t>
  </si>
  <si>
    <t>Основание: техническое решение от 22.02.2013 № 072-15/554</t>
  </si>
  <si>
    <t>Реконструкция фасада здания 292А/3 (инв.№ 9109052). Устройство защитного козырька</t>
  </si>
  <si>
    <t>ЛОКАЛЬНЫЙ СМЕТНЫЙ РАСЧЕТ № 7076</t>
  </si>
  <si>
    <t>ФГУП"Комбинат"Электрохимприбор"</t>
  </si>
  <si>
    <t>Устройство защитного козырька</t>
  </si>
  <si>
    <t>7076</t>
  </si>
  <si>
    <t>"____" ______________2014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</si>
</sst>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00"/>
  </numFmts>
  <fonts count="46" x14ac:knownFonts="1">
    <font>
      <sz val="10"/>
      <name val="Arial Cyr"/>
      <charset val="204"/>
    </font>
    <font>
      <sz val="10"/>
      <name val="Arial Cyr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sz val="11"/>
      <name val="Arial"/>
      <family val="2"/>
      <charset val="204"/>
    </font>
    <font>
      <sz val="7"/>
      <name val="Arial"/>
      <family val="2"/>
      <charset val="204"/>
    </font>
    <font>
      <b/>
      <sz val="9"/>
      <name val="Arial"/>
      <family val="2"/>
      <charset val="204"/>
    </font>
    <font>
      <b/>
      <sz val="7"/>
      <name val="Arial"/>
      <family val="2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Helv"/>
      <charset val="204"/>
    </font>
    <font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6"/>
      <name val="Times New Roman"/>
      <family val="1"/>
      <charset val="204"/>
    </font>
    <font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i/>
      <sz val="9"/>
      <name val="Times New Roman"/>
      <family val="1"/>
      <charset val="204"/>
    </font>
    <font>
      <sz val="8"/>
      <name val="Arial Cyr"/>
      <charset val="204"/>
    </font>
    <font>
      <i/>
      <sz val="11"/>
      <name val="Times New Roman"/>
      <family val="1"/>
      <charset val="204"/>
    </font>
    <font>
      <b/>
      <sz val="9"/>
      <name val="Times New Roman"/>
      <family val="1"/>
      <charset val="204"/>
    </font>
    <font>
      <i/>
      <sz val="7"/>
      <name val="Arial"/>
      <family val="2"/>
      <charset val="204"/>
    </font>
    <font>
      <b/>
      <i/>
      <sz val="10"/>
      <name val="Arial"/>
      <family val="2"/>
      <charset val="204"/>
    </font>
    <font>
      <b/>
      <sz val="10"/>
      <name val="Times New Roman"/>
      <family val="1"/>
      <charset val="204"/>
    </font>
    <font>
      <i/>
      <sz val="10"/>
      <name val="Arial"/>
      <family val="2"/>
      <charset val="204"/>
    </font>
    <font>
      <i/>
      <sz val="5"/>
      <name val="Arial"/>
      <family val="2"/>
      <charset val="204"/>
    </font>
    <font>
      <i/>
      <sz val="6"/>
      <name val="Arial"/>
      <family val="2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88">
    <xf numFmtId="0" fontId="0" fillId="0" borderId="0"/>
    <xf numFmtId="0" fontId="12" fillId="2" borderId="0" applyNumberFormat="0" applyBorder="0" applyAlignment="0" applyProtection="0"/>
    <xf numFmtId="0" fontId="12" fillId="2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5" borderId="0" applyNumberFormat="0" applyBorder="0" applyAlignment="0" applyProtection="0"/>
    <xf numFmtId="0" fontId="12" fillId="5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7" borderId="0" applyNumberFormat="0" applyBorder="0" applyAlignment="0" applyProtection="0"/>
    <xf numFmtId="0" fontId="12" fillId="7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5" borderId="0" applyNumberFormat="0" applyBorder="0" applyAlignment="0" applyProtection="0"/>
    <xf numFmtId="0" fontId="12" fillId="5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2" borderId="0" applyNumberFormat="0" applyBorder="0" applyAlignment="0" applyProtection="0"/>
    <xf numFmtId="0" fontId="13" fillId="9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3" borderId="0" applyNumberFormat="0" applyBorder="0" applyAlignment="0" applyProtection="0"/>
    <xf numFmtId="0" fontId="13" fillId="13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7" borderId="0" applyNumberFormat="0" applyBorder="0" applyAlignment="0" applyProtection="0"/>
    <xf numFmtId="0" fontId="13" fillId="17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3" borderId="0" applyNumberFormat="0" applyBorder="0" applyAlignment="0" applyProtection="0"/>
    <xf numFmtId="0" fontId="13" fillId="13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4" fillId="7" borderId="1" applyNumberFormat="0" applyAlignment="0" applyProtection="0"/>
    <xf numFmtId="0" fontId="14" fillId="7" borderId="1" applyNumberFormat="0" applyAlignment="0" applyProtection="0"/>
    <xf numFmtId="0" fontId="15" fillId="20" borderId="2" applyNumberFormat="0" applyAlignment="0" applyProtection="0"/>
    <xf numFmtId="0" fontId="15" fillId="20" borderId="2" applyNumberFormat="0" applyAlignment="0" applyProtection="0"/>
    <xf numFmtId="0" fontId="16" fillId="20" borderId="1" applyNumberFormat="0" applyAlignment="0" applyProtection="0"/>
    <xf numFmtId="0" fontId="16" fillId="20" borderId="1" applyNumberFormat="0" applyAlignment="0" applyProtection="0"/>
    <xf numFmtId="0" fontId="17" fillId="0" borderId="3" applyNumberFormat="0" applyFill="0" applyAlignment="0" applyProtection="0"/>
    <xf numFmtId="0" fontId="17" fillId="0" borderId="3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6" applyNumberFormat="0" applyFill="0" applyAlignment="0" applyProtection="0"/>
    <xf numFmtId="0" fontId="20" fillId="0" borderId="6" applyNumberFormat="0" applyFill="0" applyAlignment="0" applyProtection="0"/>
    <xf numFmtId="0" fontId="21" fillId="21" borderId="7" applyNumberFormat="0" applyAlignment="0" applyProtection="0"/>
    <xf numFmtId="0" fontId="21" fillId="21" borderId="7" applyNumberFormat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22" borderId="0" applyNumberFormat="0" applyBorder="0" applyAlignment="0" applyProtection="0"/>
    <xf numFmtId="0" fontId="23" fillId="22" borderId="0" applyNumberFormat="0" applyBorder="0" applyAlignment="0" applyProtection="0"/>
    <xf numFmtId="0" fontId="1" fillId="0" borderId="0" applyAlignment="0"/>
    <xf numFmtId="0" fontId="29" fillId="0" borderId="0"/>
    <xf numFmtId="0" fontId="29" fillId="0" borderId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" fillId="23" borderId="8" applyNumberFormat="0" applyFont="0" applyAlignment="0" applyProtection="0"/>
    <xf numFmtId="0" fontId="26" fillId="0" borderId="9" applyNumberFormat="0" applyFill="0" applyAlignment="0" applyProtection="0"/>
    <xf numFmtId="0" fontId="26" fillId="0" borderId="9" applyNumberFormat="0" applyFill="0" applyAlignment="0" applyProtection="0"/>
    <xf numFmtId="0" fontId="29" fillId="0" borderId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4" borderId="0" applyNumberFormat="0" applyBorder="0" applyAlignment="0" applyProtection="0"/>
    <xf numFmtId="0" fontId="28" fillId="4" borderId="0" applyNumberFormat="0" applyBorder="0" applyAlignment="0" applyProtection="0"/>
    <xf numFmtId="9" fontId="1" fillId="0" borderId="0" applyFont="0" applyFill="0" applyBorder="0" applyAlignment="0" applyProtection="0"/>
  </cellStyleXfs>
  <cellXfs count="186">
    <xf numFmtId="0" fontId="0" fillId="0" borderId="0" xfId="0"/>
    <xf numFmtId="49" fontId="3" fillId="0" borderId="0" xfId="0" applyNumberFormat="1" applyFont="1" applyAlignment="1">
      <alignment horizontal="left" vertical="top"/>
    </xf>
    <xf numFmtId="0" fontId="2" fillId="0" borderId="0" xfId="0" applyFont="1" applyAlignment="1">
      <alignment horizontal="left" vertical="top"/>
    </xf>
    <xf numFmtId="0" fontId="5" fillId="0" borderId="0" xfId="0" applyFont="1" applyAlignment="1">
      <alignment horizontal="right" vertical="top"/>
    </xf>
    <xf numFmtId="0" fontId="4" fillId="0" borderId="0" xfId="0" applyFont="1"/>
    <xf numFmtId="0" fontId="4" fillId="0" borderId="0" xfId="0" applyFont="1" applyAlignment="1">
      <alignment horizontal="left" vertical="top"/>
    </xf>
    <xf numFmtId="0" fontId="3" fillId="0" borderId="12" xfId="0" applyFont="1" applyBorder="1" applyAlignment="1">
      <alignment horizontal="center" vertical="top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top"/>
    </xf>
    <xf numFmtId="0" fontId="7" fillId="0" borderId="0" xfId="0" applyFont="1" applyAlignment="1">
      <alignment horizontal="right" vertical="top"/>
    </xf>
    <xf numFmtId="0" fontId="3" fillId="0" borderId="0" xfId="0" applyFont="1" applyAlignment="1">
      <alignment horizontal="center" vertical="top"/>
    </xf>
    <xf numFmtId="0" fontId="7" fillId="0" borderId="12" xfId="0" applyFont="1" applyBorder="1" applyAlignment="1">
      <alignment horizontal="right" vertical="top"/>
    </xf>
    <xf numFmtId="0" fontId="9" fillId="0" borderId="12" xfId="0" applyFont="1" applyBorder="1" applyAlignment="1">
      <alignment horizontal="right" vertical="top" wrapText="1"/>
    </xf>
    <xf numFmtId="3" fontId="7" fillId="0" borderId="12" xfId="0" applyNumberFormat="1" applyFont="1" applyBorder="1" applyAlignment="1">
      <alignment horizontal="right" vertical="top"/>
    </xf>
    <xf numFmtId="3" fontId="9" fillId="0" borderId="12" xfId="0" applyNumberFormat="1" applyFont="1" applyBorder="1" applyAlignment="1">
      <alignment horizontal="right" vertical="top" wrapText="1"/>
    </xf>
    <xf numFmtId="3" fontId="7" fillId="0" borderId="0" xfId="0" applyNumberFormat="1" applyFont="1" applyAlignment="1">
      <alignment horizontal="right" vertical="top"/>
    </xf>
    <xf numFmtId="3" fontId="5" fillId="0" borderId="0" xfId="0" applyNumberFormat="1" applyFont="1" applyAlignment="1">
      <alignment horizontal="right" vertical="top"/>
    </xf>
    <xf numFmtId="49" fontId="10" fillId="0" borderId="0" xfId="72" applyNumberFormat="1" applyFont="1" applyFill="1"/>
    <xf numFmtId="0" fontId="31" fillId="0" borderId="0" xfId="72" applyFont="1" applyFill="1" applyAlignment="1">
      <alignment horizontal="center" vertical="center"/>
    </xf>
    <xf numFmtId="49" fontId="10" fillId="0" borderId="0" xfId="72" applyNumberFormat="1" applyFont="1" applyFill="1" applyAlignment="1">
      <alignment horizontal="center" vertical="center"/>
    </xf>
    <xf numFmtId="0" fontId="32" fillId="0" borderId="0" xfId="72" applyFont="1" applyFill="1" applyAlignment="1">
      <alignment horizontal="center" vertical="center"/>
    </xf>
    <xf numFmtId="49" fontId="30" fillId="0" borderId="0" xfId="72" applyNumberFormat="1" applyFont="1" applyFill="1" applyAlignment="1">
      <alignment horizontal="center" vertical="center"/>
    </xf>
    <xf numFmtId="49" fontId="33" fillId="0" borderId="0" xfId="72" applyNumberFormat="1" applyFont="1" applyFill="1" applyAlignment="1">
      <alignment wrapText="1"/>
    </xf>
    <xf numFmtId="49" fontId="31" fillId="0" borderId="0" xfId="72" applyNumberFormat="1" applyFont="1" applyFill="1" applyAlignment="1">
      <alignment horizontal="center" vertical="center" wrapText="1"/>
    </xf>
    <xf numFmtId="0" fontId="30" fillId="0" borderId="0" xfId="72" applyFont="1" applyFill="1"/>
    <xf numFmtId="0" fontId="30" fillId="0" borderId="10" xfId="72" applyFont="1" applyFill="1" applyBorder="1"/>
    <xf numFmtId="0" fontId="30" fillId="0" borderId="0" xfId="72" applyFont="1" applyFill="1" applyAlignment="1">
      <alignment horizontal="center"/>
    </xf>
    <xf numFmtId="0" fontId="30" fillId="0" borderId="0" xfId="72" applyFont="1" applyFill="1" applyAlignment="1">
      <alignment horizontal="right"/>
    </xf>
    <xf numFmtId="49" fontId="30" fillId="0" borderId="0" xfId="72" applyNumberFormat="1" applyFont="1" applyFill="1"/>
    <xf numFmtId="49" fontId="10" fillId="0" borderId="0" xfId="72" applyNumberFormat="1" applyFont="1" applyFill="1" applyAlignment="1">
      <alignment horizontal="center"/>
    </xf>
    <xf numFmtId="49" fontId="30" fillId="0" borderId="12" xfId="72" applyNumberFormat="1" applyFont="1" applyFill="1" applyBorder="1" applyAlignment="1">
      <alignment horizontal="center"/>
    </xf>
    <xf numFmtId="49" fontId="30" fillId="0" borderId="13" xfId="72" applyNumberFormat="1" applyFont="1" applyFill="1" applyBorder="1" applyAlignment="1">
      <alignment horizontal="center"/>
    </xf>
    <xf numFmtId="4" fontId="30" fillId="0" borderId="14" xfId="72" applyNumberFormat="1" applyFont="1" applyFill="1" applyBorder="1" applyAlignment="1">
      <alignment horizontal="center" vertical="center"/>
    </xf>
    <xf numFmtId="4" fontId="30" fillId="0" borderId="15" xfId="72" applyNumberFormat="1" applyFont="1" applyFill="1" applyBorder="1" applyAlignment="1">
      <alignment horizontal="center" vertical="center"/>
    </xf>
    <xf numFmtId="0" fontId="10" fillId="0" borderId="0" xfId="72" applyFont="1" applyFill="1" applyAlignment="1">
      <alignment vertical="center"/>
    </xf>
    <xf numFmtId="4" fontId="34" fillId="0" borderId="14" xfId="72" applyNumberFormat="1" applyFont="1" applyFill="1" applyBorder="1" applyAlignment="1">
      <alignment horizontal="center" vertical="center"/>
    </xf>
    <xf numFmtId="4" fontId="34" fillId="0" borderId="15" xfId="72" applyNumberFormat="1" applyFont="1" applyFill="1" applyBorder="1" applyAlignment="1">
      <alignment horizontal="center" vertical="center"/>
    </xf>
    <xf numFmtId="49" fontId="34" fillId="0" borderId="16" xfId="72" applyNumberFormat="1" applyFont="1" applyFill="1" applyBorder="1" applyAlignment="1">
      <alignment horizontal="left" vertical="center"/>
    </xf>
    <xf numFmtId="49" fontId="30" fillId="0" borderId="0" xfId="72" applyNumberFormat="1" applyFont="1" applyFill="1" applyBorder="1" applyAlignment="1">
      <alignment horizontal="centerContinuous" vertical="center" wrapText="1"/>
    </xf>
    <xf numFmtId="164" fontId="34" fillId="0" borderId="14" xfId="72" applyNumberFormat="1" applyFont="1" applyFill="1" applyBorder="1" applyAlignment="1">
      <alignment horizontal="center" vertical="center"/>
    </xf>
    <xf numFmtId="49" fontId="31" fillId="0" borderId="17" xfId="72" applyNumberFormat="1" applyFont="1" applyFill="1" applyBorder="1" applyAlignment="1">
      <alignment horizontal="left" vertical="center"/>
    </xf>
    <xf numFmtId="164" fontId="34" fillId="0" borderId="18" xfId="72" applyNumberFormat="1" applyFont="1" applyFill="1" applyBorder="1" applyAlignment="1">
      <alignment horizontal="center" vertical="center"/>
    </xf>
    <xf numFmtId="4" fontId="34" fillId="0" borderId="19" xfId="72" applyNumberFormat="1" applyFont="1" applyFill="1" applyBorder="1" applyAlignment="1">
      <alignment horizontal="center" vertical="center"/>
    </xf>
    <xf numFmtId="49" fontId="34" fillId="0" borderId="0" xfId="72" applyNumberFormat="1" applyFont="1" applyFill="1" applyBorder="1" applyAlignment="1">
      <alignment horizontal="left" vertical="center"/>
    </xf>
    <xf numFmtId="164" fontId="34" fillId="0" borderId="0" xfId="72" applyNumberFormat="1" applyFont="1" applyFill="1" applyBorder="1" applyAlignment="1">
      <alignment horizontal="center" vertical="center"/>
    </xf>
    <xf numFmtId="0" fontId="30" fillId="0" borderId="0" xfId="72" applyFont="1" applyFill="1" applyAlignment="1">
      <alignment horizontal="center" vertical="center"/>
    </xf>
    <xf numFmtId="0" fontId="30" fillId="0" borderId="0" xfId="72" applyFont="1" applyFill="1" applyAlignment="1">
      <alignment horizontal="left" indent="1"/>
    </xf>
    <xf numFmtId="0" fontId="1" fillId="0" borderId="0" xfId="72" applyFont="1" applyFill="1"/>
    <xf numFmtId="0" fontId="1" fillId="0" borderId="0" xfId="72" applyFont="1" applyFill="1" applyAlignment="1">
      <alignment horizontal="center" vertical="center"/>
    </xf>
    <xf numFmtId="0" fontId="30" fillId="0" borderId="16" xfId="72" applyNumberFormat="1" applyFont="1" applyFill="1" applyBorder="1" applyAlignment="1">
      <alignment vertical="center" wrapText="1"/>
    </xf>
    <xf numFmtId="49" fontId="30" fillId="0" borderId="12" xfId="72" applyNumberFormat="1" applyFont="1" applyFill="1" applyBorder="1" applyAlignment="1">
      <alignment horizontal="center" vertical="center"/>
    </xf>
    <xf numFmtId="49" fontId="30" fillId="0" borderId="14" xfId="72" applyNumberFormat="1" applyFont="1" applyFill="1" applyBorder="1" applyAlignment="1">
      <alignment horizontal="center" vertical="center" wrapText="1"/>
    </xf>
    <xf numFmtId="49" fontId="30" fillId="0" borderId="14" xfId="72" applyNumberFormat="1" applyFont="1" applyFill="1" applyBorder="1" applyAlignment="1">
      <alignment horizontal="centerContinuous" vertical="center" wrapText="1"/>
    </xf>
    <xf numFmtId="49" fontId="30" fillId="0" borderId="18" xfId="72" applyNumberFormat="1" applyFont="1" applyFill="1" applyBorder="1" applyAlignment="1">
      <alignment horizontal="centerContinuous" vertical="center" wrapText="1"/>
    </xf>
    <xf numFmtId="49" fontId="30" fillId="0" borderId="20" xfId="72" applyNumberFormat="1" applyFont="1" applyFill="1" applyBorder="1" applyAlignment="1">
      <alignment horizontal="center"/>
    </xf>
    <xf numFmtId="0" fontId="30" fillId="0" borderId="21" xfId="72" applyNumberFormat="1" applyFont="1" applyFill="1" applyBorder="1" applyAlignment="1">
      <alignment vertical="center" wrapText="1"/>
    </xf>
    <xf numFmtId="0" fontId="34" fillId="0" borderId="16" xfId="72" applyNumberFormat="1" applyFont="1" applyFill="1" applyBorder="1" applyAlignment="1">
      <alignment horizontal="left" vertical="center" wrapText="1"/>
    </xf>
    <xf numFmtId="49" fontId="33" fillId="0" borderId="16" xfId="72" applyNumberFormat="1" applyFont="1" applyFill="1" applyBorder="1" applyAlignment="1">
      <alignment horizontal="left" vertical="center" wrapText="1"/>
    </xf>
    <xf numFmtId="164" fontId="30" fillId="0" borderId="14" xfId="72" applyNumberFormat="1" applyFont="1" applyFill="1" applyBorder="1" applyAlignment="1">
      <alignment horizontal="center" vertical="center"/>
    </xf>
    <xf numFmtId="0" fontId="10" fillId="24" borderId="0" xfId="73" applyFont="1" applyFill="1"/>
    <xf numFmtId="49" fontId="10" fillId="24" borderId="0" xfId="73" applyNumberFormat="1" applyFont="1" applyFill="1"/>
    <xf numFmtId="49" fontId="33" fillId="24" borderId="0" xfId="73" applyNumberFormat="1" applyFont="1" applyFill="1" applyAlignment="1">
      <alignment wrapText="1"/>
    </xf>
    <xf numFmtId="0" fontId="30" fillId="24" borderId="10" xfId="73" applyFont="1" applyFill="1" applyBorder="1" applyAlignment="1">
      <alignment horizontal="left" vertical="center"/>
    </xf>
    <xf numFmtId="0" fontId="30" fillId="24" borderId="10" xfId="73" applyFont="1" applyFill="1" applyBorder="1"/>
    <xf numFmtId="0" fontId="30" fillId="24" borderId="10" xfId="73" applyFont="1" applyFill="1" applyBorder="1" applyAlignment="1">
      <alignment horizontal="right"/>
    </xf>
    <xf numFmtId="49" fontId="30" fillId="24" borderId="0" xfId="73" applyNumberFormat="1" applyFont="1" applyFill="1"/>
    <xf numFmtId="49" fontId="30" fillId="24" borderId="12" xfId="73" applyNumberFormat="1" applyFont="1" applyFill="1" applyBorder="1" applyAlignment="1">
      <alignment horizontal="center" vertical="center" wrapText="1"/>
    </xf>
    <xf numFmtId="49" fontId="10" fillId="24" borderId="0" xfId="73" applyNumberFormat="1" applyFont="1" applyFill="1" applyAlignment="1">
      <alignment horizontal="center"/>
    </xf>
    <xf numFmtId="49" fontId="30" fillId="24" borderId="12" xfId="73" applyNumberFormat="1" applyFont="1" applyFill="1" applyBorder="1" applyAlignment="1">
      <alignment horizontal="center" vertical="center"/>
    </xf>
    <xf numFmtId="49" fontId="30" fillId="24" borderId="12" xfId="73" applyNumberFormat="1" applyFont="1" applyFill="1" applyBorder="1" applyAlignment="1">
      <alignment horizontal="center"/>
    </xf>
    <xf numFmtId="0" fontId="30" fillId="24" borderId="12" xfId="73" applyNumberFormat="1" applyFont="1" applyFill="1" applyBorder="1" applyAlignment="1">
      <alignment horizontal="center" vertical="center"/>
    </xf>
    <xf numFmtId="49" fontId="35" fillId="24" borderId="12" xfId="73" applyNumberFormat="1" applyFont="1" applyFill="1" applyBorder="1" applyAlignment="1">
      <alignment horizontal="center" vertical="center" wrapText="1"/>
    </xf>
    <xf numFmtId="4" fontId="30" fillId="24" borderId="12" xfId="73" applyNumberFormat="1" applyFont="1" applyFill="1" applyBorder="1" applyAlignment="1">
      <alignment horizontal="center" vertical="center"/>
    </xf>
    <xf numFmtId="49" fontId="34" fillId="24" borderId="22" xfId="73" applyNumberFormat="1" applyFont="1" applyFill="1" applyBorder="1" applyAlignment="1">
      <alignment horizontal="left" vertical="center" wrapText="1"/>
    </xf>
    <xf numFmtId="4" fontId="34" fillId="24" borderId="12" xfId="73" applyNumberFormat="1" applyFont="1" applyFill="1" applyBorder="1" applyAlignment="1">
      <alignment horizontal="center" vertical="center"/>
    </xf>
    <xf numFmtId="0" fontId="10" fillId="24" borderId="0" xfId="73" applyFont="1" applyFill="1" applyAlignment="1">
      <alignment vertical="center"/>
    </xf>
    <xf numFmtId="0" fontId="36" fillId="24" borderId="12" xfId="73" applyFont="1" applyFill="1" applyBorder="1" applyAlignment="1">
      <alignment horizontal="center" vertical="center"/>
    </xf>
    <xf numFmtId="0" fontId="34" fillId="24" borderId="12" xfId="73" applyFont="1" applyFill="1" applyBorder="1" applyAlignment="1">
      <alignment horizontal="left" vertical="center" wrapText="1"/>
    </xf>
    <xf numFmtId="0" fontId="11" fillId="24" borderId="0" xfId="73" applyFont="1" applyFill="1"/>
    <xf numFmtId="0" fontId="30" fillId="24" borderId="12" xfId="73" applyFont="1" applyFill="1" applyBorder="1" applyAlignment="1">
      <alignment horizontal="center" vertical="center"/>
    </xf>
    <xf numFmtId="0" fontId="30" fillId="24" borderId="0" xfId="73" applyFont="1" applyFill="1"/>
    <xf numFmtId="0" fontId="30" fillId="24" borderId="18" xfId="73" applyFont="1" applyFill="1" applyBorder="1" applyAlignment="1">
      <alignment horizontal="center" vertical="center"/>
    </xf>
    <xf numFmtId="0" fontId="34" fillId="24" borderId="10" xfId="73" applyFont="1" applyFill="1" applyBorder="1" applyAlignment="1">
      <alignment horizontal="left" vertical="center"/>
    </xf>
    <xf numFmtId="4" fontId="34" fillId="24" borderId="18" xfId="73" applyNumberFormat="1" applyFont="1" applyFill="1" applyBorder="1" applyAlignment="1">
      <alignment horizontal="center" vertical="center"/>
    </xf>
    <xf numFmtId="0" fontId="10" fillId="24" borderId="0" xfId="73" applyFont="1" applyFill="1" applyAlignment="1">
      <alignment horizontal="center" vertical="center"/>
    </xf>
    <xf numFmtId="0" fontId="10" fillId="24" borderId="0" xfId="73" applyFont="1" applyFill="1" applyBorder="1" applyAlignment="1">
      <alignment horizontal="center" vertical="center"/>
    </xf>
    <xf numFmtId="0" fontId="34" fillId="24" borderId="0" xfId="73" applyFont="1" applyFill="1" applyAlignment="1">
      <alignment horizontal="center" vertical="center"/>
    </xf>
    <xf numFmtId="0" fontId="34" fillId="24" borderId="0" xfId="73" applyFont="1" applyFill="1"/>
    <xf numFmtId="0" fontId="30" fillId="24" borderId="0" xfId="73" applyFont="1" applyFill="1" applyAlignment="1">
      <alignment horizontal="center" vertical="center"/>
    </xf>
    <xf numFmtId="0" fontId="30" fillId="24" borderId="12" xfId="73" applyFont="1" applyFill="1" applyBorder="1" applyAlignment="1">
      <alignment horizontal="left" vertical="center"/>
    </xf>
    <xf numFmtId="49" fontId="30" fillId="24" borderId="12" xfId="73" applyNumberFormat="1" applyFont="1" applyFill="1" applyBorder="1" applyAlignment="1">
      <alignment horizontal="left" vertical="center" wrapText="1"/>
    </xf>
    <xf numFmtId="49" fontId="38" fillId="0" borderId="14" xfId="72" applyNumberFormat="1" applyFont="1" applyFill="1" applyBorder="1" applyAlignment="1">
      <alignment horizontal="center" vertical="center" wrapText="1"/>
    </xf>
    <xf numFmtId="0" fontId="7" fillId="0" borderId="12" xfId="0" applyFont="1" applyBorder="1" applyAlignment="1">
      <alignment horizontal="right" vertical="top" wrapText="1"/>
    </xf>
    <xf numFmtId="3" fontId="7" fillId="0" borderId="12" xfId="0" applyNumberFormat="1" applyFont="1" applyBorder="1" applyAlignment="1">
      <alignment horizontal="right" vertical="top" wrapText="1"/>
    </xf>
    <xf numFmtId="0" fontId="5" fillId="0" borderId="12" xfId="0" applyFont="1" applyBorder="1" applyAlignment="1">
      <alignment horizontal="center" vertical="top" wrapText="1"/>
    </xf>
    <xf numFmtId="0" fontId="3" fillId="0" borderId="12" xfId="0" applyFont="1" applyBorder="1" applyAlignment="1">
      <alignment horizontal="center" vertical="top" wrapText="1"/>
    </xf>
    <xf numFmtId="49" fontId="8" fillId="0" borderId="12" xfId="0" applyNumberFormat="1" applyFont="1" applyBorder="1" applyAlignment="1">
      <alignment horizontal="left" vertical="top" wrapText="1"/>
    </xf>
    <xf numFmtId="0" fontId="1" fillId="0" borderId="10" xfId="72" applyFont="1" applyFill="1" applyBorder="1"/>
    <xf numFmtId="0" fontId="4" fillId="0" borderId="0" xfId="0" applyFont="1" applyAlignment="1">
      <alignment horizontal="right" vertical="top"/>
    </xf>
    <xf numFmtId="3" fontId="4" fillId="0" borderId="0" xfId="0" applyNumberFormat="1" applyFont="1" applyAlignment="1">
      <alignment horizontal="right" vertical="top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horizontal="left" vertical="top" wrapText="1"/>
    </xf>
    <xf numFmtId="49" fontId="4" fillId="0" borderId="0" xfId="0" applyNumberFormat="1" applyFont="1" applyAlignment="1">
      <alignment horizontal="left" vertical="top"/>
    </xf>
    <xf numFmtId="0" fontId="5" fillId="0" borderId="12" xfId="0" applyFont="1" applyBorder="1" applyAlignment="1">
      <alignment horizontal="center" vertical="top"/>
    </xf>
    <xf numFmtId="0" fontId="4" fillId="0" borderId="0" xfId="0" applyFont="1" applyAlignment="1">
      <alignment horizontal="left"/>
    </xf>
    <xf numFmtId="3" fontId="4" fillId="0" borderId="0" xfId="0" applyNumberFormat="1" applyFont="1" applyAlignment="1">
      <alignment horizontal="left"/>
    </xf>
    <xf numFmtId="0" fontId="41" fillId="0" borderId="0" xfId="0" applyFont="1" applyAlignment="1">
      <alignment horizontal="left"/>
    </xf>
    <xf numFmtId="0" fontId="6" fillId="0" borderId="0" xfId="0" applyFont="1" applyAlignment="1">
      <alignment horizontal="right" vertical="top"/>
    </xf>
    <xf numFmtId="0" fontId="4" fillId="0" borderId="0" xfId="0" applyFont="1" applyAlignment="1">
      <alignment horizontal="center" vertical="top" wrapText="1"/>
    </xf>
    <xf numFmtId="49" fontId="43" fillId="0" borderId="0" xfId="0" applyNumberFormat="1" applyFont="1" applyAlignment="1">
      <alignment horizontal="left" vertical="top"/>
    </xf>
    <xf numFmtId="0" fontId="43" fillId="0" borderId="0" xfId="0" applyFont="1" applyAlignment="1">
      <alignment horizontal="center" vertical="top"/>
    </xf>
    <xf numFmtId="0" fontId="4" fillId="0" borderId="0" xfId="0" applyFont="1" applyBorder="1" applyAlignment="1">
      <alignment horizontal="right" vertical="top"/>
    </xf>
    <xf numFmtId="3" fontId="4" fillId="0" borderId="11" xfId="0" applyNumberFormat="1" applyFont="1" applyBorder="1" applyAlignment="1">
      <alignment horizontal="right" vertical="top"/>
    </xf>
    <xf numFmtId="0" fontId="4" fillId="0" borderId="11" xfId="0" applyFont="1" applyBorder="1" applyAlignment="1">
      <alignment horizontal="right" vertical="top"/>
    </xf>
    <xf numFmtId="0" fontId="4" fillId="0" borderId="0" xfId="0" applyFont="1" applyAlignment="1">
      <alignment horizontal="right" vertical="top" wrapText="1"/>
    </xf>
    <xf numFmtId="0" fontId="4" fillId="0" borderId="10" xfId="0" applyFont="1" applyBorder="1" applyAlignment="1">
      <alignment horizontal="right" vertical="top"/>
    </xf>
    <xf numFmtId="3" fontId="4" fillId="0" borderId="10" xfId="0" applyNumberFormat="1" applyFont="1" applyBorder="1" applyAlignment="1">
      <alignment horizontal="right" vertical="top"/>
    </xf>
    <xf numFmtId="0" fontId="4" fillId="0" borderId="10" xfId="0" applyFont="1" applyBorder="1" applyAlignment="1">
      <alignment horizontal="center" vertical="top"/>
    </xf>
    <xf numFmtId="0" fontId="4" fillId="0" borderId="10" xfId="0" applyFont="1" applyBorder="1" applyAlignment="1">
      <alignment horizontal="left"/>
    </xf>
    <xf numFmtId="0" fontId="2" fillId="0" borderId="0" xfId="0" applyFont="1" applyAlignment="1">
      <alignment horizontal="center" vertical="top"/>
    </xf>
    <xf numFmtId="0" fontId="4" fillId="0" borderId="10" xfId="0" applyFont="1" applyBorder="1" applyAlignment="1">
      <alignment horizontal="left" vertical="top"/>
    </xf>
    <xf numFmtId="3" fontId="4" fillId="0" borderId="0" xfId="0" applyNumberFormat="1" applyFont="1" applyBorder="1" applyAlignment="1">
      <alignment horizontal="right" vertical="top"/>
    </xf>
    <xf numFmtId="4" fontId="10" fillId="24" borderId="0" xfId="73" applyNumberFormat="1" applyFont="1" applyFill="1"/>
    <xf numFmtId="4" fontId="33" fillId="24" borderId="0" xfId="73" applyNumberFormat="1" applyFont="1" applyFill="1" applyAlignment="1">
      <alignment wrapText="1"/>
    </xf>
    <xf numFmtId="4" fontId="30" fillId="24" borderId="0" xfId="73" applyNumberFormat="1" applyFont="1" applyFill="1"/>
    <xf numFmtId="4" fontId="10" fillId="24" borderId="0" xfId="73" applyNumberFormat="1" applyFont="1" applyFill="1" applyAlignment="1">
      <alignment horizontal="center"/>
    </xf>
    <xf numFmtId="4" fontId="11" fillId="24" borderId="0" xfId="73" applyNumberFormat="1" applyFont="1" applyFill="1"/>
    <xf numFmtId="4" fontId="34" fillId="24" borderId="0" xfId="73" applyNumberFormat="1" applyFont="1" applyFill="1"/>
    <xf numFmtId="4" fontId="10" fillId="24" borderId="0" xfId="73" applyNumberFormat="1" applyFont="1" applyFill="1" applyAlignment="1">
      <alignment horizontal="center" vertical="center"/>
    </xf>
    <xf numFmtId="4" fontId="42" fillId="24" borderId="0" xfId="73" applyNumberFormat="1" applyFont="1" applyFill="1"/>
    <xf numFmtId="4" fontId="31" fillId="24" borderId="0" xfId="73" applyNumberFormat="1" applyFont="1" applyFill="1" applyAlignment="1">
      <alignment wrapText="1"/>
    </xf>
    <xf numFmtId="4" fontId="42" fillId="24" borderId="0" xfId="73" applyNumberFormat="1" applyFont="1" applyFill="1" applyAlignment="1">
      <alignment horizontal="center"/>
    </xf>
    <xf numFmtId="4" fontId="42" fillId="24" borderId="0" xfId="73" applyNumberFormat="1" applyFont="1" applyFill="1" applyAlignment="1">
      <alignment horizontal="center" vertical="center"/>
    </xf>
    <xf numFmtId="4" fontId="39" fillId="24" borderId="0" xfId="73" applyNumberFormat="1" applyFont="1" applyFill="1"/>
    <xf numFmtId="0" fontId="43" fillId="0" borderId="11" xfId="0" applyFont="1" applyBorder="1" applyAlignment="1">
      <alignment horizontal="center" vertical="top"/>
    </xf>
    <xf numFmtId="0" fontId="43" fillId="0" borderId="11" xfId="0" applyFont="1" applyBorder="1"/>
    <xf numFmtId="0" fontId="4" fillId="0" borderId="0" xfId="0" applyFont="1" applyBorder="1" applyAlignment="1">
      <alignment horizontal="center" vertical="top"/>
    </xf>
    <xf numFmtId="0" fontId="4" fillId="0" borderId="0" xfId="0" applyFont="1" applyBorder="1" applyAlignment="1">
      <alignment horizontal="left"/>
    </xf>
    <xf numFmtId="0" fontId="4" fillId="0" borderId="0" xfId="0" applyFont="1" applyBorder="1" applyAlignment="1">
      <alignment horizontal="left" vertical="top"/>
    </xf>
    <xf numFmtId="0" fontId="3" fillId="0" borderId="12" xfId="0" applyFont="1" applyBorder="1" applyAlignment="1">
      <alignment horizontal="center" vertical="center" wrapText="1"/>
    </xf>
    <xf numFmtId="3" fontId="3" fillId="0" borderId="12" xfId="0" applyNumberFormat="1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2" xfId="0" applyFont="1" applyBorder="1" applyAlignment="1">
      <alignment horizontal="left" vertical="top" wrapText="1"/>
    </xf>
    <xf numFmtId="49" fontId="3" fillId="0" borderId="12" xfId="0" applyNumberFormat="1" applyFont="1" applyBorder="1" applyAlignment="1">
      <alignment horizontal="center" vertical="center"/>
    </xf>
    <xf numFmtId="0" fontId="4" fillId="0" borderId="0" xfId="0" applyFont="1" applyAlignment="1"/>
    <xf numFmtId="0" fontId="4" fillId="0" borderId="11" xfId="0" applyFont="1" applyBorder="1"/>
    <xf numFmtId="0" fontId="4" fillId="0" borderId="0" xfId="0" applyFont="1" applyBorder="1"/>
    <xf numFmtId="49" fontId="2" fillId="0" borderId="0" xfId="0" applyNumberFormat="1" applyFont="1" applyAlignment="1">
      <alignment horizontal="left" vertical="top"/>
    </xf>
    <xf numFmtId="49" fontId="30" fillId="24" borderId="22" xfId="73" applyNumberFormat="1" applyFont="1" applyFill="1" applyBorder="1" applyAlignment="1">
      <alignment horizontal="left" vertical="center" wrapText="1"/>
    </xf>
    <xf numFmtId="0" fontId="3" fillId="0" borderId="12" xfId="0" applyFont="1" applyBorder="1" applyAlignment="1">
      <alignment horizontal="center" vertical="center" wrapText="1"/>
    </xf>
    <xf numFmtId="3" fontId="3" fillId="0" borderId="12" xfId="0" applyNumberFormat="1" applyFont="1" applyBorder="1" applyAlignment="1">
      <alignment horizontal="center" vertical="center" wrapText="1"/>
    </xf>
    <xf numFmtId="3" fontId="3" fillId="0" borderId="12" xfId="0" applyNumberFormat="1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2" xfId="0" applyFont="1" applyBorder="1" applyAlignment="1">
      <alignment horizontal="left" vertical="top" wrapText="1"/>
    </xf>
    <xf numFmtId="0" fontId="0" fillId="0" borderId="12" xfId="0" applyBorder="1" applyAlignment="1">
      <alignment vertical="top" wrapText="1"/>
    </xf>
    <xf numFmtId="0" fontId="8" fillId="0" borderId="12" xfId="0" applyFont="1" applyBorder="1" applyAlignment="1">
      <alignment horizontal="left" vertical="top" wrapText="1"/>
    </xf>
    <xf numFmtId="0" fontId="4" fillId="0" borderId="0" xfId="0" applyFont="1" applyAlignment="1">
      <alignment horizontal="right"/>
    </xf>
    <xf numFmtId="0" fontId="0" fillId="0" borderId="0" xfId="0" applyAlignment="1">
      <alignment horizontal="right"/>
    </xf>
    <xf numFmtId="0" fontId="4" fillId="0" borderId="10" xfId="0" applyFont="1" applyBorder="1" applyAlignment="1">
      <alignment horizontal="center"/>
    </xf>
    <xf numFmtId="0" fontId="4" fillId="0" borderId="12" xfId="0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/>
    </xf>
    <xf numFmtId="0" fontId="2" fillId="0" borderId="12" xfId="0" applyFont="1" applyBorder="1" applyAlignment="1">
      <alignment horizontal="left" vertical="top" wrapText="1"/>
    </xf>
    <xf numFmtId="0" fontId="8" fillId="0" borderId="12" xfId="0" applyFont="1" applyBorder="1" applyAlignment="1">
      <alignment horizontal="center" vertical="top"/>
    </xf>
    <xf numFmtId="0" fontId="0" fillId="0" borderId="12" xfId="0" applyBorder="1" applyAlignment="1">
      <alignment vertical="top"/>
    </xf>
    <xf numFmtId="49" fontId="30" fillId="0" borderId="21" xfId="72" applyNumberFormat="1" applyFont="1" applyFill="1" applyBorder="1" applyAlignment="1">
      <alignment horizontal="center" vertical="center" wrapText="1"/>
    </xf>
    <xf numFmtId="49" fontId="30" fillId="0" borderId="16" xfId="72" applyNumberFormat="1" applyFont="1" applyFill="1" applyBorder="1" applyAlignment="1">
      <alignment horizontal="center" vertical="center" wrapText="1"/>
    </xf>
    <xf numFmtId="49" fontId="30" fillId="0" borderId="17" xfId="72" applyNumberFormat="1" applyFont="1" applyFill="1" applyBorder="1" applyAlignment="1">
      <alignment horizontal="center" vertical="center" wrapText="1"/>
    </xf>
    <xf numFmtId="49" fontId="30" fillId="0" borderId="23" xfId="72" applyNumberFormat="1" applyFont="1" applyFill="1" applyBorder="1" applyAlignment="1">
      <alignment horizontal="center" vertical="center" wrapText="1"/>
    </xf>
    <xf numFmtId="49" fontId="30" fillId="0" borderId="14" xfId="72" applyNumberFormat="1" applyFont="1" applyFill="1" applyBorder="1" applyAlignment="1">
      <alignment horizontal="center" vertical="center" wrapText="1"/>
    </xf>
    <xf numFmtId="49" fontId="30" fillId="0" borderId="18" xfId="72" applyNumberFormat="1" applyFont="1" applyFill="1" applyBorder="1" applyAlignment="1">
      <alignment horizontal="center" vertical="center" wrapText="1"/>
    </xf>
    <xf numFmtId="0" fontId="1" fillId="0" borderId="14" xfId="72" applyFont="1" applyBorder="1"/>
    <xf numFmtId="0" fontId="1" fillId="0" borderId="18" xfId="72" applyFont="1" applyBorder="1"/>
    <xf numFmtId="0" fontId="30" fillId="0" borderId="0" xfId="72" applyFont="1" applyFill="1" applyAlignment="1">
      <alignment horizontal="center" vertical="center"/>
    </xf>
    <xf numFmtId="49" fontId="31" fillId="0" borderId="0" xfId="72" applyNumberFormat="1" applyFont="1" applyFill="1" applyAlignment="1">
      <alignment horizontal="center" vertical="center"/>
    </xf>
    <xf numFmtId="49" fontId="31" fillId="0" borderId="0" xfId="72" applyNumberFormat="1" applyFont="1" applyFill="1" applyAlignment="1">
      <alignment horizontal="center" vertical="center" wrapText="1"/>
    </xf>
    <xf numFmtId="0" fontId="10" fillId="24" borderId="0" xfId="73" applyFont="1" applyFill="1" applyAlignment="1">
      <alignment horizontal="right"/>
    </xf>
    <xf numFmtId="49" fontId="30" fillId="24" borderId="12" xfId="73" applyNumberFormat="1" applyFont="1" applyFill="1" applyBorder="1" applyAlignment="1">
      <alignment horizontal="center" vertical="center" wrapText="1"/>
    </xf>
    <xf numFmtId="49" fontId="31" fillId="24" borderId="0" xfId="73" applyNumberFormat="1" applyFont="1" applyFill="1" applyAlignment="1">
      <alignment horizontal="center" vertical="center" wrapText="1"/>
    </xf>
    <xf numFmtId="49" fontId="33" fillId="24" borderId="0" xfId="73" applyNumberFormat="1" applyFont="1" applyFill="1" applyAlignment="1">
      <alignment horizontal="left" vertical="top" wrapText="1"/>
    </xf>
    <xf numFmtId="0" fontId="10" fillId="24" borderId="0" xfId="73" applyFont="1" applyFill="1" applyAlignment="1">
      <alignment horizontal="center" vertical="center"/>
    </xf>
    <xf numFmtId="0" fontId="30" fillId="24" borderId="0" xfId="73" applyFont="1" applyFill="1" applyBorder="1" applyAlignment="1">
      <alignment horizontal="center" vertical="center"/>
    </xf>
    <xf numFmtId="0" fontId="31" fillId="24" borderId="0" xfId="73" applyFont="1" applyFill="1" applyAlignment="1">
      <alignment horizontal="center"/>
    </xf>
    <xf numFmtId="49" fontId="31" fillId="24" borderId="0" xfId="73" applyNumberFormat="1" applyFont="1" applyFill="1" applyAlignment="1">
      <alignment horizontal="center" vertical="top"/>
    </xf>
    <xf numFmtId="49" fontId="30" fillId="24" borderId="12" xfId="73" applyNumberFormat="1" applyFont="1" applyFill="1" applyBorder="1" applyAlignment="1">
      <alignment horizontal="center" vertical="center"/>
    </xf>
  </cellXfs>
  <cellStyles count="88">
    <cellStyle name="20% - Акцент1 2" xfId="1"/>
    <cellStyle name="20% - Акцент1 3" xfId="2"/>
    <cellStyle name="20% - Акцент2 2" xfId="3"/>
    <cellStyle name="20% - Акцент2 3" xfId="4"/>
    <cellStyle name="20% - Акцент3 2" xfId="5"/>
    <cellStyle name="20% - Акцент3 3" xfId="6"/>
    <cellStyle name="20% - Акцент4 2" xfId="7"/>
    <cellStyle name="20% - Акцент4 3" xfId="8"/>
    <cellStyle name="20% - Акцент5 2" xfId="9"/>
    <cellStyle name="20% - Акцент5 3" xfId="10"/>
    <cellStyle name="20% - Акцент6 2" xfId="11"/>
    <cellStyle name="20% - Акцент6 3" xfId="12"/>
    <cellStyle name="40% - Акцент1 2" xfId="13"/>
    <cellStyle name="40% - Акцент1 3" xfId="14"/>
    <cellStyle name="40% - Акцент2 2" xfId="15"/>
    <cellStyle name="40% - Акцент2 3" xfId="16"/>
    <cellStyle name="40% - Акцент3 2" xfId="17"/>
    <cellStyle name="40% - Акцент3 3" xfId="18"/>
    <cellStyle name="40% - Акцент4 2" xfId="19"/>
    <cellStyle name="40% - Акцент4 3" xfId="20"/>
    <cellStyle name="40% - Акцент5 2" xfId="21"/>
    <cellStyle name="40% - Акцент5 3" xfId="22"/>
    <cellStyle name="40% - Акцент6 2" xfId="23"/>
    <cellStyle name="40% - Акцент6 3" xfId="24"/>
    <cellStyle name="60% - Акцент1 2" xfId="25"/>
    <cellStyle name="60% - Акцент1 3" xfId="26"/>
    <cellStyle name="60% - Акцент2 2" xfId="27"/>
    <cellStyle name="60% - Акцент2 3" xfId="28"/>
    <cellStyle name="60% - Акцент3 2" xfId="29"/>
    <cellStyle name="60% - Акцент3 3" xfId="30"/>
    <cellStyle name="60% - Акцент4 2" xfId="31"/>
    <cellStyle name="60% - Акцент4 3" xfId="32"/>
    <cellStyle name="60% - Акцент5 2" xfId="33"/>
    <cellStyle name="60% - Акцент5 3" xfId="34"/>
    <cellStyle name="60% - Акцент6 2" xfId="35"/>
    <cellStyle name="60% - Акцент6 3" xfId="36"/>
    <cellStyle name="Акцент1 2" xfId="37"/>
    <cellStyle name="Акцент1 3" xfId="38"/>
    <cellStyle name="Акцент2 2" xfId="39"/>
    <cellStyle name="Акцент2 3" xfId="40"/>
    <cellStyle name="Акцент3 2" xfId="41"/>
    <cellStyle name="Акцент3 3" xfId="42"/>
    <cellStyle name="Акцент4 2" xfId="43"/>
    <cellStyle name="Акцент4 3" xfId="44"/>
    <cellStyle name="Акцент5 2" xfId="45"/>
    <cellStyle name="Акцент5 3" xfId="46"/>
    <cellStyle name="Акцент6 2" xfId="47"/>
    <cellStyle name="Акцент6 3" xfId="48"/>
    <cellStyle name="Ввод  2" xfId="49"/>
    <cellStyle name="Ввод  3" xfId="50"/>
    <cellStyle name="Вывод 2" xfId="51"/>
    <cellStyle name="Вывод 3" xfId="52"/>
    <cellStyle name="Вычисление 2" xfId="53"/>
    <cellStyle name="Вычисление 3" xfId="54"/>
    <cellStyle name="Заголовок 1 2" xfId="55"/>
    <cellStyle name="Заголовок 1 3" xfId="56"/>
    <cellStyle name="Заголовок 2 2" xfId="57"/>
    <cellStyle name="Заголовок 2 3" xfId="58"/>
    <cellStyle name="Заголовок 3 2" xfId="59"/>
    <cellStyle name="Заголовок 3 3" xfId="60"/>
    <cellStyle name="Заголовок 4 2" xfId="61"/>
    <cellStyle name="Заголовок 4 3" xfId="62"/>
    <cellStyle name="Итог 2" xfId="63"/>
    <cellStyle name="Итог 3" xfId="64"/>
    <cellStyle name="Контрольная ячейка 2" xfId="65"/>
    <cellStyle name="Контрольная ячейка 3" xfId="66"/>
    <cellStyle name="Название 2" xfId="67"/>
    <cellStyle name="Название 3" xfId="68"/>
    <cellStyle name="Нейтральный 2" xfId="69"/>
    <cellStyle name="Нейтральный 3" xfId="70"/>
    <cellStyle name="Обычный" xfId="0" builtinId="0"/>
    <cellStyle name="Обычный 2" xfId="71"/>
    <cellStyle name="Обычный_Сводка затрат 153 с НМЦ для Катаева" xfId="72"/>
    <cellStyle name="Обычный_Сводка затрат 2012" xfId="73"/>
    <cellStyle name="Плохой 2" xfId="74"/>
    <cellStyle name="Плохой 3" xfId="75"/>
    <cellStyle name="Пояснение 2" xfId="76"/>
    <cellStyle name="Пояснение 3" xfId="77"/>
    <cellStyle name="Примечание 2" xfId="78"/>
    <cellStyle name="Примечание 3" xfId="79"/>
    <cellStyle name="Процентный 2" xfId="87"/>
    <cellStyle name="Связанная ячейка 2" xfId="80"/>
    <cellStyle name="Связанная ячейка 3" xfId="81"/>
    <cellStyle name="Стиль 1" xfId="82"/>
    <cellStyle name="Текст предупреждения 2" xfId="83"/>
    <cellStyle name="Текст предупреждения 3" xfId="84"/>
    <cellStyle name="Хороший 2" xfId="85"/>
    <cellStyle name="Хороший 3" xfId="8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090-210\work\&#1051;&#1072;&#1093;&#1090;&#1080;&#1086;&#1085;&#1086;&#1074;&#1072;\428%20&#1079;&#1076;\&#1047;&#1076;%20_428%2005.04.0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СР"/>
      <sheetName val="подг терр"/>
      <sheetName val=" 428"/>
      <sheetName val=" пристр428"/>
      <sheetName val="Набл.скважины"/>
      <sheetName val="Зд 428 А"/>
      <sheetName val="Зд 449 А"/>
      <sheetName val=" ИТСО СФЗ"/>
      <sheetName val="ж д пути"/>
      <sheetName val="Зд 490"/>
      <sheetName val="Зд 428 Б"/>
      <sheetName val="нар сети"/>
      <sheetName val=" дороги"/>
      <sheetName val=" тротуар"/>
      <sheetName val=" Верт.план."/>
      <sheetName val="каб каналы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51"/>
  <sheetViews>
    <sheetView showGridLines="0" zoomScaleNormal="75" zoomScaleSheetLayoutView="75" workbookViewId="0">
      <selection activeCell="L52" sqref="L52"/>
    </sheetView>
  </sheetViews>
  <sheetFormatPr defaultColWidth="9.140625" defaultRowHeight="12.75" outlineLevelRow="2" x14ac:dyDescent="0.2"/>
  <cols>
    <col min="1" max="1" width="3.28515625" style="11" customWidth="1"/>
    <col min="2" max="2" width="14.28515625" style="1" customWidth="1"/>
    <col min="3" max="3" width="34.28515625" style="8" customWidth="1"/>
    <col min="4" max="4" width="7.7109375" style="7" customWidth="1"/>
    <col min="5" max="5" width="11.5703125" style="9" customWidth="1"/>
    <col min="6" max="6" width="7.7109375" style="3" customWidth="1"/>
    <col min="7" max="9" width="6.7109375" style="3" customWidth="1"/>
    <col min="10" max="10" width="7.7109375" style="17" customWidth="1"/>
    <col min="11" max="17" width="6.7109375" style="3" customWidth="1"/>
    <col min="18" max="16384" width="9.140625" style="4"/>
  </cols>
  <sheetData>
    <row r="1" spans="1:18" outlineLevel="2" x14ac:dyDescent="0.2">
      <c r="A1" s="2" t="s">
        <v>25</v>
      </c>
      <c r="B1" s="103"/>
      <c r="C1" s="102"/>
      <c r="D1" s="109"/>
      <c r="E1" s="159" t="s">
        <v>46</v>
      </c>
      <c r="F1" s="159"/>
      <c r="G1" s="159"/>
      <c r="H1" s="159"/>
      <c r="I1" s="159"/>
      <c r="J1" s="100"/>
      <c r="K1" s="99"/>
      <c r="L1" s="99"/>
      <c r="M1" s="2" t="s">
        <v>26</v>
      </c>
      <c r="N1" s="99"/>
      <c r="O1" s="99"/>
      <c r="P1" s="99"/>
      <c r="Q1"/>
      <c r="R1"/>
    </row>
    <row r="2" spans="1:18" outlineLevel="1" x14ac:dyDescent="0.2">
      <c r="A2" s="5"/>
      <c r="B2" s="103"/>
      <c r="C2" s="102"/>
      <c r="D2" s="109"/>
      <c r="E2" s="109"/>
      <c r="F2" s="99"/>
      <c r="G2" s="135" t="s">
        <v>18</v>
      </c>
      <c r="H2" s="99"/>
      <c r="I2" s="99"/>
      <c r="J2" s="100"/>
      <c r="K2" s="99"/>
      <c r="L2" s="99"/>
      <c r="M2" s="5" t="s">
        <v>125</v>
      </c>
      <c r="N2" s="99"/>
      <c r="O2" s="99"/>
      <c r="P2" s="99"/>
      <c r="Q2"/>
      <c r="R2"/>
    </row>
    <row r="3" spans="1:18" outlineLevel="1" x14ac:dyDescent="0.2">
      <c r="A3" s="5" t="s">
        <v>96</v>
      </c>
      <c r="B3" s="103"/>
      <c r="C3" s="102"/>
      <c r="D3" s="109"/>
      <c r="E3" s="109"/>
      <c r="F3" s="99"/>
      <c r="G3" s="99"/>
      <c r="H3" s="99"/>
      <c r="I3" s="99"/>
      <c r="J3" s="100"/>
      <c r="K3" s="99"/>
      <c r="L3" s="99"/>
      <c r="M3" s="5"/>
      <c r="N3" s="99" t="s">
        <v>124</v>
      </c>
      <c r="O3" s="99"/>
      <c r="P3" s="99"/>
      <c r="Q3"/>
      <c r="R3"/>
    </row>
    <row r="4" spans="1:18" outlineLevel="1" x14ac:dyDescent="0.2">
      <c r="A4" s="5" t="s">
        <v>194</v>
      </c>
      <c r="B4" s="103"/>
      <c r="C4" s="102"/>
      <c r="D4" s="109"/>
      <c r="E4" s="109"/>
      <c r="F4" s="99"/>
      <c r="G4" s="99"/>
      <c r="H4" s="99"/>
      <c r="I4" s="99"/>
      <c r="J4" s="100"/>
      <c r="K4" s="99"/>
      <c r="L4" s="99"/>
      <c r="M4" s="4" t="s">
        <v>123</v>
      </c>
      <c r="N4" s="99"/>
      <c r="O4" s="99"/>
      <c r="P4" s="99"/>
      <c r="Q4"/>
      <c r="R4"/>
    </row>
    <row r="5" spans="1:18" outlineLevel="1" x14ac:dyDescent="0.2">
      <c r="A5" s="101"/>
      <c r="B5" s="103"/>
      <c r="C5" s="109"/>
      <c r="D5" s="4"/>
      <c r="E5" s="99"/>
      <c r="F5" s="99"/>
      <c r="G5" s="120" t="s">
        <v>193</v>
      </c>
      <c r="H5" s="120"/>
      <c r="I5" s="120"/>
      <c r="J5" s="100"/>
      <c r="K5" s="99"/>
      <c r="L5" s="99"/>
      <c r="M5" s="5" t="s">
        <v>192</v>
      </c>
      <c r="N5" s="99"/>
      <c r="O5" s="99"/>
      <c r="P5" s="99"/>
      <c r="Q5" s="4"/>
      <c r="R5"/>
    </row>
    <row r="6" spans="1:18" x14ac:dyDescent="0.2">
      <c r="A6" s="101"/>
      <c r="B6" s="103"/>
      <c r="C6" s="109"/>
      <c r="D6" s="4"/>
      <c r="E6" s="99"/>
      <c r="F6" s="99"/>
      <c r="G6" s="101" t="s">
        <v>19</v>
      </c>
      <c r="H6" s="101"/>
      <c r="I6" s="101"/>
      <c r="J6" s="100"/>
      <c r="K6" s="99"/>
      <c r="L6" s="99"/>
      <c r="M6" s="99"/>
      <c r="N6" s="99"/>
      <c r="O6" s="99"/>
      <c r="P6" s="99"/>
      <c r="Q6" s="4"/>
      <c r="R6"/>
    </row>
    <row r="7" spans="1:18" x14ac:dyDescent="0.2">
      <c r="A7" s="101"/>
      <c r="B7" s="103"/>
      <c r="C7" s="109"/>
      <c r="D7" s="4"/>
      <c r="E7" s="99"/>
      <c r="F7" s="99"/>
      <c r="G7" s="101"/>
      <c r="H7" s="101"/>
      <c r="I7" s="101"/>
      <c r="J7" s="100"/>
      <c r="K7" s="99"/>
      <c r="L7" s="99"/>
      <c r="M7" s="99"/>
      <c r="N7" s="99"/>
      <c r="O7" s="99"/>
      <c r="P7" s="99"/>
      <c r="Q7" s="4"/>
      <c r="R7"/>
    </row>
    <row r="8" spans="1:18" x14ac:dyDescent="0.2">
      <c r="A8" s="101"/>
      <c r="B8" s="103"/>
      <c r="C8" s="115" t="s">
        <v>20</v>
      </c>
      <c r="D8" s="121" t="s">
        <v>122</v>
      </c>
      <c r="E8" s="119"/>
      <c r="F8" s="116"/>
      <c r="G8" s="116"/>
      <c r="H8" s="118"/>
      <c r="I8" s="116"/>
      <c r="J8" s="117"/>
      <c r="K8" s="116"/>
      <c r="L8" s="112"/>
      <c r="M8" s="99"/>
      <c r="N8" s="99"/>
      <c r="O8" s="99"/>
      <c r="P8" s="99"/>
      <c r="Q8" s="99"/>
      <c r="R8"/>
    </row>
    <row r="9" spans="1:18" x14ac:dyDescent="0.2">
      <c r="A9" s="101"/>
      <c r="B9" s="103"/>
      <c r="C9" s="115"/>
      <c r="D9" s="139"/>
      <c r="E9" s="138" t="s">
        <v>121</v>
      </c>
      <c r="F9" s="112"/>
      <c r="G9" s="112"/>
      <c r="H9" s="137"/>
      <c r="I9" s="112"/>
      <c r="J9" s="122"/>
      <c r="K9" s="112"/>
      <c r="L9" s="112"/>
      <c r="M9" s="99"/>
      <c r="N9" s="99"/>
      <c r="O9" s="99"/>
      <c r="P9" s="99"/>
      <c r="Q9" s="99"/>
      <c r="R9"/>
    </row>
    <row r="10" spans="1:18" x14ac:dyDescent="0.2">
      <c r="A10" s="101"/>
      <c r="B10" s="103"/>
      <c r="C10" s="102"/>
      <c r="D10" s="109"/>
      <c r="E10" s="136" t="s">
        <v>90</v>
      </c>
      <c r="F10" s="114"/>
      <c r="G10" s="114"/>
      <c r="H10" s="135"/>
      <c r="I10" s="135"/>
      <c r="J10" s="113"/>
      <c r="K10" s="112"/>
      <c r="L10" s="99"/>
      <c r="M10" s="99"/>
      <c r="N10" s="99"/>
      <c r="O10" s="99"/>
      <c r="P10" s="99"/>
      <c r="Q10" s="99"/>
      <c r="R10"/>
    </row>
    <row r="11" spans="1:18" x14ac:dyDescent="0.2">
      <c r="A11" s="111"/>
      <c r="B11" s="110"/>
      <c r="C11" s="102"/>
      <c r="D11" s="109"/>
      <c r="E11" s="4"/>
      <c r="F11" s="99"/>
      <c r="G11" s="99"/>
      <c r="H11" s="99"/>
      <c r="I11" s="99"/>
      <c r="J11" s="100"/>
      <c r="K11" s="99"/>
      <c r="L11" s="99"/>
      <c r="M11" s="99"/>
      <c r="N11" s="99"/>
      <c r="O11" s="99"/>
      <c r="P11" s="99"/>
      <c r="Q11" s="99"/>
    </row>
    <row r="12" spans="1:18" ht="14.25" x14ac:dyDescent="0.2">
      <c r="A12" s="101"/>
      <c r="B12" s="103"/>
      <c r="C12" s="102"/>
      <c r="D12" s="105" t="s">
        <v>120</v>
      </c>
      <c r="E12" s="101"/>
      <c r="F12" s="99"/>
      <c r="G12" s="99"/>
      <c r="H12" s="99"/>
      <c r="I12" s="105"/>
      <c r="J12" s="106"/>
      <c r="K12" s="99"/>
      <c r="L12" s="99"/>
      <c r="M12" s="99"/>
      <c r="N12" s="99"/>
      <c r="O12" s="99"/>
      <c r="P12" s="99"/>
      <c r="Q12" s="99"/>
      <c r="R12" s="108"/>
    </row>
    <row r="13" spans="1:18" x14ac:dyDescent="0.2">
      <c r="A13" s="101"/>
      <c r="B13" s="103"/>
      <c r="C13" s="102"/>
      <c r="D13" s="105" t="s">
        <v>89</v>
      </c>
      <c r="E13" s="101"/>
      <c r="F13" s="99"/>
      <c r="G13" s="99"/>
      <c r="H13" s="99"/>
      <c r="I13" s="105"/>
      <c r="J13" s="157" t="s">
        <v>191</v>
      </c>
      <c r="K13" s="158"/>
      <c r="L13" s="5" t="s">
        <v>87</v>
      </c>
      <c r="M13" s="99"/>
      <c r="N13" s="99"/>
      <c r="O13" s="99"/>
      <c r="P13" s="99"/>
      <c r="Q13" s="99"/>
    </row>
    <row r="14" spans="1:18" x14ac:dyDescent="0.2">
      <c r="A14" s="101"/>
      <c r="B14" s="103"/>
      <c r="C14" s="102"/>
      <c r="D14" s="105" t="s">
        <v>88</v>
      </c>
      <c r="E14" s="101"/>
      <c r="F14" s="99"/>
      <c r="G14" s="99"/>
      <c r="H14" s="99"/>
      <c r="I14" s="105"/>
      <c r="J14" s="157" t="s">
        <v>190</v>
      </c>
      <c r="K14" s="158"/>
      <c r="L14" s="5" t="s">
        <v>87</v>
      </c>
      <c r="M14" s="99"/>
      <c r="N14" s="99"/>
      <c r="O14" s="99"/>
      <c r="P14" s="99"/>
      <c r="Q14" s="99"/>
    </row>
    <row r="15" spans="1:18" outlineLevel="1" x14ac:dyDescent="0.2">
      <c r="A15" s="101"/>
      <c r="B15" s="103"/>
      <c r="C15" s="102"/>
      <c r="D15" s="105" t="s">
        <v>44</v>
      </c>
      <c r="E15" s="101"/>
      <c r="F15" s="99"/>
      <c r="G15" s="99"/>
      <c r="H15" s="99"/>
      <c r="I15" s="105"/>
      <c r="J15" s="157" t="s">
        <v>189</v>
      </c>
      <c r="K15" s="158"/>
      <c r="L15" s="5" t="s">
        <v>45</v>
      </c>
      <c r="M15" s="99"/>
      <c r="N15" s="99"/>
      <c r="O15" s="99"/>
      <c r="P15" s="99"/>
      <c r="Q15" s="99"/>
    </row>
    <row r="16" spans="1:18" x14ac:dyDescent="0.2">
      <c r="A16" s="101"/>
      <c r="B16" s="103"/>
      <c r="C16" s="102"/>
      <c r="D16" s="107" t="s">
        <v>86</v>
      </c>
      <c r="E16" s="101"/>
      <c r="F16" s="99"/>
      <c r="G16" s="99"/>
      <c r="H16" s="99"/>
      <c r="I16" s="99"/>
      <c r="J16" s="100"/>
      <c r="K16" s="99"/>
      <c r="L16" s="99"/>
      <c r="M16" s="99"/>
      <c r="N16" s="99"/>
      <c r="O16" s="99"/>
      <c r="P16" s="99"/>
      <c r="Q16" s="99"/>
    </row>
    <row r="18" spans="1:17" ht="18" customHeight="1" x14ac:dyDescent="0.2">
      <c r="A18" s="150" t="s">
        <v>21</v>
      </c>
      <c r="B18" s="161" t="s">
        <v>85</v>
      </c>
      <c r="C18" s="150" t="s">
        <v>84</v>
      </c>
      <c r="D18" s="150" t="s">
        <v>22</v>
      </c>
      <c r="E18" s="150" t="s">
        <v>23</v>
      </c>
      <c r="F18" s="150" t="s">
        <v>83</v>
      </c>
      <c r="G18" s="153"/>
      <c r="H18" s="153"/>
      <c r="I18" s="153"/>
      <c r="J18" s="150" t="s">
        <v>82</v>
      </c>
      <c r="K18" s="153"/>
      <c r="L18" s="153"/>
      <c r="M18" s="153"/>
      <c r="N18" s="150" t="s">
        <v>81</v>
      </c>
      <c r="O18" s="150" t="s">
        <v>80</v>
      </c>
      <c r="P18" s="150" t="s">
        <v>79</v>
      </c>
      <c r="Q18" s="150" t="s">
        <v>78</v>
      </c>
    </row>
    <row r="19" spans="1:17" ht="15.75" customHeight="1" x14ac:dyDescent="0.2">
      <c r="A19" s="153"/>
      <c r="B19" s="162"/>
      <c r="C19" s="160"/>
      <c r="D19" s="150"/>
      <c r="E19" s="153"/>
      <c r="F19" s="150" t="s">
        <v>24</v>
      </c>
      <c r="G19" s="150" t="s">
        <v>77</v>
      </c>
      <c r="H19" s="153"/>
      <c r="I19" s="153"/>
      <c r="J19" s="151" t="s">
        <v>24</v>
      </c>
      <c r="K19" s="150" t="s">
        <v>77</v>
      </c>
      <c r="L19" s="153"/>
      <c r="M19" s="153"/>
      <c r="N19" s="150"/>
      <c r="O19" s="150"/>
      <c r="P19" s="150"/>
      <c r="Q19" s="150"/>
    </row>
    <row r="20" spans="1:17" ht="15.75" customHeight="1" x14ac:dyDescent="0.2">
      <c r="A20" s="153"/>
      <c r="B20" s="162"/>
      <c r="C20" s="160"/>
      <c r="D20" s="150"/>
      <c r="E20" s="153"/>
      <c r="F20" s="153"/>
      <c r="G20" s="140" t="s">
        <v>76</v>
      </c>
      <c r="H20" s="140" t="s">
        <v>75</v>
      </c>
      <c r="I20" s="140" t="s">
        <v>74</v>
      </c>
      <c r="J20" s="152"/>
      <c r="K20" s="140" t="s">
        <v>76</v>
      </c>
      <c r="L20" s="140" t="s">
        <v>75</v>
      </c>
      <c r="M20" s="140" t="s">
        <v>74</v>
      </c>
      <c r="N20" s="150"/>
      <c r="O20" s="150"/>
      <c r="P20" s="150"/>
      <c r="Q20" s="150"/>
    </row>
    <row r="21" spans="1:17" x14ac:dyDescent="0.2">
      <c r="A21" s="6">
        <v>1</v>
      </c>
      <c r="B21" s="144">
        <v>2</v>
      </c>
      <c r="C21" s="140">
        <v>3</v>
      </c>
      <c r="D21" s="140">
        <v>4</v>
      </c>
      <c r="E21" s="6">
        <v>5</v>
      </c>
      <c r="F21" s="142">
        <v>6</v>
      </c>
      <c r="G21" s="142">
        <v>7</v>
      </c>
      <c r="H21" s="142">
        <v>8</v>
      </c>
      <c r="I21" s="142">
        <v>9</v>
      </c>
      <c r="J21" s="141">
        <v>10</v>
      </c>
      <c r="K21" s="142">
        <v>11</v>
      </c>
      <c r="L21" s="142">
        <v>12</v>
      </c>
      <c r="M21" s="142">
        <v>13</v>
      </c>
      <c r="N21" s="142">
        <v>14</v>
      </c>
      <c r="O21" s="142">
        <v>15</v>
      </c>
      <c r="P21" s="142">
        <v>16</v>
      </c>
      <c r="Q21" s="142">
        <v>17</v>
      </c>
    </row>
    <row r="22" spans="1:17" ht="60" x14ac:dyDescent="0.2">
      <c r="A22" s="6">
        <v>1</v>
      </c>
      <c r="B22" s="97" t="s">
        <v>107</v>
      </c>
      <c r="C22" s="143" t="s">
        <v>188</v>
      </c>
      <c r="D22" s="96" t="s">
        <v>91</v>
      </c>
      <c r="E22" s="95">
        <v>3.04</v>
      </c>
      <c r="F22" s="93">
        <v>3025.12</v>
      </c>
      <c r="G22" s="93">
        <v>315.72000000000003</v>
      </c>
      <c r="H22" s="93">
        <v>1103.3499999999999</v>
      </c>
      <c r="I22" s="93">
        <v>298.10000000000002</v>
      </c>
      <c r="J22" s="14">
        <v>9196</v>
      </c>
      <c r="K22" s="12">
        <v>960</v>
      </c>
      <c r="L22" s="12">
        <v>3354</v>
      </c>
      <c r="M22" s="12">
        <v>906</v>
      </c>
      <c r="N22" s="12">
        <v>23.3</v>
      </c>
      <c r="O22" s="12">
        <v>70.83</v>
      </c>
      <c r="P22" s="12">
        <v>22</v>
      </c>
      <c r="Q22" s="12">
        <v>66.88</v>
      </c>
    </row>
    <row r="23" spans="1:17" ht="48" x14ac:dyDescent="0.2">
      <c r="A23" s="6">
        <v>2</v>
      </c>
      <c r="B23" s="97" t="s">
        <v>108</v>
      </c>
      <c r="C23" s="143" t="s">
        <v>187</v>
      </c>
      <c r="D23" s="96" t="s">
        <v>91</v>
      </c>
      <c r="E23" s="95">
        <v>2.2599999999999998</v>
      </c>
      <c r="F23" s="93">
        <v>2712.24</v>
      </c>
      <c r="G23" s="93">
        <v>234.42</v>
      </c>
      <c r="H23" s="93">
        <v>872.51</v>
      </c>
      <c r="I23" s="93">
        <v>222.22</v>
      </c>
      <c r="J23" s="14">
        <v>6130</v>
      </c>
      <c r="K23" s="12">
        <v>530</v>
      </c>
      <c r="L23" s="12">
        <v>1972</v>
      </c>
      <c r="M23" s="12">
        <v>502</v>
      </c>
      <c r="N23" s="12">
        <v>17.3</v>
      </c>
      <c r="O23" s="12">
        <v>39.1</v>
      </c>
      <c r="P23" s="12">
        <v>16.399999999999999</v>
      </c>
      <c r="Q23" s="12">
        <v>37.06</v>
      </c>
    </row>
    <row r="24" spans="1:17" ht="24" x14ac:dyDescent="0.2">
      <c r="A24" s="6">
        <v>3</v>
      </c>
      <c r="B24" s="97" t="s">
        <v>119</v>
      </c>
      <c r="C24" s="143" t="s">
        <v>118</v>
      </c>
      <c r="D24" s="96" t="s">
        <v>93</v>
      </c>
      <c r="E24" s="95">
        <v>8.1329999999999991</v>
      </c>
      <c r="F24" s="93">
        <v>886.85</v>
      </c>
      <c r="G24" s="93">
        <v>609.99</v>
      </c>
      <c r="H24" s="93">
        <v>152.41</v>
      </c>
      <c r="I24" s="93">
        <v>2.1800000000000002</v>
      </c>
      <c r="J24" s="14">
        <v>7213</v>
      </c>
      <c r="K24" s="12">
        <v>4961</v>
      </c>
      <c r="L24" s="12">
        <v>1240</v>
      </c>
      <c r="M24" s="12">
        <v>18</v>
      </c>
      <c r="N24" s="12">
        <v>50.79</v>
      </c>
      <c r="O24" s="12">
        <v>413.08</v>
      </c>
      <c r="P24" s="12">
        <v>0.12</v>
      </c>
      <c r="Q24" s="12">
        <v>0.98</v>
      </c>
    </row>
    <row r="25" spans="1:17" ht="36" x14ac:dyDescent="0.2">
      <c r="A25" s="6">
        <v>4</v>
      </c>
      <c r="B25" s="97" t="s">
        <v>117</v>
      </c>
      <c r="C25" s="143" t="s">
        <v>116</v>
      </c>
      <c r="D25" s="96" t="s">
        <v>92</v>
      </c>
      <c r="E25" s="104">
        <v>8.1329999999999991</v>
      </c>
      <c r="F25" s="93">
        <v>15079</v>
      </c>
      <c r="G25" s="12"/>
      <c r="H25" s="12"/>
      <c r="I25" s="12"/>
      <c r="J25" s="14">
        <v>122638</v>
      </c>
      <c r="K25" s="12"/>
      <c r="L25" s="12"/>
      <c r="M25" s="12"/>
      <c r="N25" s="12"/>
      <c r="O25" s="12"/>
      <c r="P25" s="12"/>
      <c r="Q25" s="12"/>
    </row>
    <row r="26" spans="1:17" ht="36" x14ac:dyDescent="0.2">
      <c r="A26" s="6">
        <v>5</v>
      </c>
      <c r="B26" s="97" t="s">
        <v>73</v>
      </c>
      <c r="C26" s="143" t="s">
        <v>72</v>
      </c>
      <c r="D26" s="96" t="s">
        <v>71</v>
      </c>
      <c r="E26" s="104">
        <v>2.5299999999999998</v>
      </c>
      <c r="F26" s="93">
        <v>417.46</v>
      </c>
      <c r="G26" s="93">
        <v>79.650000000000006</v>
      </c>
      <c r="H26" s="93">
        <v>10.15</v>
      </c>
      <c r="I26" s="93">
        <v>0.16</v>
      </c>
      <c r="J26" s="14">
        <v>1056</v>
      </c>
      <c r="K26" s="12">
        <v>202</v>
      </c>
      <c r="L26" s="12">
        <v>26</v>
      </c>
      <c r="M26" s="12"/>
      <c r="N26" s="12">
        <v>5.31</v>
      </c>
      <c r="O26" s="12">
        <v>13.43</v>
      </c>
      <c r="P26" s="12">
        <v>0.01</v>
      </c>
      <c r="Q26" s="12">
        <v>0.03</v>
      </c>
    </row>
    <row r="27" spans="1:17" ht="53.25" x14ac:dyDescent="0.2">
      <c r="A27" s="6">
        <v>6</v>
      </c>
      <c r="B27" s="97" t="s">
        <v>95</v>
      </c>
      <c r="C27" s="143" t="s">
        <v>186</v>
      </c>
      <c r="D27" s="96" t="s">
        <v>71</v>
      </c>
      <c r="E27" s="95">
        <v>2.5299999999999998</v>
      </c>
      <c r="F27" s="93">
        <v>1261.82</v>
      </c>
      <c r="G27" s="93">
        <v>97.9</v>
      </c>
      <c r="H27" s="93">
        <v>13.36</v>
      </c>
      <c r="I27" s="93">
        <v>0.32</v>
      </c>
      <c r="J27" s="14">
        <v>3192</v>
      </c>
      <c r="K27" s="12">
        <v>248</v>
      </c>
      <c r="L27" s="12">
        <v>34</v>
      </c>
      <c r="M27" s="12">
        <v>1</v>
      </c>
      <c r="N27" s="12">
        <v>7.66</v>
      </c>
      <c r="O27" s="12">
        <v>19.38</v>
      </c>
      <c r="P27" s="12">
        <v>0.02</v>
      </c>
      <c r="Q27" s="12">
        <v>0.05</v>
      </c>
    </row>
    <row r="28" spans="1:17" x14ac:dyDescent="0.2">
      <c r="A28" s="154" t="s">
        <v>31</v>
      </c>
      <c r="B28" s="155"/>
      <c r="C28" s="155"/>
      <c r="D28" s="155"/>
      <c r="E28" s="155"/>
      <c r="F28" s="155"/>
      <c r="G28" s="155"/>
      <c r="H28" s="155"/>
      <c r="I28" s="155"/>
      <c r="J28" s="94">
        <v>149425</v>
      </c>
      <c r="K28" s="93">
        <v>6901</v>
      </c>
      <c r="L28" s="93">
        <v>6626</v>
      </c>
      <c r="M28" s="93">
        <v>1427</v>
      </c>
      <c r="N28" s="12"/>
      <c r="O28" s="93">
        <v>555.82000000000005</v>
      </c>
      <c r="P28" s="12"/>
      <c r="Q28" s="93">
        <v>105</v>
      </c>
    </row>
    <row r="29" spans="1:17" x14ac:dyDescent="0.2">
      <c r="A29" s="154" t="s">
        <v>32</v>
      </c>
      <c r="B29" s="155"/>
      <c r="C29" s="155"/>
      <c r="D29" s="155"/>
      <c r="E29" s="155"/>
      <c r="F29" s="155"/>
      <c r="G29" s="155"/>
      <c r="H29" s="155"/>
      <c r="I29" s="155"/>
      <c r="J29" s="94">
        <v>152172</v>
      </c>
      <c r="K29" s="93">
        <v>9017</v>
      </c>
      <c r="L29" s="93">
        <v>7257</v>
      </c>
      <c r="M29" s="93">
        <v>1498</v>
      </c>
      <c r="N29" s="12"/>
      <c r="O29" s="93">
        <v>699.62</v>
      </c>
      <c r="P29" s="12"/>
      <c r="Q29" s="93">
        <v>105.47</v>
      </c>
    </row>
    <row r="30" spans="1:17" x14ac:dyDescent="0.2">
      <c r="A30" s="154" t="s">
        <v>70</v>
      </c>
      <c r="B30" s="155"/>
      <c r="C30" s="155"/>
      <c r="D30" s="155"/>
      <c r="E30" s="155"/>
      <c r="F30" s="155"/>
      <c r="G30" s="155"/>
      <c r="H30" s="155"/>
      <c r="I30" s="155"/>
      <c r="J30" s="14"/>
      <c r="K30" s="12"/>
      <c r="L30" s="12"/>
      <c r="M30" s="12"/>
      <c r="N30" s="12"/>
      <c r="O30" s="12"/>
      <c r="P30" s="12"/>
      <c r="Q30" s="12"/>
    </row>
    <row r="31" spans="1:17" x14ac:dyDescent="0.2">
      <c r="A31" s="154" t="s">
        <v>115</v>
      </c>
      <c r="B31" s="155"/>
      <c r="C31" s="155"/>
      <c r="D31" s="155"/>
      <c r="E31" s="155"/>
      <c r="F31" s="155"/>
      <c r="G31" s="155"/>
      <c r="H31" s="155"/>
      <c r="I31" s="155"/>
      <c r="J31" s="94">
        <v>358</v>
      </c>
      <c r="K31" s="93">
        <v>297</v>
      </c>
      <c r="L31" s="93">
        <v>61</v>
      </c>
      <c r="M31" s="93">
        <v>61</v>
      </c>
      <c r="N31" s="12"/>
      <c r="O31" s="12"/>
      <c r="P31" s="12"/>
      <c r="Q31" s="12"/>
    </row>
    <row r="32" spans="1:17" ht="34.5" customHeight="1" x14ac:dyDescent="0.2">
      <c r="A32" s="154" t="s">
        <v>114</v>
      </c>
      <c r="B32" s="155"/>
      <c r="C32" s="155"/>
      <c r="D32" s="155"/>
      <c r="E32" s="155"/>
      <c r="F32" s="155"/>
      <c r="G32" s="155"/>
      <c r="H32" s="155"/>
      <c r="I32" s="155"/>
      <c r="J32" s="94">
        <v>1171</v>
      </c>
      <c r="K32" s="93">
        <v>846</v>
      </c>
      <c r="L32" s="93">
        <v>325</v>
      </c>
      <c r="M32" s="93">
        <v>5</v>
      </c>
      <c r="N32" s="12"/>
      <c r="O32" s="93">
        <v>66.883499999999998</v>
      </c>
      <c r="P32" s="12"/>
      <c r="Q32" s="93">
        <v>0.26500000000000001</v>
      </c>
    </row>
    <row r="33" spans="1:17" ht="30" customHeight="1" x14ac:dyDescent="0.2">
      <c r="A33" s="154" t="s">
        <v>185</v>
      </c>
      <c r="B33" s="155"/>
      <c r="C33" s="155"/>
      <c r="D33" s="155"/>
      <c r="E33" s="155"/>
      <c r="F33" s="155"/>
      <c r="G33" s="155"/>
      <c r="H33" s="155"/>
      <c r="I33" s="155"/>
      <c r="J33" s="94">
        <v>1218</v>
      </c>
      <c r="K33" s="93">
        <v>973</v>
      </c>
      <c r="L33" s="93">
        <v>244</v>
      </c>
      <c r="M33" s="93">
        <v>4</v>
      </c>
      <c r="N33" s="12"/>
      <c r="O33" s="93">
        <v>76.915499999999994</v>
      </c>
      <c r="P33" s="12"/>
      <c r="Q33" s="93">
        <v>0.19950000000000001</v>
      </c>
    </row>
    <row r="34" spans="1:17" x14ac:dyDescent="0.2">
      <c r="A34" s="154" t="s">
        <v>33</v>
      </c>
      <c r="B34" s="155"/>
      <c r="C34" s="155"/>
      <c r="D34" s="155"/>
      <c r="E34" s="155"/>
      <c r="F34" s="155"/>
      <c r="G34" s="155"/>
      <c r="H34" s="155"/>
      <c r="I34" s="155"/>
      <c r="J34" s="94">
        <v>10068</v>
      </c>
      <c r="K34" s="12"/>
      <c r="L34" s="12"/>
      <c r="M34" s="12"/>
      <c r="N34" s="12"/>
      <c r="O34" s="12"/>
      <c r="P34" s="12"/>
      <c r="Q34" s="12"/>
    </row>
    <row r="35" spans="1:17" x14ac:dyDescent="0.2">
      <c r="A35" s="154" t="s">
        <v>70</v>
      </c>
      <c r="B35" s="155"/>
      <c r="C35" s="155"/>
      <c r="D35" s="155"/>
      <c r="E35" s="155"/>
      <c r="F35" s="155"/>
      <c r="G35" s="155"/>
      <c r="H35" s="155"/>
      <c r="I35" s="155"/>
      <c r="J35" s="14"/>
      <c r="K35" s="12"/>
      <c r="L35" s="12"/>
      <c r="M35" s="12"/>
      <c r="N35" s="12"/>
      <c r="O35" s="12"/>
      <c r="P35" s="12"/>
      <c r="Q35" s="12"/>
    </row>
    <row r="36" spans="1:17" x14ac:dyDescent="0.2">
      <c r="A36" s="154" t="s">
        <v>184</v>
      </c>
      <c r="B36" s="155"/>
      <c r="C36" s="155"/>
      <c r="D36" s="155"/>
      <c r="E36" s="155"/>
      <c r="F36" s="155"/>
      <c r="G36" s="155"/>
      <c r="H36" s="155"/>
      <c r="I36" s="155"/>
      <c r="J36" s="94">
        <v>6743</v>
      </c>
      <c r="K36" s="12"/>
      <c r="L36" s="12"/>
      <c r="M36" s="12"/>
      <c r="N36" s="12"/>
      <c r="O36" s="12"/>
      <c r="P36" s="12"/>
      <c r="Q36" s="12"/>
    </row>
    <row r="37" spans="1:17" x14ac:dyDescent="0.2">
      <c r="A37" s="154" t="s">
        <v>113</v>
      </c>
      <c r="B37" s="155"/>
      <c r="C37" s="155"/>
      <c r="D37" s="155"/>
      <c r="E37" s="155"/>
      <c r="F37" s="155"/>
      <c r="G37" s="155"/>
      <c r="H37" s="155"/>
      <c r="I37" s="155"/>
      <c r="J37" s="94">
        <v>3325</v>
      </c>
      <c r="K37" s="12"/>
      <c r="L37" s="12"/>
      <c r="M37" s="12"/>
      <c r="N37" s="12"/>
      <c r="O37" s="12"/>
      <c r="P37" s="12"/>
      <c r="Q37" s="12"/>
    </row>
    <row r="38" spans="1:17" x14ac:dyDescent="0.2">
      <c r="A38" s="154" t="s">
        <v>34</v>
      </c>
      <c r="B38" s="155"/>
      <c r="C38" s="155"/>
      <c r="D38" s="155"/>
      <c r="E38" s="155"/>
      <c r="F38" s="155"/>
      <c r="G38" s="155"/>
      <c r="H38" s="155"/>
      <c r="I38" s="155"/>
      <c r="J38" s="94">
        <v>8391</v>
      </c>
      <c r="K38" s="12"/>
      <c r="L38" s="12"/>
      <c r="M38" s="12"/>
      <c r="N38" s="12"/>
      <c r="O38" s="12"/>
      <c r="P38" s="12"/>
      <c r="Q38" s="12"/>
    </row>
    <row r="39" spans="1:17" x14ac:dyDescent="0.2">
      <c r="A39" s="154" t="s">
        <v>70</v>
      </c>
      <c r="B39" s="155"/>
      <c r="C39" s="155"/>
      <c r="D39" s="155"/>
      <c r="E39" s="155"/>
      <c r="F39" s="155"/>
      <c r="G39" s="155"/>
      <c r="H39" s="155"/>
      <c r="I39" s="155"/>
      <c r="J39" s="14"/>
      <c r="K39" s="12"/>
      <c r="L39" s="12"/>
      <c r="M39" s="12"/>
      <c r="N39" s="12"/>
      <c r="O39" s="12"/>
      <c r="P39" s="12"/>
      <c r="Q39" s="12"/>
    </row>
    <row r="40" spans="1:17" x14ac:dyDescent="0.2">
      <c r="A40" s="154" t="s">
        <v>183</v>
      </c>
      <c r="B40" s="155"/>
      <c r="C40" s="155"/>
      <c r="D40" s="155"/>
      <c r="E40" s="155"/>
      <c r="F40" s="155"/>
      <c r="G40" s="155"/>
      <c r="H40" s="155"/>
      <c r="I40" s="155"/>
      <c r="J40" s="94">
        <v>2551</v>
      </c>
      <c r="K40" s="12"/>
      <c r="L40" s="12"/>
      <c r="M40" s="12"/>
      <c r="N40" s="12"/>
      <c r="O40" s="12"/>
      <c r="P40" s="12"/>
      <c r="Q40" s="12"/>
    </row>
    <row r="41" spans="1:17" x14ac:dyDescent="0.2">
      <c r="A41" s="154" t="s">
        <v>182</v>
      </c>
      <c r="B41" s="155"/>
      <c r="C41" s="155"/>
      <c r="D41" s="155"/>
      <c r="E41" s="155"/>
      <c r="F41" s="155"/>
      <c r="G41" s="155"/>
      <c r="H41" s="155"/>
      <c r="I41" s="155"/>
      <c r="J41" s="94">
        <v>5840</v>
      </c>
      <c r="K41" s="12"/>
      <c r="L41" s="12"/>
      <c r="M41" s="12"/>
      <c r="N41" s="12"/>
      <c r="O41" s="12"/>
      <c r="P41" s="12"/>
      <c r="Q41" s="12"/>
    </row>
    <row r="42" spans="1:17" x14ac:dyDescent="0.2">
      <c r="A42" s="156" t="s">
        <v>35</v>
      </c>
      <c r="B42" s="155"/>
      <c r="C42" s="155"/>
      <c r="D42" s="155"/>
      <c r="E42" s="155"/>
      <c r="F42" s="155"/>
      <c r="G42" s="155"/>
      <c r="H42" s="155"/>
      <c r="I42" s="155"/>
      <c r="J42" s="14"/>
      <c r="K42" s="12"/>
      <c r="L42" s="12"/>
      <c r="M42" s="12"/>
      <c r="N42" s="12"/>
      <c r="O42" s="12"/>
      <c r="P42" s="12"/>
      <c r="Q42" s="12"/>
    </row>
    <row r="43" spans="1:17" x14ac:dyDescent="0.2">
      <c r="A43" s="154" t="s">
        <v>36</v>
      </c>
      <c r="B43" s="155"/>
      <c r="C43" s="155"/>
      <c r="D43" s="155"/>
      <c r="E43" s="155"/>
      <c r="F43" s="155"/>
      <c r="G43" s="155"/>
      <c r="H43" s="155"/>
      <c r="I43" s="155"/>
      <c r="J43" s="94">
        <v>170631</v>
      </c>
      <c r="K43" s="12"/>
      <c r="L43" s="12"/>
      <c r="M43" s="12"/>
      <c r="N43" s="12"/>
      <c r="O43" s="93">
        <v>699.62</v>
      </c>
      <c r="P43" s="12"/>
      <c r="Q43" s="93">
        <v>105.47</v>
      </c>
    </row>
    <row r="44" spans="1:17" x14ac:dyDescent="0.2">
      <c r="A44" s="154" t="s">
        <v>37</v>
      </c>
      <c r="B44" s="155"/>
      <c r="C44" s="155"/>
      <c r="D44" s="155"/>
      <c r="E44" s="155"/>
      <c r="F44" s="155"/>
      <c r="G44" s="155"/>
      <c r="H44" s="155"/>
      <c r="I44" s="155"/>
      <c r="J44" s="14"/>
      <c r="K44" s="12"/>
      <c r="L44" s="12"/>
      <c r="M44" s="12"/>
      <c r="N44" s="12"/>
      <c r="O44" s="12"/>
      <c r="P44" s="12"/>
      <c r="Q44" s="12"/>
    </row>
    <row r="45" spans="1:17" x14ac:dyDescent="0.2">
      <c r="A45" s="154" t="s">
        <v>38</v>
      </c>
      <c r="B45" s="155"/>
      <c r="C45" s="155"/>
      <c r="D45" s="155"/>
      <c r="E45" s="155"/>
      <c r="F45" s="155"/>
      <c r="G45" s="155"/>
      <c r="H45" s="155"/>
      <c r="I45" s="155"/>
      <c r="J45" s="94">
        <v>135898</v>
      </c>
      <c r="K45" s="12"/>
      <c r="L45" s="12"/>
      <c r="M45" s="12"/>
      <c r="N45" s="12"/>
      <c r="O45" s="12"/>
      <c r="P45" s="12"/>
      <c r="Q45" s="12"/>
    </row>
    <row r="46" spans="1:17" x14ac:dyDescent="0.2">
      <c r="A46" s="154" t="s">
        <v>39</v>
      </c>
      <c r="B46" s="155"/>
      <c r="C46" s="155"/>
      <c r="D46" s="155"/>
      <c r="E46" s="155"/>
      <c r="F46" s="155"/>
      <c r="G46" s="155"/>
      <c r="H46" s="155"/>
      <c r="I46" s="155"/>
      <c r="J46" s="94">
        <v>7257</v>
      </c>
      <c r="K46" s="12"/>
      <c r="L46" s="12"/>
      <c r="M46" s="12"/>
      <c r="N46" s="12"/>
      <c r="O46" s="12"/>
      <c r="P46" s="12"/>
      <c r="Q46" s="12"/>
    </row>
    <row r="47" spans="1:17" x14ac:dyDescent="0.2">
      <c r="A47" s="154" t="s">
        <v>40</v>
      </c>
      <c r="B47" s="155"/>
      <c r="C47" s="155"/>
      <c r="D47" s="155"/>
      <c r="E47" s="155"/>
      <c r="F47" s="155"/>
      <c r="G47" s="155"/>
      <c r="H47" s="155"/>
      <c r="I47" s="155"/>
      <c r="J47" s="94">
        <v>10515</v>
      </c>
      <c r="K47" s="12"/>
      <c r="L47" s="12"/>
      <c r="M47" s="12"/>
      <c r="N47" s="12"/>
      <c r="O47" s="12"/>
      <c r="P47" s="12"/>
      <c r="Q47" s="12"/>
    </row>
    <row r="48" spans="1:17" x14ac:dyDescent="0.2">
      <c r="A48" s="154" t="s">
        <v>41</v>
      </c>
      <c r="B48" s="155"/>
      <c r="C48" s="155"/>
      <c r="D48" s="155"/>
      <c r="E48" s="155"/>
      <c r="F48" s="155"/>
      <c r="G48" s="155"/>
      <c r="H48" s="155"/>
      <c r="I48" s="155"/>
      <c r="J48" s="94">
        <v>10068</v>
      </c>
      <c r="K48" s="12"/>
      <c r="L48" s="12"/>
      <c r="M48" s="12"/>
      <c r="N48" s="12"/>
      <c r="O48" s="12"/>
      <c r="P48" s="12"/>
      <c r="Q48" s="12"/>
    </row>
    <row r="49" spans="1:17" x14ac:dyDescent="0.2">
      <c r="A49" s="154" t="s">
        <v>42</v>
      </c>
      <c r="B49" s="155"/>
      <c r="C49" s="155"/>
      <c r="D49" s="155"/>
      <c r="E49" s="155"/>
      <c r="F49" s="155"/>
      <c r="G49" s="155"/>
      <c r="H49" s="155"/>
      <c r="I49" s="155"/>
      <c r="J49" s="94">
        <v>8391</v>
      </c>
      <c r="K49" s="12"/>
      <c r="L49" s="12"/>
      <c r="M49" s="12"/>
      <c r="N49" s="12"/>
      <c r="O49" s="12"/>
      <c r="P49" s="12"/>
      <c r="Q49" s="12"/>
    </row>
    <row r="50" spans="1:17" x14ac:dyDescent="0.2">
      <c r="A50" s="156" t="s">
        <v>43</v>
      </c>
      <c r="B50" s="155"/>
      <c r="C50" s="155"/>
      <c r="D50" s="155"/>
      <c r="E50" s="155"/>
      <c r="F50" s="155"/>
      <c r="G50" s="155"/>
      <c r="H50" s="155"/>
      <c r="I50" s="155"/>
      <c r="J50" s="15">
        <v>170631</v>
      </c>
      <c r="K50" s="12"/>
      <c r="L50" s="12"/>
      <c r="M50" s="12"/>
      <c r="N50" s="12"/>
      <c r="O50" s="13">
        <v>699.62</v>
      </c>
      <c r="P50" s="12"/>
      <c r="Q50" s="13">
        <v>105.47</v>
      </c>
    </row>
    <row r="51" spans="1:17" x14ac:dyDescent="0.2">
      <c r="F51" s="10"/>
      <c r="G51" s="10"/>
      <c r="H51" s="10"/>
      <c r="I51" s="10"/>
      <c r="J51" s="16"/>
      <c r="K51" s="10"/>
      <c r="L51" s="10"/>
      <c r="M51" s="10"/>
      <c r="N51" s="10"/>
      <c r="O51" s="10"/>
      <c r="P51" s="10"/>
      <c r="Q51" s="10"/>
    </row>
  </sheetData>
  <mergeCells count="42">
    <mergeCell ref="E1:I1"/>
    <mergeCell ref="A47:I47"/>
    <mergeCell ref="A48:I48"/>
    <mergeCell ref="A49:I49"/>
    <mergeCell ref="A50:I50"/>
    <mergeCell ref="A45:I45"/>
    <mergeCell ref="A46:I46"/>
    <mergeCell ref="A29:I29"/>
    <mergeCell ref="A30:I30"/>
    <mergeCell ref="A31:I31"/>
    <mergeCell ref="A34:I34"/>
    <mergeCell ref="A35:I35"/>
    <mergeCell ref="A36:I36"/>
    <mergeCell ref="A37:I37"/>
    <mergeCell ref="A38:I38"/>
    <mergeCell ref="A28:I28"/>
    <mergeCell ref="A32:I32"/>
    <mergeCell ref="J13:K13"/>
    <mergeCell ref="J14:K14"/>
    <mergeCell ref="J15:K15"/>
    <mergeCell ref="A43:I43"/>
    <mergeCell ref="A33:I33"/>
    <mergeCell ref="F19:F20"/>
    <mergeCell ref="F18:I18"/>
    <mergeCell ref="G19:I19"/>
    <mergeCell ref="A18:A20"/>
    <mergeCell ref="C18:C20"/>
    <mergeCell ref="D18:D20"/>
    <mergeCell ref="E18:E20"/>
    <mergeCell ref="B18:B20"/>
    <mergeCell ref="A44:I44"/>
    <mergeCell ref="A39:I39"/>
    <mergeCell ref="A40:I40"/>
    <mergeCell ref="A41:I41"/>
    <mergeCell ref="A42:I42"/>
    <mergeCell ref="Q18:Q20"/>
    <mergeCell ref="J19:J20"/>
    <mergeCell ref="K19:M19"/>
    <mergeCell ref="J18:M18"/>
    <mergeCell ref="P18:P20"/>
    <mergeCell ref="O18:O20"/>
    <mergeCell ref="N18:N20"/>
  </mergeCells>
  <pageMargins left="0.23622047244094491" right="0" top="0.39370078740157483" bottom="0.39370078740157483" header="0.19685039370078741" footer="0.19685039370078741"/>
  <pageSetup paperSize="9" scale="94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89"/>
  <sheetViews>
    <sheetView showGridLines="0" zoomScaleNormal="75" zoomScaleSheetLayoutView="75" workbookViewId="0">
      <selection activeCell="N12" sqref="N12"/>
    </sheetView>
  </sheetViews>
  <sheetFormatPr defaultColWidth="9.140625" defaultRowHeight="12.75" outlineLevelRow="2" x14ac:dyDescent="0.2"/>
  <cols>
    <col min="1" max="1" width="3.28515625" style="11" customWidth="1"/>
    <col min="2" max="2" width="15.42578125" style="1" customWidth="1"/>
    <col min="3" max="3" width="34.28515625" style="8" customWidth="1"/>
    <col min="4" max="4" width="7.7109375" style="7" customWidth="1"/>
    <col min="5" max="5" width="9" style="9" customWidth="1"/>
    <col min="6" max="6" width="7.7109375" style="3" customWidth="1"/>
    <col min="7" max="9" width="6.7109375" style="3" customWidth="1"/>
    <col min="10" max="10" width="7.7109375" style="17" customWidth="1"/>
    <col min="11" max="17" width="6.7109375" style="3" customWidth="1"/>
    <col min="18" max="16384" width="9.140625" style="4"/>
  </cols>
  <sheetData>
    <row r="1" spans="1:18" outlineLevel="2" x14ac:dyDescent="0.2">
      <c r="A1" s="2" t="s">
        <v>25</v>
      </c>
      <c r="B1" s="103"/>
      <c r="C1" s="102"/>
      <c r="D1" s="109"/>
      <c r="E1" s="159" t="s">
        <v>46</v>
      </c>
      <c r="F1" s="159"/>
      <c r="G1" s="159"/>
      <c r="H1" s="159"/>
      <c r="I1" s="159"/>
      <c r="J1" s="100"/>
      <c r="K1" s="99"/>
      <c r="L1" s="99"/>
      <c r="M1" s="2" t="s">
        <v>26</v>
      </c>
      <c r="N1" s="99"/>
      <c r="O1" s="99"/>
      <c r="P1" s="99"/>
      <c r="Q1"/>
      <c r="R1"/>
    </row>
    <row r="2" spans="1:18" outlineLevel="1" x14ac:dyDescent="0.2">
      <c r="A2" s="5"/>
      <c r="B2" s="103"/>
      <c r="C2" s="102"/>
      <c r="D2" s="109"/>
      <c r="E2" s="109"/>
      <c r="F2" s="99"/>
      <c r="G2" s="135" t="s">
        <v>18</v>
      </c>
      <c r="H2" s="99"/>
      <c r="I2" s="99"/>
      <c r="J2" s="100"/>
      <c r="K2" s="99"/>
      <c r="L2" s="99"/>
      <c r="M2" s="5" t="s">
        <v>125</v>
      </c>
      <c r="N2" s="99"/>
      <c r="O2" s="99"/>
      <c r="P2" s="99"/>
      <c r="Q2"/>
      <c r="R2"/>
    </row>
    <row r="3" spans="1:18" outlineLevel="1" x14ac:dyDescent="0.2">
      <c r="A3" s="5" t="s">
        <v>96</v>
      </c>
      <c r="B3" s="103"/>
      <c r="C3" s="102"/>
      <c r="D3" s="109"/>
      <c r="E3" s="109"/>
      <c r="F3" s="99"/>
      <c r="G3" s="99"/>
      <c r="H3" s="99"/>
      <c r="I3" s="99"/>
      <c r="J3" s="100"/>
      <c r="K3" s="99"/>
      <c r="L3" s="99"/>
      <c r="M3" s="5"/>
      <c r="N3" s="99" t="s">
        <v>124</v>
      </c>
      <c r="O3" s="99"/>
      <c r="P3" s="99"/>
      <c r="Q3"/>
      <c r="R3"/>
    </row>
    <row r="4" spans="1:18" outlineLevel="1" x14ac:dyDescent="0.2">
      <c r="A4" s="5" t="s">
        <v>194</v>
      </c>
      <c r="B4" s="103"/>
      <c r="C4" s="102"/>
      <c r="D4" s="109"/>
      <c r="E4" s="109"/>
      <c r="F4" s="99"/>
      <c r="G4" s="99"/>
      <c r="H4" s="99"/>
      <c r="I4" s="99"/>
      <c r="J4" s="100"/>
      <c r="K4" s="99"/>
      <c r="L4" s="99"/>
      <c r="M4" s="4" t="s">
        <v>123</v>
      </c>
      <c r="N4" s="99"/>
      <c r="O4" s="99"/>
      <c r="P4" s="99"/>
      <c r="Q4"/>
      <c r="R4"/>
    </row>
    <row r="5" spans="1:18" outlineLevel="1" x14ac:dyDescent="0.2">
      <c r="A5" s="101"/>
      <c r="B5" s="103"/>
      <c r="C5" s="109"/>
      <c r="D5" s="4"/>
      <c r="E5" s="99"/>
      <c r="F5" s="99"/>
      <c r="G5" s="120" t="s">
        <v>177</v>
      </c>
      <c r="H5" s="120"/>
      <c r="I5" s="120"/>
      <c r="J5" s="100"/>
      <c r="K5" s="99"/>
      <c r="L5" s="99"/>
      <c r="M5" s="5" t="s">
        <v>192</v>
      </c>
      <c r="N5" s="99"/>
      <c r="O5" s="99"/>
      <c r="P5" s="99"/>
      <c r="Q5" s="4"/>
      <c r="R5"/>
    </row>
    <row r="6" spans="1:18" x14ac:dyDescent="0.2">
      <c r="A6" s="101"/>
      <c r="B6" s="103"/>
      <c r="C6" s="109"/>
      <c r="D6" s="4"/>
      <c r="E6" s="99"/>
      <c r="F6" s="99"/>
      <c r="G6" s="101" t="s">
        <v>19</v>
      </c>
      <c r="H6" s="101"/>
      <c r="I6" s="101"/>
      <c r="J6" s="100"/>
      <c r="K6" s="99"/>
      <c r="L6" s="99"/>
      <c r="M6" s="99"/>
      <c r="N6" s="99"/>
      <c r="O6" s="99"/>
      <c r="P6" s="99"/>
      <c r="Q6" s="4"/>
      <c r="R6"/>
    </row>
    <row r="7" spans="1:18" x14ac:dyDescent="0.2">
      <c r="A7" s="101"/>
      <c r="B7" s="103"/>
      <c r="C7" s="109"/>
      <c r="D7" s="4"/>
      <c r="E7" s="99"/>
      <c r="F7" s="99"/>
      <c r="G7" s="101"/>
      <c r="H7" s="101"/>
      <c r="I7" s="101"/>
      <c r="J7" s="100"/>
      <c r="K7" s="99"/>
      <c r="L7" s="99"/>
      <c r="M7" s="99"/>
      <c r="N7" s="99"/>
      <c r="O7" s="99"/>
      <c r="P7" s="99"/>
      <c r="Q7" s="4"/>
      <c r="R7"/>
    </row>
    <row r="8" spans="1:18" x14ac:dyDescent="0.2">
      <c r="A8" s="101"/>
      <c r="B8" s="103"/>
      <c r="C8" s="115" t="s">
        <v>20</v>
      </c>
      <c r="D8" s="121" t="s">
        <v>122</v>
      </c>
      <c r="E8" s="119"/>
      <c r="F8" s="116"/>
      <c r="G8" s="116"/>
      <c r="H8" s="118"/>
      <c r="I8" s="116"/>
      <c r="J8" s="117"/>
      <c r="K8" s="116"/>
      <c r="L8" s="112"/>
      <c r="M8" s="99"/>
      <c r="N8" s="99"/>
      <c r="O8" s="99"/>
      <c r="P8" s="99"/>
      <c r="Q8" s="99"/>
      <c r="R8"/>
    </row>
    <row r="9" spans="1:18" x14ac:dyDescent="0.2">
      <c r="A9" s="101"/>
      <c r="B9" s="103"/>
      <c r="C9" s="102"/>
      <c r="D9" s="109"/>
      <c r="E9" s="136" t="s">
        <v>90</v>
      </c>
      <c r="F9" s="114"/>
      <c r="G9" s="114"/>
      <c r="H9" s="135"/>
      <c r="I9" s="135"/>
      <c r="J9" s="113"/>
      <c r="K9" s="112"/>
      <c r="L9" s="99"/>
      <c r="M9" s="99"/>
      <c r="N9" s="99"/>
      <c r="O9" s="99"/>
      <c r="P9" s="99"/>
      <c r="Q9" s="99"/>
      <c r="R9"/>
    </row>
    <row r="10" spans="1:18" x14ac:dyDescent="0.2">
      <c r="A10" s="111"/>
      <c r="B10" s="110"/>
      <c r="C10" s="102"/>
      <c r="D10" s="109"/>
      <c r="E10" s="4"/>
      <c r="F10" s="99"/>
      <c r="G10" s="99"/>
      <c r="H10" s="99"/>
      <c r="I10" s="99"/>
      <c r="J10" s="100"/>
      <c r="K10" s="99"/>
      <c r="L10" s="99"/>
      <c r="M10" s="99"/>
      <c r="N10" s="99"/>
      <c r="O10" s="99"/>
      <c r="P10" s="99"/>
      <c r="Q10" s="99"/>
    </row>
    <row r="11" spans="1:18" ht="14.25" x14ac:dyDescent="0.2">
      <c r="A11" s="101"/>
      <c r="B11" s="103"/>
      <c r="C11" s="102"/>
      <c r="D11" s="105" t="s">
        <v>176</v>
      </c>
      <c r="E11" s="101"/>
      <c r="F11" s="99"/>
      <c r="G11" s="99"/>
      <c r="H11" s="99"/>
      <c r="I11" s="105"/>
      <c r="J11" s="106"/>
      <c r="K11" s="99"/>
      <c r="L11" s="99"/>
      <c r="M11" s="99"/>
      <c r="N11" s="99"/>
      <c r="O11" s="99"/>
      <c r="P11" s="99"/>
      <c r="Q11" s="99"/>
      <c r="R11" s="108"/>
    </row>
    <row r="12" spans="1:18" x14ac:dyDescent="0.2">
      <c r="A12" s="101"/>
      <c r="B12" s="103"/>
      <c r="C12" s="102"/>
      <c r="D12" s="105" t="s">
        <v>89</v>
      </c>
      <c r="E12" s="101"/>
      <c r="F12" s="99"/>
      <c r="G12" s="99"/>
      <c r="H12" s="99"/>
      <c r="I12" s="105"/>
      <c r="J12" s="157" t="s">
        <v>229</v>
      </c>
      <c r="K12" s="158"/>
      <c r="L12" s="5" t="s">
        <v>87</v>
      </c>
      <c r="M12" s="99"/>
      <c r="N12" s="99"/>
      <c r="O12" s="99"/>
      <c r="P12" s="99"/>
      <c r="Q12" s="99"/>
    </row>
    <row r="13" spans="1:18" x14ac:dyDescent="0.2">
      <c r="A13" s="101"/>
      <c r="B13" s="103"/>
      <c r="C13" s="102"/>
      <c r="D13" s="105" t="s">
        <v>88</v>
      </c>
      <c r="E13" s="101"/>
      <c r="F13" s="99"/>
      <c r="G13" s="99"/>
      <c r="H13" s="99"/>
      <c r="I13" s="105"/>
      <c r="J13" s="157" t="s">
        <v>228</v>
      </c>
      <c r="K13" s="158"/>
      <c r="L13" s="5" t="s">
        <v>87</v>
      </c>
      <c r="M13" s="99"/>
      <c r="N13" s="99"/>
      <c r="O13" s="99"/>
      <c r="P13" s="99"/>
      <c r="Q13" s="99"/>
    </row>
    <row r="14" spans="1:18" outlineLevel="1" x14ac:dyDescent="0.2">
      <c r="A14" s="101"/>
      <c r="B14" s="103"/>
      <c r="C14" s="102"/>
      <c r="D14" s="105" t="s">
        <v>44</v>
      </c>
      <c r="E14" s="101"/>
      <c r="F14" s="99"/>
      <c r="G14" s="99"/>
      <c r="H14" s="99"/>
      <c r="I14" s="105"/>
      <c r="J14" s="157" t="s">
        <v>227</v>
      </c>
      <c r="K14" s="158"/>
      <c r="L14" s="5" t="s">
        <v>45</v>
      </c>
      <c r="M14" s="99"/>
      <c r="N14" s="99"/>
      <c r="O14" s="99"/>
      <c r="P14" s="99"/>
      <c r="Q14" s="99"/>
    </row>
    <row r="15" spans="1:18" x14ac:dyDescent="0.2">
      <c r="A15" s="101"/>
      <c r="B15" s="103"/>
      <c r="C15" s="102"/>
      <c r="D15" s="107" t="s">
        <v>86</v>
      </c>
      <c r="E15" s="101"/>
      <c r="F15" s="99"/>
      <c r="G15" s="99"/>
      <c r="H15" s="99"/>
      <c r="I15" s="99"/>
      <c r="J15" s="100"/>
      <c r="K15" s="99"/>
      <c r="L15" s="99"/>
      <c r="M15" s="99"/>
      <c r="N15" s="99"/>
      <c r="O15" s="99"/>
      <c r="P15" s="99"/>
      <c r="Q15" s="99"/>
    </row>
    <row r="17" spans="1:17" ht="18" customHeight="1" x14ac:dyDescent="0.2">
      <c r="A17" s="150" t="s">
        <v>21</v>
      </c>
      <c r="B17" s="161" t="s">
        <v>85</v>
      </c>
      <c r="C17" s="150" t="s">
        <v>84</v>
      </c>
      <c r="D17" s="150" t="s">
        <v>22</v>
      </c>
      <c r="E17" s="150" t="s">
        <v>23</v>
      </c>
      <c r="F17" s="150" t="s">
        <v>83</v>
      </c>
      <c r="G17" s="153"/>
      <c r="H17" s="153"/>
      <c r="I17" s="153"/>
      <c r="J17" s="150" t="s">
        <v>82</v>
      </c>
      <c r="K17" s="153"/>
      <c r="L17" s="153"/>
      <c r="M17" s="153"/>
      <c r="N17" s="150" t="s">
        <v>81</v>
      </c>
      <c r="O17" s="150" t="s">
        <v>80</v>
      </c>
      <c r="P17" s="150" t="s">
        <v>79</v>
      </c>
      <c r="Q17" s="150" t="s">
        <v>78</v>
      </c>
    </row>
    <row r="18" spans="1:17" ht="15.75" customHeight="1" x14ac:dyDescent="0.2">
      <c r="A18" s="153"/>
      <c r="B18" s="162"/>
      <c r="C18" s="160"/>
      <c r="D18" s="150"/>
      <c r="E18" s="153"/>
      <c r="F18" s="150" t="s">
        <v>24</v>
      </c>
      <c r="G18" s="150" t="s">
        <v>77</v>
      </c>
      <c r="H18" s="153"/>
      <c r="I18" s="153"/>
      <c r="J18" s="151" t="s">
        <v>24</v>
      </c>
      <c r="K18" s="150" t="s">
        <v>77</v>
      </c>
      <c r="L18" s="153"/>
      <c r="M18" s="153"/>
      <c r="N18" s="150"/>
      <c r="O18" s="150"/>
      <c r="P18" s="150"/>
      <c r="Q18" s="150"/>
    </row>
    <row r="19" spans="1:17" ht="15.75" customHeight="1" x14ac:dyDescent="0.2">
      <c r="A19" s="153"/>
      <c r="B19" s="162"/>
      <c r="C19" s="160"/>
      <c r="D19" s="150"/>
      <c r="E19" s="153"/>
      <c r="F19" s="153"/>
      <c r="G19" s="140" t="s">
        <v>76</v>
      </c>
      <c r="H19" s="140" t="s">
        <v>75</v>
      </c>
      <c r="I19" s="140" t="s">
        <v>74</v>
      </c>
      <c r="J19" s="152"/>
      <c r="K19" s="140" t="s">
        <v>76</v>
      </c>
      <c r="L19" s="140" t="s">
        <v>75</v>
      </c>
      <c r="M19" s="140" t="s">
        <v>74</v>
      </c>
      <c r="N19" s="150"/>
      <c r="O19" s="150"/>
      <c r="P19" s="150"/>
      <c r="Q19" s="150"/>
    </row>
    <row r="20" spans="1:17" x14ac:dyDescent="0.2">
      <c r="A20" s="6">
        <v>1</v>
      </c>
      <c r="B20" s="144">
        <v>2</v>
      </c>
      <c r="C20" s="140">
        <v>3</v>
      </c>
      <c r="D20" s="140">
        <v>4</v>
      </c>
      <c r="E20" s="6">
        <v>5</v>
      </c>
      <c r="F20" s="142">
        <v>6</v>
      </c>
      <c r="G20" s="142">
        <v>7</v>
      </c>
      <c r="H20" s="142">
        <v>8</v>
      </c>
      <c r="I20" s="142">
        <v>9</v>
      </c>
      <c r="J20" s="141">
        <v>10</v>
      </c>
      <c r="K20" s="142">
        <v>11</v>
      </c>
      <c r="L20" s="142">
        <v>12</v>
      </c>
      <c r="M20" s="142">
        <v>13</v>
      </c>
      <c r="N20" s="142">
        <v>14</v>
      </c>
      <c r="O20" s="142">
        <v>15</v>
      </c>
      <c r="P20" s="142">
        <v>16</v>
      </c>
      <c r="Q20" s="142">
        <v>17</v>
      </c>
    </row>
    <row r="21" spans="1:17" ht="19.899999999999999" customHeight="1" x14ac:dyDescent="0.2">
      <c r="A21" s="163" t="s">
        <v>175</v>
      </c>
      <c r="B21" s="155"/>
      <c r="C21" s="155"/>
      <c r="D21" s="155"/>
      <c r="E21" s="155"/>
      <c r="F21" s="155"/>
      <c r="G21" s="155"/>
      <c r="H21" s="155"/>
      <c r="I21" s="155"/>
      <c r="J21" s="155"/>
      <c r="K21" s="155"/>
      <c r="L21" s="155"/>
      <c r="M21" s="155"/>
      <c r="N21" s="155"/>
      <c r="O21" s="155"/>
      <c r="P21" s="155"/>
      <c r="Q21" s="155"/>
    </row>
    <row r="22" spans="1:17" ht="36" x14ac:dyDescent="0.2">
      <c r="A22" s="6">
        <v>1</v>
      </c>
      <c r="B22" s="97" t="s">
        <v>174</v>
      </c>
      <c r="C22" s="143" t="s">
        <v>173</v>
      </c>
      <c r="D22" s="96" t="s">
        <v>71</v>
      </c>
      <c r="E22" s="95">
        <v>1.8640000000000001</v>
      </c>
      <c r="F22" s="93">
        <v>2281.38</v>
      </c>
      <c r="G22" s="93">
        <v>1969.46</v>
      </c>
      <c r="H22" s="93">
        <v>311.92</v>
      </c>
      <c r="I22" s="93">
        <v>120.9</v>
      </c>
      <c r="J22" s="14">
        <v>4252</v>
      </c>
      <c r="K22" s="12">
        <v>3671</v>
      </c>
      <c r="L22" s="12">
        <v>581</v>
      </c>
      <c r="M22" s="12">
        <v>225</v>
      </c>
      <c r="N22" s="12">
        <v>172.76</v>
      </c>
      <c r="O22" s="12">
        <v>322.02</v>
      </c>
      <c r="P22" s="12">
        <v>7.74</v>
      </c>
      <c r="Q22" s="12">
        <v>14.43</v>
      </c>
    </row>
    <row r="23" spans="1:17" ht="36" x14ac:dyDescent="0.2">
      <c r="A23" s="6">
        <v>2</v>
      </c>
      <c r="B23" s="97" t="s">
        <v>172</v>
      </c>
      <c r="C23" s="143" t="s">
        <v>171</v>
      </c>
      <c r="D23" s="96" t="s">
        <v>71</v>
      </c>
      <c r="E23" s="95">
        <v>0.79900000000000004</v>
      </c>
      <c r="F23" s="93">
        <v>2461.2800000000002</v>
      </c>
      <c r="G23" s="93">
        <v>2149.36</v>
      </c>
      <c r="H23" s="93">
        <v>311.92</v>
      </c>
      <c r="I23" s="93">
        <v>120.9</v>
      </c>
      <c r="J23" s="14">
        <v>1967</v>
      </c>
      <c r="K23" s="12">
        <v>1718</v>
      </c>
      <c r="L23" s="12">
        <v>249</v>
      </c>
      <c r="M23" s="12">
        <v>97</v>
      </c>
      <c r="N23" s="12">
        <v>188.54</v>
      </c>
      <c r="O23" s="12">
        <v>150.63999999999999</v>
      </c>
      <c r="P23" s="12">
        <v>7.74</v>
      </c>
      <c r="Q23" s="12">
        <v>6.18</v>
      </c>
    </row>
    <row r="24" spans="1:17" ht="36" x14ac:dyDescent="0.2">
      <c r="A24" s="6">
        <v>3</v>
      </c>
      <c r="B24" s="97" t="s">
        <v>170</v>
      </c>
      <c r="C24" s="143" t="s">
        <v>169</v>
      </c>
      <c r="D24" s="96" t="s">
        <v>29</v>
      </c>
      <c r="E24" s="95">
        <v>1.2270000000000001</v>
      </c>
      <c r="F24" s="93">
        <v>3839.29</v>
      </c>
      <c r="G24" s="93">
        <v>497.33</v>
      </c>
      <c r="H24" s="93">
        <v>7.59</v>
      </c>
      <c r="I24" s="93">
        <v>1.25</v>
      </c>
      <c r="J24" s="14">
        <v>4711</v>
      </c>
      <c r="K24" s="12">
        <v>610</v>
      </c>
      <c r="L24" s="12">
        <v>9</v>
      </c>
      <c r="M24" s="12">
        <v>2</v>
      </c>
      <c r="N24" s="12">
        <v>41.41</v>
      </c>
      <c r="O24" s="12">
        <v>50.81</v>
      </c>
      <c r="P24" s="12">
        <v>0.08</v>
      </c>
      <c r="Q24" s="12">
        <v>0.1</v>
      </c>
    </row>
    <row r="25" spans="1:17" ht="75" x14ac:dyDescent="0.2">
      <c r="A25" s="6">
        <v>4</v>
      </c>
      <c r="B25" s="97" t="s">
        <v>168</v>
      </c>
      <c r="C25" s="143" t="s">
        <v>226</v>
      </c>
      <c r="D25" s="96" t="s">
        <v>92</v>
      </c>
      <c r="E25" s="95">
        <v>19</v>
      </c>
      <c r="F25" s="93">
        <v>2.77</v>
      </c>
      <c r="G25" s="93">
        <v>2.77</v>
      </c>
      <c r="H25" s="12"/>
      <c r="I25" s="12"/>
      <c r="J25" s="14">
        <v>53</v>
      </c>
      <c r="K25" s="12">
        <v>53</v>
      </c>
      <c r="L25" s="12"/>
      <c r="M25" s="12"/>
      <c r="N25" s="12"/>
      <c r="O25" s="12"/>
      <c r="P25" s="12"/>
      <c r="Q25" s="12"/>
    </row>
    <row r="26" spans="1:17" ht="84.75" x14ac:dyDescent="0.2">
      <c r="A26" s="6">
        <v>5</v>
      </c>
      <c r="B26" s="97" t="s">
        <v>100</v>
      </c>
      <c r="C26" s="143" t="s">
        <v>225</v>
      </c>
      <c r="D26" s="96" t="s">
        <v>92</v>
      </c>
      <c r="E26" s="104">
        <v>19</v>
      </c>
      <c r="F26" s="93">
        <v>52.85</v>
      </c>
      <c r="G26" s="12"/>
      <c r="H26" s="93">
        <v>52.85</v>
      </c>
      <c r="I26" s="12"/>
      <c r="J26" s="14">
        <v>1004</v>
      </c>
      <c r="K26" s="12"/>
      <c r="L26" s="12">
        <v>1004</v>
      </c>
      <c r="M26" s="12"/>
      <c r="N26" s="12"/>
      <c r="O26" s="12"/>
      <c r="P26" s="12"/>
      <c r="Q26" s="12"/>
    </row>
    <row r="27" spans="1:17" x14ac:dyDescent="0.2">
      <c r="A27" s="163" t="s">
        <v>167</v>
      </c>
      <c r="B27" s="155"/>
      <c r="C27" s="155"/>
      <c r="D27" s="155"/>
      <c r="E27" s="155"/>
      <c r="F27" s="155"/>
      <c r="G27" s="155"/>
      <c r="H27" s="155"/>
      <c r="I27" s="155"/>
      <c r="J27" s="155"/>
      <c r="K27" s="155"/>
      <c r="L27" s="155"/>
      <c r="M27" s="155"/>
      <c r="N27" s="155"/>
      <c r="O27" s="155"/>
      <c r="P27" s="155"/>
      <c r="Q27" s="155"/>
    </row>
    <row r="28" spans="1:17" ht="36" x14ac:dyDescent="0.2">
      <c r="A28" s="6">
        <v>6</v>
      </c>
      <c r="B28" s="97" t="s">
        <v>166</v>
      </c>
      <c r="C28" s="143" t="s">
        <v>165</v>
      </c>
      <c r="D28" s="96" t="s">
        <v>71</v>
      </c>
      <c r="E28" s="95">
        <v>7.0000000000000001E-3</v>
      </c>
      <c r="F28" s="93">
        <v>14505.05</v>
      </c>
      <c r="G28" s="93">
        <v>2103.64</v>
      </c>
      <c r="H28" s="93">
        <v>548.1</v>
      </c>
      <c r="I28" s="93">
        <v>27.49</v>
      </c>
      <c r="J28" s="14">
        <v>102</v>
      </c>
      <c r="K28" s="12">
        <v>15</v>
      </c>
      <c r="L28" s="12">
        <v>4</v>
      </c>
      <c r="M28" s="12"/>
      <c r="N28" s="12">
        <v>170.75</v>
      </c>
      <c r="O28" s="12">
        <v>1.2</v>
      </c>
      <c r="P28" s="12">
        <v>1.76</v>
      </c>
      <c r="Q28" s="12">
        <v>0.01</v>
      </c>
    </row>
    <row r="29" spans="1:17" ht="26.25" x14ac:dyDescent="0.2">
      <c r="A29" s="6">
        <v>7</v>
      </c>
      <c r="B29" s="97" t="s">
        <v>97</v>
      </c>
      <c r="C29" s="143" t="s">
        <v>164</v>
      </c>
      <c r="D29" s="96" t="s">
        <v>27</v>
      </c>
      <c r="E29" s="104">
        <v>1</v>
      </c>
      <c r="F29" s="93" t="s">
        <v>224</v>
      </c>
      <c r="G29" s="12"/>
      <c r="H29" s="12"/>
      <c r="I29" s="12"/>
      <c r="J29" s="14">
        <v>334</v>
      </c>
      <c r="K29" s="12"/>
      <c r="L29" s="12"/>
      <c r="M29" s="12"/>
      <c r="N29" s="12"/>
      <c r="O29" s="12"/>
      <c r="P29" s="12"/>
      <c r="Q29" s="12"/>
    </row>
    <row r="30" spans="1:17" ht="48" x14ac:dyDescent="0.2">
      <c r="A30" s="6">
        <v>8</v>
      </c>
      <c r="B30" s="97" t="s">
        <v>163</v>
      </c>
      <c r="C30" s="143" t="s">
        <v>162</v>
      </c>
      <c r="D30" s="96" t="s">
        <v>71</v>
      </c>
      <c r="E30" s="95">
        <v>0.158</v>
      </c>
      <c r="F30" s="93">
        <v>11246.07</v>
      </c>
      <c r="G30" s="93">
        <v>1795.27</v>
      </c>
      <c r="H30" s="93">
        <v>527.48</v>
      </c>
      <c r="I30" s="93">
        <v>10.31</v>
      </c>
      <c r="J30" s="14">
        <v>1777</v>
      </c>
      <c r="K30" s="12">
        <v>284</v>
      </c>
      <c r="L30" s="12">
        <v>83</v>
      </c>
      <c r="M30" s="12">
        <v>2</v>
      </c>
      <c r="N30" s="12">
        <v>145.72</v>
      </c>
      <c r="O30" s="12">
        <v>23.02</v>
      </c>
      <c r="P30" s="12">
        <v>0.66</v>
      </c>
      <c r="Q30" s="12">
        <v>0.1</v>
      </c>
    </row>
    <row r="31" spans="1:17" ht="26.25" x14ac:dyDescent="0.2">
      <c r="A31" s="6">
        <v>9</v>
      </c>
      <c r="B31" s="97" t="s">
        <v>97</v>
      </c>
      <c r="C31" s="143" t="s">
        <v>161</v>
      </c>
      <c r="D31" s="96" t="s">
        <v>27</v>
      </c>
      <c r="E31" s="104">
        <v>2</v>
      </c>
      <c r="F31" s="93" t="s">
        <v>223</v>
      </c>
      <c r="G31" s="12"/>
      <c r="H31" s="12"/>
      <c r="I31" s="12"/>
      <c r="J31" s="14">
        <v>3622</v>
      </c>
      <c r="K31" s="12"/>
      <c r="L31" s="12"/>
      <c r="M31" s="12"/>
      <c r="N31" s="12"/>
      <c r="O31" s="12"/>
      <c r="P31" s="12"/>
      <c r="Q31" s="12"/>
    </row>
    <row r="32" spans="1:17" ht="26.25" x14ac:dyDescent="0.2">
      <c r="A32" s="6">
        <v>10</v>
      </c>
      <c r="B32" s="97" t="s">
        <v>97</v>
      </c>
      <c r="C32" s="143" t="s">
        <v>160</v>
      </c>
      <c r="D32" s="96" t="s">
        <v>27</v>
      </c>
      <c r="E32" s="104">
        <v>2</v>
      </c>
      <c r="F32" s="93" t="s">
        <v>222</v>
      </c>
      <c r="G32" s="12"/>
      <c r="H32" s="12"/>
      <c r="I32" s="12"/>
      <c r="J32" s="14">
        <v>3257</v>
      </c>
      <c r="K32" s="12"/>
      <c r="L32" s="12"/>
      <c r="M32" s="12"/>
      <c r="N32" s="12"/>
      <c r="O32" s="12"/>
      <c r="P32" s="12"/>
      <c r="Q32" s="12"/>
    </row>
    <row r="33" spans="1:17" ht="72" x14ac:dyDescent="0.2">
      <c r="A33" s="6">
        <v>11</v>
      </c>
      <c r="B33" s="97" t="s">
        <v>159</v>
      </c>
      <c r="C33" s="143" t="s">
        <v>158</v>
      </c>
      <c r="D33" s="96" t="s">
        <v>71</v>
      </c>
      <c r="E33" s="95">
        <v>2.5</v>
      </c>
      <c r="F33" s="93">
        <v>11557.22</v>
      </c>
      <c r="G33" s="93">
        <v>1837.65</v>
      </c>
      <c r="H33" s="93">
        <v>534.04</v>
      </c>
      <c r="I33" s="93">
        <v>10.31</v>
      </c>
      <c r="J33" s="14">
        <v>28893</v>
      </c>
      <c r="K33" s="12">
        <v>4594</v>
      </c>
      <c r="L33" s="12">
        <v>1335</v>
      </c>
      <c r="M33" s="12">
        <v>26</v>
      </c>
      <c r="N33" s="12">
        <v>149.16</v>
      </c>
      <c r="O33" s="12">
        <v>372.9</v>
      </c>
      <c r="P33" s="12">
        <v>0.66</v>
      </c>
      <c r="Q33" s="12">
        <v>1.65</v>
      </c>
    </row>
    <row r="34" spans="1:17" ht="26.25" x14ac:dyDescent="0.2">
      <c r="A34" s="6">
        <v>12</v>
      </c>
      <c r="B34" s="97" t="s">
        <v>97</v>
      </c>
      <c r="C34" s="143" t="s">
        <v>157</v>
      </c>
      <c r="D34" s="96" t="s">
        <v>27</v>
      </c>
      <c r="E34" s="104">
        <v>13</v>
      </c>
      <c r="F34" s="93" t="s">
        <v>221</v>
      </c>
      <c r="G34" s="12"/>
      <c r="H34" s="12"/>
      <c r="I34" s="12"/>
      <c r="J34" s="14">
        <v>47297</v>
      </c>
      <c r="K34" s="12"/>
      <c r="L34" s="12"/>
      <c r="M34" s="12"/>
      <c r="N34" s="12"/>
      <c r="O34" s="12"/>
      <c r="P34" s="12"/>
      <c r="Q34" s="12"/>
    </row>
    <row r="35" spans="1:17" ht="34.5" x14ac:dyDescent="0.2">
      <c r="A35" s="6">
        <v>13</v>
      </c>
      <c r="B35" s="97" t="s">
        <v>97</v>
      </c>
      <c r="C35" s="143" t="s">
        <v>156</v>
      </c>
      <c r="D35" s="96" t="s">
        <v>27</v>
      </c>
      <c r="E35" s="104">
        <v>1</v>
      </c>
      <c r="F35" s="93" t="s">
        <v>220</v>
      </c>
      <c r="G35" s="12"/>
      <c r="H35" s="12"/>
      <c r="I35" s="12"/>
      <c r="J35" s="14">
        <v>3714</v>
      </c>
      <c r="K35" s="12"/>
      <c r="L35" s="12"/>
      <c r="M35" s="12"/>
      <c r="N35" s="12"/>
      <c r="O35" s="12"/>
      <c r="P35" s="12"/>
      <c r="Q35" s="12"/>
    </row>
    <row r="36" spans="1:17" ht="26.25" x14ac:dyDescent="0.2">
      <c r="A36" s="6">
        <v>14</v>
      </c>
      <c r="B36" s="97" t="s">
        <v>97</v>
      </c>
      <c r="C36" s="143" t="s">
        <v>155</v>
      </c>
      <c r="D36" s="96" t="s">
        <v>27</v>
      </c>
      <c r="E36" s="104">
        <v>4</v>
      </c>
      <c r="F36" s="93" t="s">
        <v>219</v>
      </c>
      <c r="G36" s="12"/>
      <c r="H36" s="12"/>
      <c r="I36" s="12"/>
      <c r="J36" s="14">
        <v>14257</v>
      </c>
      <c r="K36" s="12"/>
      <c r="L36" s="12"/>
      <c r="M36" s="12"/>
      <c r="N36" s="12"/>
      <c r="O36" s="12"/>
      <c r="P36" s="12"/>
      <c r="Q36" s="12"/>
    </row>
    <row r="37" spans="1:17" ht="34.5" x14ac:dyDescent="0.2">
      <c r="A37" s="6">
        <v>15</v>
      </c>
      <c r="B37" s="97" t="s">
        <v>97</v>
      </c>
      <c r="C37" s="143" t="s">
        <v>154</v>
      </c>
      <c r="D37" s="96" t="s">
        <v>27</v>
      </c>
      <c r="E37" s="104">
        <v>2</v>
      </c>
      <c r="F37" s="93" t="s">
        <v>218</v>
      </c>
      <c r="G37" s="12"/>
      <c r="H37" s="12"/>
      <c r="I37" s="12"/>
      <c r="J37" s="14">
        <v>9619</v>
      </c>
      <c r="K37" s="12"/>
      <c r="L37" s="12"/>
      <c r="M37" s="12"/>
      <c r="N37" s="12"/>
      <c r="O37" s="12"/>
      <c r="P37" s="12"/>
      <c r="Q37" s="12"/>
    </row>
    <row r="38" spans="1:17" ht="34.5" x14ac:dyDescent="0.2">
      <c r="A38" s="6">
        <v>16</v>
      </c>
      <c r="B38" s="97" t="s">
        <v>97</v>
      </c>
      <c r="C38" s="143" t="s">
        <v>153</v>
      </c>
      <c r="D38" s="96" t="s">
        <v>27</v>
      </c>
      <c r="E38" s="104">
        <v>5</v>
      </c>
      <c r="F38" s="93" t="s">
        <v>217</v>
      </c>
      <c r="G38" s="12"/>
      <c r="H38" s="12"/>
      <c r="I38" s="12"/>
      <c r="J38" s="14">
        <v>35024</v>
      </c>
      <c r="K38" s="12"/>
      <c r="L38" s="12"/>
      <c r="M38" s="12"/>
      <c r="N38" s="12"/>
      <c r="O38" s="12"/>
      <c r="P38" s="12"/>
      <c r="Q38" s="12"/>
    </row>
    <row r="39" spans="1:17" ht="26.25" x14ac:dyDescent="0.2">
      <c r="A39" s="6">
        <v>17</v>
      </c>
      <c r="B39" s="97" t="s">
        <v>97</v>
      </c>
      <c r="C39" s="143" t="s">
        <v>152</v>
      </c>
      <c r="D39" s="96" t="s">
        <v>27</v>
      </c>
      <c r="E39" s="104">
        <v>1</v>
      </c>
      <c r="F39" s="93" t="s">
        <v>216</v>
      </c>
      <c r="G39" s="12"/>
      <c r="H39" s="12"/>
      <c r="I39" s="12"/>
      <c r="J39" s="14">
        <v>2952</v>
      </c>
      <c r="K39" s="12"/>
      <c r="L39" s="12"/>
      <c r="M39" s="12"/>
      <c r="N39" s="12"/>
      <c r="O39" s="12"/>
      <c r="P39" s="12"/>
      <c r="Q39" s="12"/>
    </row>
    <row r="40" spans="1:17" ht="36" x14ac:dyDescent="0.2">
      <c r="A40" s="6">
        <v>18</v>
      </c>
      <c r="B40" s="97" t="s">
        <v>151</v>
      </c>
      <c r="C40" s="143" t="s">
        <v>150</v>
      </c>
      <c r="D40" s="96" t="s">
        <v>94</v>
      </c>
      <c r="E40" s="104">
        <v>5</v>
      </c>
      <c r="F40" s="93">
        <v>21.93</v>
      </c>
      <c r="G40" s="93">
        <v>14.78</v>
      </c>
      <c r="H40" s="93">
        <v>2.94</v>
      </c>
      <c r="I40" s="12"/>
      <c r="J40" s="14">
        <v>110</v>
      </c>
      <c r="K40" s="12">
        <v>74</v>
      </c>
      <c r="L40" s="12">
        <v>15</v>
      </c>
      <c r="M40" s="12"/>
      <c r="N40" s="12">
        <v>1.17</v>
      </c>
      <c r="O40" s="12">
        <v>5.85</v>
      </c>
      <c r="P40" s="12"/>
      <c r="Q40" s="12"/>
    </row>
    <row r="41" spans="1:17" ht="48" x14ac:dyDescent="0.2">
      <c r="A41" s="6">
        <v>19</v>
      </c>
      <c r="B41" s="97" t="s">
        <v>97</v>
      </c>
      <c r="C41" s="143" t="s">
        <v>149</v>
      </c>
      <c r="D41" s="96" t="s">
        <v>27</v>
      </c>
      <c r="E41" s="104">
        <v>1</v>
      </c>
      <c r="F41" s="93" t="s">
        <v>215</v>
      </c>
      <c r="G41" s="12"/>
      <c r="H41" s="12"/>
      <c r="I41" s="12"/>
      <c r="J41" s="14">
        <v>1033</v>
      </c>
      <c r="K41" s="12"/>
      <c r="L41" s="12"/>
      <c r="M41" s="12"/>
      <c r="N41" s="12"/>
      <c r="O41" s="12"/>
      <c r="P41" s="12"/>
      <c r="Q41" s="12"/>
    </row>
    <row r="42" spans="1:17" ht="48" x14ac:dyDescent="0.2">
      <c r="A42" s="6">
        <v>20</v>
      </c>
      <c r="B42" s="97" t="s">
        <v>97</v>
      </c>
      <c r="C42" s="143" t="s">
        <v>148</v>
      </c>
      <c r="D42" s="96" t="s">
        <v>27</v>
      </c>
      <c r="E42" s="104">
        <v>4</v>
      </c>
      <c r="F42" s="93" t="s">
        <v>214</v>
      </c>
      <c r="G42" s="12"/>
      <c r="H42" s="12"/>
      <c r="I42" s="12"/>
      <c r="J42" s="14">
        <v>8328</v>
      </c>
      <c r="K42" s="12"/>
      <c r="L42" s="12"/>
      <c r="M42" s="12"/>
      <c r="N42" s="12"/>
      <c r="O42" s="12"/>
      <c r="P42" s="12"/>
      <c r="Q42" s="12"/>
    </row>
    <row r="43" spans="1:17" ht="24" x14ac:dyDescent="0.2">
      <c r="A43" s="6">
        <v>21</v>
      </c>
      <c r="B43" s="97" t="s">
        <v>147</v>
      </c>
      <c r="C43" s="143" t="s">
        <v>146</v>
      </c>
      <c r="D43" s="96" t="s">
        <v>28</v>
      </c>
      <c r="E43" s="95">
        <v>1.34</v>
      </c>
      <c r="F43" s="93">
        <v>32.67</v>
      </c>
      <c r="G43" s="12"/>
      <c r="H43" s="12"/>
      <c r="I43" s="12"/>
      <c r="J43" s="14">
        <v>44</v>
      </c>
      <c r="K43" s="12"/>
      <c r="L43" s="12"/>
      <c r="M43" s="12"/>
      <c r="N43" s="12"/>
      <c r="O43" s="12"/>
      <c r="P43" s="12"/>
      <c r="Q43" s="12"/>
    </row>
    <row r="44" spans="1:17" ht="24" x14ac:dyDescent="0.2">
      <c r="A44" s="6">
        <v>22</v>
      </c>
      <c r="B44" s="97" t="s">
        <v>145</v>
      </c>
      <c r="C44" s="143" t="s">
        <v>144</v>
      </c>
      <c r="D44" s="96" t="s">
        <v>143</v>
      </c>
      <c r="E44" s="95">
        <v>0.375</v>
      </c>
      <c r="F44" s="93">
        <v>4353.28</v>
      </c>
      <c r="G44" s="93">
        <v>254.49</v>
      </c>
      <c r="H44" s="93">
        <v>17.989999999999998</v>
      </c>
      <c r="I44" s="93">
        <v>0.62</v>
      </c>
      <c r="J44" s="14">
        <v>1632</v>
      </c>
      <c r="K44" s="12">
        <v>95</v>
      </c>
      <c r="L44" s="12">
        <v>7</v>
      </c>
      <c r="M44" s="12"/>
      <c r="N44" s="12">
        <v>21.19</v>
      </c>
      <c r="O44" s="12">
        <v>7.95</v>
      </c>
      <c r="P44" s="12">
        <v>0.04</v>
      </c>
      <c r="Q44" s="12">
        <v>0.02</v>
      </c>
    </row>
    <row r="45" spans="1:17" x14ac:dyDescent="0.2">
      <c r="A45" s="6">
        <v>23</v>
      </c>
      <c r="B45" s="97" t="s">
        <v>142</v>
      </c>
      <c r="C45" s="143" t="s">
        <v>141</v>
      </c>
      <c r="D45" s="96" t="s">
        <v>30</v>
      </c>
      <c r="E45" s="104">
        <v>37.5</v>
      </c>
      <c r="F45" s="93">
        <v>314.2</v>
      </c>
      <c r="G45" s="12"/>
      <c r="H45" s="12"/>
      <c r="I45" s="12"/>
      <c r="J45" s="14">
        <v>11783</v>
      </c>
      <c r="K45" s="12"/>
      <c r="L45" s="12"/>
      <c r="M45" s="12"/>
      <c r="N45" s="12"/>
      <c r="O45" s="12"/>
      <c r="P45" s="12"/>
      <c r="Q45" s="12"/>
    </row>
    <row r="46" spans="1:17" ht="48" x14ac:dyDescent="0.2">
      <c r="A46" s="6">
        <v>24</v>
      </c>
      <c r="B46" s="97" t="s">
        <v>98</v>
      </c>
      <c r="C46" s="143" t="s">
        <v>140</v>
      </c>
      <c r="D46" s="96" t="s">
        <v>71</v>
      </c>
      <c r="E46" s="95">
        <v>0.94</v>
      </c>
      <c r="F46" s="93">
        <v>7777.57</v>
      </c>
      <c r="G46" s="93">
        <v>4838.05</v>
      </c>
      <c r="H46" s="93">
        <v>46.75</v>
      </c>
      <c r="I46" s="93">
        <v>18.12</v>
      </c>
      <c r="J46" s="14">
        <v>7311</v>
      </c>
      <c r="K46" s="12">
        <v>4548</v>
      </c>
      <c r="L46" s="12">
        <v>44</v>
      </c>
      <c r="M46" s="12">
        <v>17</v>
      </c>
      <c r="N46" s="12">
        <v>383.06</v>
      </c>
      <c r="O46" s="12">
        <v>360.08</v>
      </c>
      <c r="P46" s="12">
        <v>1.1599999999999999</v>
      </c>
      <c r="Q46" s="12">
        <v>1.0900000000000001</v>
      </c>
    </row>
    <row r="47" spans="1:17" ht="24" x14ac:dyDescent="0.2">
      <c r="A47" s="6">
        <v>25</v>
      </c>
      <c r="B47" s="97" t="s">
        <v>104</v>
      </c>
      <c r="C47" s="143" t="s">
        <v>139</v>
      </c>
      <c r="D47" s="96" t="s">
        <v>71</v>
      </c>
      <c r="E47" s="104">
        <v>0.94</v>
      </c>
      <c r="F47" s="93">
        <v>2387.62</v>
      </c>
      <c r="G47" s="93">
        <v>651.91</v>
      </c>
      <c r="H47" s="93">
        <v>12.41</v>
      </c>
      <c r="I47" s="93">
        <v>0.16</v>
      </c>
      <c r="J47" s="14">
        <v>2244</v>
      </c>
      <c r="K47" s="12">
        <v>613</v>
      </c>
      <c r="L47" s="12">
        <v>12</v>
      </c>
      <c r="M47" s="12"/>
      <c r="N47" s="12">
        <v>51.01</v>
      </c>
      <c r="O47" s="12">
        <v>47.95</v>
      </c>
      <c r="P47" s="12">
        <v>0.01</v>
      </c>
      <c r="Q47" s="12">
        <v>0.01</v>
      </c>
    </row>
    <row r="48" spans="1:17" ht="31.5" x14ac:dyDescent="0.2">
      <c r="A48" s="6">
        <v>26</v>
      </c>
      <c r="B48" s="97" t="s">
        <v>138</v>
      </c>
      <c r="C48" s="143" t="s">
        <v>137</v>
      </c>
      <c r="D48" s="96" t="s">
        <v>71</v>
      </c>
      <c r="E48" s="95">
        <v>10.94</v>
      </c>
      <c r="F48" s="93">
        <v>204.21</v>
      </c>
      <c r="G48" s="93">
        <v>176.92</v>
      </c>
      <c r="H48" s="93">
        <v>27.29</v>
      </c>
      <c r="I48" s="12"/>
      <c r="J48" s="14">
        <v>2234</v>
      </c>
      <c r="K48" s="12">
        <v>1936</v>
      </c>
      <c r="L48" s="12">
        <v>298</v>
      </c>
      <c r="M48" s="12"/>
      <c r="N48" s="12">
        <v>14.36</v>
      </c>
      <c r="O48" s="12">
        <v>157.1</v>
      </c>
      <c r="P48" s="12"/>
      <c r="Q48" s="12"/>
    </row>
    <row r="49" spans="1:17" ht="24.6" customHeight="1" x14ac:dyDescent="0.2">
      <c r="A49" s="6">
        <v>27</v>
      </c>
      <c r="B49" s="97" t="s">
        <v>106</v>
      </c>
      <c r="C49" s="143" t="s">
        <v>136</v>
      </c>
      <c r="D49" s="96" t="s">
        <v>105</v>
      </c>
      <c r="E49" s="95">
        <v>109.4</v>
      </c>
      <c r="F49" s="93">
        <v>209.4</v>
      </c>
      <c r="G49" s="93">
        <v>138.49</v>
      </c>
      <c r="H49" s="93">
        <v>70.91</v>
      </c>
      <c r="I49" s="12"/>
      <c r="J49" s="14">
        <v>22908</v>
      </c>
      <c r="K49" s="12">
        <v>15151</v>
      </c>
      <c r="L49" s="12">
        <v>7757</v>
      </c>
      <c r="M49" s="12"/>
      <c r="N49" s="12">
        <v>10.58</v>
      </c>
      <c r="O49" s="12">
        <v>1157.45</v>
      </c>
      <c r="P49" s="12"/>
      <c r="Q49" s="12"/>
    </row>
    <row r="50" spans="1:17" ht="36" x14ac:dyDescent="0.2">
      <c r="A50" s="6">
        <v>28</v>
      </c>
      <c r="B50" s="97" t="s">
        <v>97</v>
      </c>
      <c r="C50" s="143" t="s">
        <v>135</v>
      </c>
      <c r="D50" s="96" t="s">
        <v>99</v>
      </c>
      <c r="E50" s="95">
        <v>90</v>
      </c>
      <c r="F50" s="93" t="s">
        <v>213</v>
      </c>
      <c r="G50" s="12"/>
      <c r="H50" s="12"/>
      <c r="I50" s="12"/>
      <c r="J50" s="14">
        <v>92194</v>
      </c>
      <c r="K50" s="12"/>
      <c r="L50" s="12"/>
      <c r="M50" s="12"/>
      <c r="N50" s="12"/>
      <c r="O50" s="12"/>
      <c r="P50" s="12"/>
      <c r="Q50" s="12"/>
    </row>
    <row r="51" spans="1:17" ht="60" x14ac:dyDescent="0.2">
      <c r="A51" s="6">
        <v>29</v>
      </c>
      <c r="B51" s="97" t="s">
        <v>134</v>
      </c>
      <c r="C51" s="143" t="s">
        <v>133</v>
      </c>
      <c r="D51" s="96" t="s">
        <v>132</v>
      </c>
      <c r="E51" s="95">
        <v>10.94</v>
      </c>
      <c r="F51" s="93">
        <v>3789.04</v>
      </c>
      <c r="G51" s="93">
        <v>3658.5</v>
      </c>
      <c r="H51" s="93">
        <v>130.54</v>
      </c>
      <c r="I51" s="93">
        <v>7.19</v>
      </c>
      <c r="J51" s="14">
        <v>41452</v>
      </c>
      <c r="K51" s="12">
        <v>40024</v>
      </c>
      <c r="L51" s="12">
        <v>1428</v>
      </c>
      <c r="M51" s="12">
        <v>79</v>
      </c>
      <c r="N51" s="12">
        <v>270</v>
      </c>
      <c r="O51" s="12">
        <v>2953.8</v>
      </c>
      <c r="P51" s="12">
        <v>0.46</v>
      </c>
      <c r="Q51" s="12">
        <v>5.03</v>
      </c>
    </row>
    <row r="52" spans="1:17" ht="36" x14ac:dyDescent="0.2">
      <c r="A52" s="6">
        <v>30</v>
      </c>
      <c r="B52" s="97" t="s">
        <v>97</v>
      </c>
      <c r="C52" s="143" t="s">
        <v>131</v>
      </c>
      <c r="D52" s="96" t="s">
        <v>130</v>
      </c>
      <c r="E52" s="104">
        <v>1</v>
      </c>
      <c r="F52" s="93" t="s">
        <v>212</v>
      </c>
      <c r="G52" s="12"/>
      <c r="H52" s="12"/>
      <c r="I52" s="12"/>
      <c r="J52" s="14">
        <v>152212</v>
      </c>
      <c r="K52" s="12"/>
      <c r="L52" s="12"/>
      <c r="M52" s="12"/>
      <c r="N52" s="12"/>
      <c r="O52" s="12"/>
      <c r="P52" s="12"/>
      <c r="Q52" s="12"/>
    </row>
    <row r="53" spans="1:17" ht="36" customHeight="1" x14ac:dyDescent="0.2">
      <c r="A53" s="6">
        <v>31</v>
      </c>
      <c r="B53" s="97" t="s">
        <v>109</v>
      </c>
      <c r="C53" s="143" t="s">
        <v>129</v>
      </c>
      <c r="D53" s="96" t="s">
        <v>128</v>
      </c>
      <c r="E53" s="95">
        <v>11</v>
      </c>
      <c r="F53" s="93">
        <v>973.75</v>
      </c>
      <c r="G53" s="93">
        <v>528.17999999999995</v>
      </c>
      <c r="H53" s="93">
        <v>7.64</v>
      </c>
      <c r="I53" s="12"/>
      <c r="J53" s="14">
        <v>10711</v>
      </c>
      <c r="K53" s="12">
        <v>5810</v>
      </c>
      <c r="L53" s="12">
        <v>84</v>
      </c>
      <c r="M53" s="12"/>
      <c r="N53" s="12">
        <v>43.4</v>
      </c>
      <c r="O53" s="12">
        <v>477.4</v>
      </c>
      <c r="P53" s="12"/>
      <c r="Q53" s="12"/>
    </row>
    <row r="54" spans="1:17" x14ac:dyDescent="0.2">
      <c r="A54" s="154" t="s">
        <v>31</v>
      </c>
      <c r="B54" s="155"/>
      <c r="C54" s="155"/>
      <c r="D54" s="155"/>
      <c r="E54" s="155"/>
      <c r="F54" s="155"/>
      <c r="G54" s="155"/>
      <c r="H54" s="155"/>
      <c r="I54" s="155"/>
      <c r="J54" s="94">
        <v>517031</v>
      </c>
      <c r="K54" s="93">
        <v>79196</v>
      </c>
      <c r="L54" s="93">
        <v>12910</v>
      </c>
      <c r="M54" s="93">
        <v>448</v>
      </c>
      <c r="N54" s="12"/>
      <c r="O54" s="93">
        <v>6088.17</v>
      </c>
      <c r="P54" s="12"/>
      <c r="Q54" s="93">
        <v>28.62</v>
      </c>
    </row>
    <row r="55" spans="1:17" x14ac:dyDescent="0.2">
      <c r="A55" s="154" t="s">
        <v>32</v>
      </c>
      <c r="B55" s="155"/>
      <c r="C55" s="155"/>
      <c r="D55" s="155"/>
      <c r="E55" s="155"/>
      <c r="F55" s="155"/>
      <c r="G55" s="155"/>
      <c r="H55" s="155"/>
      <c r="I55" s="155"/>
      <c r="J55" s="94">
        <v>548353</v>
      </c>
      <c r="K55" s="93">
        <v>105673</v>
      </c>
      <c r="L55" s="93">
        <v>17755</v>
      </c>
      <c r="M55" s="93">
        <v>515</v>
      </c>
      <c r="N55" s="12"/>
      <c r="O55" s="93">
        <v>7766.65</v>
      </c>
      <c r="P55" s="12"/>
      <c r="Q55" s="93">
        <v>31.61</v>
      </c>
    </row>
    <row r="56" spans="1:17" x14ac:dyDescent="0.2">
      <c r="A56" s="154" t="s">
        <v>70</v>
      </c>
      <c r="B56" s="155"/>
      <c r="C56" s="155"/>
      <c r="D56" s="155"/>
      <c r="E56" s="155"/>
      <c r="F56" s="155"/>
      <c r="G56" s="155"/>
      <c r="H56" s="155"/>
      <c r="I56" s="155"/>
      <c r="J56" s="14"/>
      <c r="K56" s="12"/>
      <c r="L56" s="12"/>
      <c r="M56" s="12"/>
      <c r="N56" s="12"/>
      <c r="O56" s="12"/>
      <c r="P56" s="12"/>
      <c r="Q56" s="12"/>
    </row>
    <row r="57" spans="1:17" x14ac:dyDescent="0.2">
      <c r="A57" s="154" t="s">
        <v>127</v>
      </c>
      <c r="B57" s="155"/>
      <c r="C57" s="155"/>
      <c r="D57" s="155"/>
      <c r="E57" s="155"/>
      <c r="F57" s="155"/>
      <c r="G57" s="155"/>
      <c r="H57" s="155"/>
      <c r="I57" s="155"/>
      <c r="J57" s="94">
        <v>3424</v>
      </c>
      <c r="K57" s="93">
        <v>3405</v>
      </c>
      <c r="L57" s="93">
        <v>19</v>
      </c>
      <c r="M57" s="93">
        <v>19</v>
      </c>
      <c r="N57" s="12"/>
      <c r="O57" s="12"/>
      <c r="P57" s="12"/>
      <c r="Q57" s="12"/>
    </row>
    <row r="58" spans="1:17" ht="24" customHeight="1" x14ac:dyDescent="0.2">
      <c r="A58" s="154" t="s">
        <v>126</v>
      </c>
      <c r="B58" s="155"/>
      <c r="C58" s="155"/>
      <c r="D58" s="155"/>
      <c r="E58" s="155"/>
      <c r="F58" s="155"/>
      <c r="G58" s="155"/>
      <c r="H58" s="155"/>
      <c r="I58" s="155"/>
      <c r="J58" s="94">
        <v>13490</v>
      </c>
      <c r="K58" s="93">
        <v>10732</v>
      </c>
      <c r="L58" s="93">
        <v>2757</v>
      </c>
      <c r="M58" s="93">
        <v>28</v>
      </c>
      <c r="N58" s="12"/>
      <c r="O58" s="93">
        <v>780.69299999999998</v>
      </c>
      <c r="P58" s="12"/>
      <c r="Q58" s="93">
        <v>1.7050000000000001</v>
      </c>
    </row>
    <row r="59" spans="1:17" ht="30" customHeight="1" x14ac:dyDescent="0.2">
      <c r="A59" s="154" t="s">
        <v>211</v>
      </c>
      <c r="B59" s="155"/>
      <c r="C59" s="155"/>
      <c r="D59" s="155"/>
      <c r="E59" s="155"/>
      <c r="F59" s="155"/>
      <c r="G59" s="155"/>
      <c r="H59" s="155"/>
      <c r="I59" s="155"/>
      <c r="J59" s="94">
        <v>14408</v>
      </c>
      <c r="K59" s="93">
        <v>12342</v>
      </c>
      <c r="L59" s="93">
        <v>2068</v>
      </c>
      <c r="M59" s="93">
        <v>21</v>
      </c>
      <c r="N59" s="12"/>
      <c r="O59" s="93">
        <v>897.79650000000004</v>
      </c>
      <c r="P59" s="12"/>
      <c r="Q59" s="93">
        <v>1.2795000000000001</v>
      </c>
    </row>
    <row r="60" spans="1:17" x14ac:dyDescent="0.2">
      <c r="A60" s="154" t="s">
        <v>33</v>
      </c>
      <c r="B60" s="155"/>
      <c r="C60" s="155"/>
      <c r="D60" s="155"/>
      <c r="E60" s="155"/>
      <c r="F60" s="155"/>
      <c r="G60" s="155"/>
      <c r="H60" s="155"/>
      <c r="I60" s="155"/>
      <c r="J60" s="94">
        <v>111523</v>
      </c>
      <c r="K60" s="12"/>
      <c r="L60" s="12"/>
      <c r="M60" s="12"/>
      <c r="N60" s="12"/>
      <c r="O60" s="12"/>
      <c r="P60" s="12"/>
      <c r="Q60" s="12"/>
    </row>
    <row r="61" spans="1:17" x14ac:dyDescent="0.2">
      <c r="A61" s="154" t="s">
        <v>70</v>
      </c>
      <c r="B61" s="155"/>
      <c r="C61" s="155"/>
      <c r="D61" s="155"/>
      <c r="E61" s="155"/>
      <c r="F61" s="155"/>
      <c r="G61" s="155"/>
      <c r="H61" s="155"/>
      <c r="I61" s="155"/>
      <c r="J61" s="14"/>
      <c r="K61" s="12"/>
      <c r="L61" s="12"/>
      <c r="M61" s="12"/>
      <c r="N61" s="12"/>
      <c r="O61" s="12"/>
      <c r="P61" s="12"/>
      <c r="Q61" s="12"/>
    </row>
    <row r="62" spans="1:17" x14ac:dyDescent="0.2">
      <c r="A62" s="154" t="s">
        <v>210</v>
      </c>
      <c r="B62" s="155"/>
      <c r="C62" s="155"/>
      <c r="D62" s="155"/>
      <c r="E62" s="155"/>
      <c r="F62" s="155"/>
      <c r="G62" s="155"/>
      <c r="H62" s="155"/>
      <c r="I62" s="155"/>
      <c r="J62" s="94">
        <v>3762</v>
      </c>
      <c r="K62" s="12"/>
      <c r="L62" s="12"/>
      <c r="M62" s="12"/>
      <c r="N62" s="12"/>
      <c r="O62" s="12"/>
      <c r="P62" s="12"/>
      <c r="Q62" s="12"/>
    </row>
    <row r="63" spans="1:17" x14ac:dyDescent="0.2">
      <c r="A63" s="154" t="s">
        <v>209</v>
      </c>
      <c r="B63" s="155"/>
      <c r="C63" s="155"/>
      <c r="D63" s="155"/>
      <c r="E63" s="155"/>
      <c r="F63" s="155"/>
      <c r="G63" s="155"/>
      <c r="H63" s="155"/>
      <c r="I63" s="155"/>
      <c r="J63" s="94">
        <v>530</v>
      </c>
      <c r="K63" s="12"/>
      <c r="L63" s="12"/>
      <c r="M63" s="12"/>
      <c r="N63" s="12"/>
      <c r="O63" s="12"/>
      <c r="P63" s="12"/>
      <c r="Q63" s="12"/>
    </row>
    <row r="64" spans="1:17" x14ac:dyDescent="0.2">
      <c r="A64" s="154" t="s">
        <v>208</v>
      </c>
      <c r="B64" s="155"/>
      <c r="C64" s="155"/>
      <c r="D64" s="155"/>
      <c r="E64" s="155"/>
      <c r="F64" s="155"/>
      <c r="G64" s="155"/>
      <c r="H64" s="155"/>
      <c r="I64" s="155"/>
      <c r="J64" s="94">
        <v>23624</v>
      </c>
      <c r="K64" s="12"/>
      <c r="L64" s="12"/>
      <c r="M64" s="12"/>
      <c r="N64" s="12"/>
      <c r="O64" s="12"/>
      <c r="P64" s="12"/>
      <c r="Q64" s="12"/>
    </row>
    <row r="65" spans="1:17" x14ac:dyDescent="0.2">
      <c r="A65" s="154" t="s">
        <v>207</v>
      </c>
      <c r="B65" s="155"/>
      <c r="C65" s="155"/>
      <c r="D65" s="155"/>
      <c r="E65" s="155"/>
      <c r="F65" s="155"/>
      <c r="G65" s="155"/>
      <c r="H65" s="155"/>
      <c r="I65" s="155"/>
      <c r="J65" s="94">
        <v>58980</v>
      </c>
      <c r="K65" s="12"/>
      <c r="L65" s="12"/>
      <c r="M65" s="12"/>
      <c r="N65" s="12"/>
      <c r="O65" s="12"/>
      <c r="P65" s="12"/>
      <c r="Q65" s="12"/>
    </row>
    <row r="66" spans="1:17" x14ac:dyDescent="0.2">
      <c r="A66" s="154" t="s">
        <v>206</v>
      </c>
      <c r="B66" s="155"/>
      <c r="C66" s="155"/>
      <c r="D66" s="155"/>
      <c r="E66" s="155"/>
      <c r="F66" s="155"/>
      <c r="G66" s="155"/>
      <c r="H66" s="155"/>
      <c r="I66" s="155"/>
      <c r="J66" s="94">
        <v>6553</v>
      </c>
      <c r="K66" s="12"/>
      <c r="L66" s="12"/>
      <c r="M66" s="12"/>
      <c r="N66" s="12"/>
      <c r="O66" s="12"/>
      <c r="P66" s="12"/>
      <c r="Q66" s="12"/>
    </row>
    <row r="67" spans="1:17" x14ac:dyDescent="0.2">
      <c r="A67" s="154" t="s">
        <v>205</v>
      </c>
      <c r="B67" s="155"/>
      <c r="C67" s="155"/>
      <c r="D67" s="155"/>
      <c r="E67" s="155"/>
      <c r="F67" s="155"/>
      <c r="G67" s="155"/>
      <c r="H67" s="155"/>
      <c r="I67" s="155"/>
      <c r="J67" s="94">
        <v>8166</v>
      </c>
      <c r="K67" s="12"/>
      <c r="L67" s="12"/>
      <c r="M67" s="12"/>
      <c r="N67" s="12"/>
      <c r="O67" s="12"/>
      <c r="P67" s="12"/>
      <c r="Q67" s="12"/>
    </row>
    <row r="68" spans="1:17" x14ac:dyDescent="0.2">
      <c r="A68" s="154" t="s">
        <v>204</v>
      </c>
      <c r="B68" s="155"/>
      <c r="C68" s="155"/>
      <c r="D68" s="155"/>
      <c r="E68" s="155"/>
      <c r="F68" s="155"/>
      <c r="G68" s="155"/>
      <c r="H68" s="155"/>
      <c r="I68" s="155"/>
      <c r="J68" s="94">
        <v>9777</v>
      </c>
      <c r="K68" s="12"/>
      <c r="L68" s="12"/>
      <c r="M68" s="12"/>
      <c r="N68" s="12"/>
      <c r="O68" s="12"/>
      <c r="P68" s="12"/>
      <c r="Q68" s="12"/>
    </row>
    <row r="69" spans="1:17" x14ac:dyDescent="0.2">
      <c r="A69" s="154" t="s">
        <v>203</v>
      </c>
      <c r="B69" s="155"/>
      <c r="C69" s="155"/>
      <c r="D69" s="155"/>
      <c r="E69" s="155"/>
      <c r="F69" s="155"/>
      <c r="G69" s="155"/>
      <c r="H69" s="155"/>
      <c r="I69" s="155"/>
      <c r="J69" s="94">
        <v>131</v>
      </c>
      <c r="K69" s="12"/>
      <c r="L69" s="12"/>
      <c r="M69" s="12"/>
      <c r="N69" s="12"/>
      <c r="O69" s="12"/>
      <c r="P69" s="12"/>
      <c r="Q69" s="12"/>
    </row>
    <row r="70" spans="1:17" x14ac:dyDescent="0.2">
      <c r="A70" s="154" t="s">
        <v>34</v>
      </c>
      <c r="B70" s="155"/>
      <c r="C70" s="155"/>
      <c r="D70" s="155"/>
      <c r="E70" s="155"/>
      <c r="F70" s="155"/>
      <c r="G70" s="155"/>
      <c r="H70" s="155"/>
      <c r="I70" s="155"/>
      <c r="J70" s="94">
        <v>65247</v>
      </c>
      <c r="K70" s="12"/>
      <c r="L70" s="12"/>
      <c r="M70" s="12"/>
      <c r="N70" s="12"/>
      <c r="O70" s="12"/>
      <c r="P70" s="12"/>
      <c r="Q70" s="12"/>
    </row>
    <row r="71" spans="1:17" x14ac:dyDescent="0.2">
      <c r="A71" s="154" t="s">
        <v>70</v>
      </c>
      <c r="B71" s="155"/>
      <c r="C71" s="155"/>
      <c r="D71" s="155"/>
      <c r="E71" s="155"/>
      <c r="F71" s="155"/>
      <c r="G71" s="155"/>
      <c r="H71" s="155"/>
      <c r="I71" s="155"/>
      <c r="J71" s="14"/>
      <c r="K71" s="12"/>
      <c r="L71" s="12"/>
      <c r="M71" s="12"/>
      <c r="N71" s="12"/>
      <c r="O71" s="12"/>
      <c r="P71" s="12"/>
      <c r="Q71" s="12"/>
    </row>
    <row r="72" spans="1:17" x14ac:dyDescent="0.2">
      <c r="A72" s="154" t="s">
        <v>202</v>
      </c>
      <c r="B72" s="155"/>
      <c r="C72" s="155"/>
      <c r="D72" s="155"/>
      <c r="E72" s="155"/>
      <c r="F72" s="155"/>
      <c r="G72" s="155"/>
      <c r="H72" s="155"/>
      <c r="I72" s="155"/>
      <c r="J72" s="94">
        <v>2381</v>
      </c>
      <c r="K72" s="12"/>
      <c r="L72" s="12"/>
      <c r="M72" s="12"/>
      <c r="N72" s="12"/>
      <c r="O72" s="12"/>
      <c r="P72" s="12"/>
      <c r="Q72" s="12"/>
    </row>
    <row r="73" spans="1:17" x14ac:dyDescent="0.2">
      <c r="A73" s="154" t="s">
        <v>201</v>
      </c>
      <c r="B73" s="155"/>
      <c r="C73" s="155"/>
      <c r="D73" s="155"/>
      <c r="E73" s="155"/>
      <c r="F73" s="155"/>
      <c r="G73" s="155"/>
      <c r="H73" s="155"/>
      <c r="I73" s="155"/>
      <c r="J73" s="94">
        <v>30894</v>
      </c>
      <c r="K73" s="12"/>
      <c r="L73" s="12"/>
      <c r="M73" s="12"/>
      <c r="N73" s="12"/>
      <c r="O73" s="12"/>
      <c r="P73" s="12"/>
      <c r="Q73" s="12"/>
    </row>
    <row r="74" spans="1:17" x14ac:dyDescent="0.2">
      <c r="A74" s="154" t="s">
        <v>200</v>
      </c>
      <c r="B74" s="155"/>
      <c r="C74" s="155"/>
      <c r="D74" s="155"/>
      <c r="E74" s="155"/>
      <c r="F74" s="155"/>
      <c r="G74" s="155"/>
      <c r="H74" s="155"/>
      <c r="I74" s="155"/>
      <c r="J74" s="94">
        <v>33</v>
      </c>
      <c r="K74" s="12"/>
      <c r="L74" s="12"/>
      <c r="M74" s="12"/>
      <c r="N74" s="12"/>
      <c r="O74" s="12"/>
      <c r="P74" s="12"/>
      <c r="Q74" s="12"/>
    </row>
    <row r="75" spans="1:17" x14ac:dyDescent="0.2">
      <c r="A75" s="154" t="s">
        <v>199</v>
      </c>
      <c r="B75" s="155"/>
      <c r="C75" s="155"/>
      <c r="D75" s="155"/>
      <c r="E75" s="155"/>
      <c r="F75" s="155"/>
      <c r="G75" s="155"/>
      <c r="H75" s="155"/>
      <c r="I75" s="155"/>
      <c r="J75" s="94">
        <v>4360</v>
      </c>
      <c r="K75" s="12"/>
      <c r="L75" s="12"/>
      <c r="M75" s="12"/>
      <c r="N75" s="12"/>
      <c r="O75" s="12"/>
      <c r="P75" s="12"/>
      <c r="Q75" s="12"/>
    </row>
    <row r="76" spans="1:17" x14ac:dyDescent="0.2">
      <c r="A76" s="154" t="s">
        <v>198</v>
      </c>
      <c r="B76" s="155"/>
      <c r="C76" s="155"/>
      <c r="D76" s="155"/>
      <c r="E76" s="155"/>
      <c r="F76" s="155"/>
      <c r="G76" s="155"/>
      <c r="H76" s="155"/>
      <c r="I76" s="155"/>
      <c r="J76" s="94">
        <v>415</v>
      </c>
      <c r="K76" s="12"/>
      <c r="L76" s="12"/>
      <c r="M76" s="12"/>
      <c r="N76" s="12"/>
      <c r="O76" s="12"/>
      <c r="P76" s="12"/>
      <c r="Q76" s="12"/>
    </row>
    <row r="77" spans="1:17" x14ac:dyDescent="0.2">
      <c r="A77" s="154" t="s">
        <v>197</v>
      </c>
      <c r="B77" s="155"/>
      <c r="C77" s="155"/>
      <c r="D77" s="155"/>
      <c r="E77" s="155"/>
      <c r="F77" s="155"/>
      <c r="G77" s="155"/>
      <c r="H77" s="155"/>
      <c r="I77" s="155"/>
      <c r="J77" s="94">
        <v>20668</v>
      </c>
      <c r="K77" s="12"/>
      <c r="L77" s="12"/>
      <c r="M77" s="12"/>
      <c r="N77" s="12"/>
      <c r="O77" s="12"/>
      <c r="P77" s="12"/>
      <c r="Q77" s="12"/>
    </row>
    <row r="78" spans="1:17" x14ac:dyDescent="0.2">
      <c r="A78" s="154" t="s">
        <v>196</v>
      </c>
      <c r="B78" s="155"/>
      <c r="C78" s="155"/>
      <c r="D78" s="155"/>
      <c r="E78" s="155"/>
      <c r="F78" s="155"/>
      <c r="G78" s="155"/>
      <c r="H78" s="155"/>
      <c r="I78" s="155"/>
      <c r="J78" s="94">
        <v>6411</v>
      </c>
      <c r="K78" s="12"/>
      <c r="L78" s="12"/>
      <c r="M78" s="12"/>
      <c r="N78" s="12"/>
      <c r="O78" s="12"/>
      <c r="P78" s="12"/>
      <c r="Q78" s="12"/>
    </row>
    <row r="79" spans="1:17" x14ac:dyDescent="0.2">
      <c r="A79" s="154" t="s">
        <v>195</v>
      </c>
      <c r="B79" s="155"/>
      <c r="C79" s="155"/>
      <c r="D79" s="155"/>
      <c r="E79" s="155"/>
      <c r="F79" s="155"/>
      <c r="G79" s="155"/>
      <c r="H79" s="155"/>
      <c r="I79" s="155"/>
      <c r="J79" s="94">
        <v>85</v>
      </c>
      <c r="K79" s="12"/>
      <c r="L79" s="12"/>
      <c r="M79" s="12"/>
      <c r="N79" s="12"/>
      <c r="O79" s="12"/>
      <c r="P79" s="12"/>
      <c r="Q79" s="12"/>
    </row>
    <row r="80" spans="1:17" x14ac:dyDescent="0.2">
      <c r="A80" s="156" t="s">
        <v>35</v>
      </c>
      <c r="B80" s="155"/>
      <c r="C80" s="155"/>
      <c r="D80" s="155"/>
      <c r="E80" s="155"/>
      <c r="F80" s="155"/>
      <c r="G80" s="155"/>
      <c r="H80" s="155"/>
      <c r="I80" s="155"/>
      <c r="J80" s="14"/>
      <c r="K80" s="12"/>
      <c r="L80" s="12"/>
      <c r="M80" s="12"/>
      <c r="N80" s="12"/>
      <c r="O80" s="12"/>
      <c r="P80" s="12"/>
      <c r="Q80" s="12"/>
    </row>
    <row r="81" spans="1:17" x14ac:dyDescent="0.2">
      <c r="A81" s="154" t="s">
        <v>36</v>
      </c>
      <c r="B81" s="155"/>
      <c r="C81" s="155"/>
      <c r="D81" s="155"/>
      <c r="E81" s="155"/>
      <c r="F81" s="155"/>
      <c r="G81" s="155"/>
      <c r="H81" s="155"/>
      <c r="I81" s="155"/>
      <c r="J81" s="94">
        <v>725123</v>
      </c>
      <c r="K81" s="12"/>
      <c r="L81" s="12"/>
      <c r="M81" s="12"/>
      <c r="N81" s="12"/>
      <c r="O81" s="93">
        <v>7766.65</v>
      </c>
      <c r="P81" s="12"/>
      <c r="Q81" s="93">
        <v>31.61</v>
      </c>
    </row>
    <row r="82" spans="1:17" x14ac:dyDescent="0.2">
      <c r="A82" s="154" t="s">
        <v>37</v>
      </c>
      <c r="B82" s="155"/>
      <c r="C82" s="155"/>
      <c r="D82" s="155"/>
      <c r="E82" s="155"/>
      <c r="F82" s="155"/>
      <c r="G82" s="155"/>
      <c r="H82" s="155"/>
      <c r="I82" s="155"/>
      <c r="J82" s="14"/>
      <c r="K82" s="12"/>
      <c r="L82" s="12"/>
      <c r="M82" s="12"/>
      <c r="N82" s="12"/>
      <c r="O82" s="12"/>
      <c r="P82" s="12"/>
      <c r="Q82" s="12"/>
    </row>
    <row r="83" spans="1:17" x14ac:dyDescent="0.2">
      <c r="A83" s="154" t="s">
        <v>38</v>
      </c>
      <c r="B83" s="155"/>
      <c r="C83" s="155"/>
      <c r="D83" s="155"/>
      <c r="E83" s="155"/>
      <c r="F83" s="155"/>
      <c r="G83" s="155"/>
      <c r="H83" s="155"/>
      <c r="I83" s="155"/>
      <c r="J83" s="94">
        <v>424925</v>
      </c>
      <c r="K83" s="12"/>
      <c r="L83" s="12"/>
      <c r="M83" s="12"/>
      <c r="N83" s="12"/>
      <c r="O83" s="12"/>
      <c r="P83" s="12"/>
      <c r="Q83" s="12"/>
    </row>
    <row r="84" spans="1:17" x14ac:dyDescent="0.2">
      <c r="A84" s="154" t="s">
        <v>39</v>
      </c>
      <c r="B84" s="155"/>
      <c r="C84" s="155"/>
      <c r="D84" s="155"/>
      <c r="E84" s="155"/>
      <c r="F84" s="155"/>
      <c r="G84" s="155"/>
      <c r="H84" s="155"/>
      <c r="I84" s="155"/>
      <c r="J84" s="94">
        <v>17755</v>
      </c>
      <c r="K84" s="12"/>
      <c r="L84" s="12"/>
      <c r="M84" s="12"/>
      <c r="N84" s="12"/>
      <c r="O84" s="12"/>
      <c r="P84" s="12"/>
      <c r="Q84" s="12"/>
    </row>
    <row r="85" spans="1:17" x14ac:dyDescent="0.2">
      <c r="A85" s="154" t="s">
        <v>40</v>
      </c>
      <c r="B85" s="155"/>
      <c r="C85" s="155"/>
      <c r="D85" s="155"/>
      <c r="E85" s="155"/>
      <c r="F85" s="155"/>
      <c r="G85" s="155"/>
      <c r="H85" s="155"/>
      <c r="I85" s="155"/>
      <c r="J85" s="94">
        <v>106188</v>
      </c>
      <c r="K85" s="12"/>
      <c r="L85" s="12"/>
      <c r="M85" s="12"/>
      <c r="N85" s="12"/>
      <c r="O85" s="12"/>
      <c r="P85" s="12"/>
      <c r="Q85" s="12"/>
    </row>
    <row r="86" spans="1:17" x14ac:dyDescent="0.2">
      <c r="A86" s="154" t="s">
        <v>41</v>
      </c>
      <c r="B86" s="155"/>
      <c r="C86" s="155"/>
      <c r="D86" s="155"/>
      <c r="E86" s="155"/>
      <c r="F86" s="155"/>
      <c r="G86" s="155"/>
      <c r="H86" s="155"/>
      <c r="I86" s="155"/>
      <c r="J86" s="94">
        <v>111523</v>
      </c>
      <c r="K86" s="12"/>
      <c r="L86" s="12"/>
      <c r="M86" s="12"/>
      <c r="N86" s="12"/>
      <c r="O86" s="12"/>
      <c r="P86" s="12"/>
      <c r="Q86" s="12"/>
    </row>
    <row r="87" spans="1:17" x14ac:dyDescent="0.2">
      <c r="A87" s="154" t="s">
        <v>42</v>
      </c>
      <c r="B87" s="155"/>
      <c r="C87" s="155"/>
      <c r="D87" s="155"/>
      <c r="E87" s="155"/>
      <c r="F87" s="155"/>
      <c r="G87" s="155"/>
      <c r="H87" s="155"/>
      <c r="I87" s="155"/>
      <c r="J87" s="94">
        <v>65247</v>
      </c>
      <c r="K87" s="12"/>
      <c r="L87" s="12"/>
      <c r="M87" s="12"/>
      <c r="N87" s="12"/>
      <c r="O87" s="12"/>
      <c r="P87" s="12"/>
      <c r="Q87" s="12"/>
    </row>
    <row r="88" spans="1:17" x14ac:dyDescent="0.2">
      <c r="A88" s="156" t="s">
        <v>43</v>
      </c>
      <c r="B88" s="155"/>
      <c r="C88" s="155"/>
      <c r="D88" s="155"/>
      <c r="E88" s="155"/>
      <c r="F88" s="155"/>
      <c r="G88" s="155"/>
      <c r="H88" s="155"/>
      <c r="I88" s="155"/>
      <c r="J88" s="15">
        <v>725123</v>
      </c>
      <c r="K88" s="12"/>
      <c r="L88" s="12"/>
      <c r="M88" s="12"/>
      <c r="N88" s="12"/>
      <c r="O88" s="13">
        <v>7766.65</v>
      </c>
      <c r="P88" s="12"/>
      <c r="Q88" s="13">
        <v>31.61</v>
      </c>
    </row>
    <row r="89" spans="1:17" x14ac:dyDescent="0.2">
      <c r="F89" s="10"/>
      <c r="G89" s="10"/>
      <c r="H89" s="10"/>
      <c r="I89" s="10"/>
      <c r="J89" s="16"/>
      <c r="K89" s="10"/>
      <c r="L89" s="10"/>
      <c r="M89" s="10"/>
      <c r="N89" s="10"/>
      <c r="O89" s="10"/>
      <c r="P89" s="10"/>
      <c r="Q89" s="10"/>
    </row>
  </sheetData>
  <mergeCells count="56">
    <mergeCell ref="A87:I87"/>
    <mergeCell ref="A81:I81"/>
    <mergeCell ref="A76:I76"/>
    <mergeCell ref="A77:I77"/>
    <mergeCell ref="A78:I78"/>
    <mergeCell ref="A79:I79"/>
    <mergeCell ref="A88:I88"/>
    <mergeCell ref="J12:K12"/>
    <mergeCell ref="J13:K13"/>
    <mergeCell ref="J14:K14"/>
    <mergeCell ref="E1:I1"/>
    <mergeCell ref="A82:I82"/>
    <mergeCell ref="A83:I83"/>
    <mergeCell ref="A84:I84"/>
    <mergeCell ref="A85:I85"/>
    <mergeCell ref="A86:I86"/>
    <mergeCell ref="A80:I80"/>
    <mergeCell ref="A70:I70"/>
    <mergeCell ref="A71:I71"/>
    <mergeCell ref="A72:I72"/>
    <mergeCell ref="A73:I73"/>
    <mergeCell ref="A74:I74"/>
    <mergeCell ref="A75:I75"/>
    <mergeCell ref="A63:I63"/>
    <mergeCell ref="A64:I64"/>
    <mergeCell ref="A65:I65"/>
    <mergeCell ref="A66:I66"/>
    <mergeCell ref="A67:I67"/>
    <mergeCell ref="A68:I68"/>
    <mergeCell ref="A27:Q27"/>
    <mergeCell ref="A54:I54"/>
    <mergeCell ref="A55:I55"/>
    <mergeCell ref="A56:I56"/>
    <mergeCell ref="A69:I69"/>
    <mergeCell ref="A58:I58"/>
    <mergeCell ref="A59:I59"/>
    <mergeCell ref="A60:I60"/>
    <mergeCell ref="A61:I61"/>
    <mergeCell ref="A62:I62"/>
    <mergeCell ref="A57:I57"/>
    <mergeCell ref="F18:F19"/>
    <mergeCell ref="F17:I17"/>
    <mergeCell ref="G18:I18"/>
    <mergeCell ref="A21:Q21"/>
    <mergeCell ref="O17:O19"/>
    <mergeCell ref="N17:N19"/>
    <mergeCell ref="Q17:Q19"/>
    <mergeCell ref="J18:J19"/>
    <mergeCell ref="K18:M18"/>
    <mergeCell ref="J17:M17"/>
    <mergeCell ref="P17:P19"/>
    <mergeCell ref="A17:A19"/>
    <mergeCell ref="C17:C19"/>
    <mergeCell ref="D17:D19"/>
    <mergeCell ref="E17:E19"/>
    <mergeCell ref="B17:B19"/>
  </mergeCells>
  <pageMargins left="0.23622047244094491" right="0" top="0.59055118110236227" bottom="0.59055118110236227" header="0.19685039370078741" footer="0.19685039370078741"/>
  <pageSetup paperSize="9" scale="95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66"/>
  <sheetViews>
    <sheetView showGridLines="0" topLeftCell="A22" zoomScaleNormal="75" zoomScaleSheetLayoutView="75" workbookViewId="0">
      <selection activeCell="M6" sqref="M6"/>
    </sheetView>
  </sheetViews>
  <sheetFormatPr defaultRowHeight="12.75" outlineLevelRow="2" x14ac:dyDescent="0.2"/>
  <cols>
    <col min="1" max="1" width="3.28515625" style="11" customWidth="1"/>
    <col min="2" max="2" width="9.7109375" style="1" customWidth="1"/>
    <col min="3" max="3" width="34.28515625" style="8" customWidth="1"/>
    <col min="4" max="4" width="7.7109375" style="7" customWidth="1"/>
    <col min="5" max="5" width="16.42578125" style="9" customWidth="1"/>
    <col min="6" max="6" width="7.7109375" style="3" customWidth="1"/>
    <col min="7" max="9" width="6.7109375" style="3" customWidth="1"/>
    <col min="10" max="10" width="7.7109375" style="3" customWidth="1"/>
    <col min="11" max="17" width="6.7109375" style="3" customWidth="1"/>
    <col min="18" max="16384" width="9.140625" style="4"/>
  </cols>
  <sheetData>
    <row r="1" spans="1:18" outlineLevel="2" x14ac:dyDescent="0.2">
      <c r="A1" s="148" t="s">
        <v>25</v>
      </c>
      <c r="B1"/>
      <c r="C1" s="102"/>
      <c r="D1" s="109"/>
      <c r="E1" s="101"/>
      <c r="F1" s="99"/>
      <c r="G1" s="99"/>
      <c r="H1" s="99"/>
      <c r="I1" s="99"/>
      <c r="J1" s="99"/>
      <c r="K1" s="99"/>
      <c r="L1" s="99"/>
      <c r="M1" s="2" t="s">
        <v>26</v>
      </c>
      <c r="N1"/>
      <c r="O1" s="99"/>
      <c r="P1" s="99"/>
      <c r="Q1" s="99"/>
      <c r="R1"/>
    </row>
    <row r="2" spans="1:18" outlineLevel="1" x14ac:dyDescent="0.2">
      <c r="A2" s="103"/>
      <c r="B2"/>
      <c r="C2" s="102"/>
      <c r="D2" s="109"/>
      <c r="E2" s="101"/>
      <c r="F2" s="99"/>
      <c r="G2" s="99"/>
      <c r="H2" s="99"/>
      <c r="I2" s="99"/>
      <c r="J2" s="99"/>
      <c r="K2" s="99"/>
      <c r="L2" s="99"/>
      <c r="M2" s="103"/>
      <c r="N2"/>
      <c r="O2" s="99"/>
      <c r="P2" s="99"/>
      <c r="Q2" s="99"/>
      <c r="R2"/>
    </row>
    <row r="3" spans="1:18" outlineLevel="1" x14ac:dyDescent="0.2">
      <c r="A3" s="103"/>
      <c r="B3"/>
      <c r="C3" s="102"/>
      <c r="D3" s="109"/>
      <c r="E3" s="101"/>
      <c r="F3" s="99"/>
      <c r="G3" s="99"/>
      <c r="H3" s="99"/>
      <c r="I3" s="99"/>
      <c r="J3" s="99"/>
      <c r="K3" s="99"/>
      <c r="L3" s="99"/>
      <c r="M3" s="103"/>
      <c r="N3"/>
      <c r="O3" s="99"/>
      <c r="P3" s="99"/>
      <c r="Q3" s="99"/>
      <c r="R3"/>
    </row>
    <row r="4" spans="1:18" outlineLevel="1" x14ac:dyDescent="0.2">
      <c r="A4" s="103" t="s">
        <v>96</v>
      </c>
      <c r="B4"/>
      <c r="C4" s="102"/>
      <c r="D4" s="109"/>
      <c r="E4" s="101"/>
      <c r="F4" s="99"/>
      <c r="G4" s="99"/>
      <c r="H4" s="99"/>
      <c r="I4" s="99"/>
      <c r="J4" s="99"/>
      <c r="K4" s="99"/>
      <c r="L4" s="99"/>
      <c r="M4" s="103" t="s">
        <v>96</v>
      </c>
      <c r="N4"/>
      <c r="O4" s="99"/>
      <c r="P4" s="99"/>
      <c r="Q4" s="99"/>
      <c r="R4" s="147"/>
    </row>
    <row r="5" spans="1:18" outlineLevel="1" x14ac:dyDescent="0.2">
      <c r="A5" s="103" t="s">
        <v>194</v>
      </c>
      <c r="B5"/>
      <c r="C5" s="102"/>
      <c r="D5" s="109"/>
      <c r="E5" s="101"/>
      <c r="F5" s="99"/>
      <c r="G5" s="99"/>
      <c r="H5" s="99"/>
      <c r="I5" s="99"/>
      <c r="J5" s="99"/>
      <c r="K5" s="99"/>
      <c r="L5" s="99"/>
      <c r="M5" s="5" t="s">
        <v>289</v>
      </c>
      <c r="N5"/>
      <c r="O5" s="99"/>
      <c r="P5" s="99"/>
      <c r="Q5" s="99"/>
      <c r="R5"/>
    </row>
    <row r="6" spans="1:18" x14ac:dyDescent="0.2">
      <c r="A6" s="101"/>
      <c r="B6" s="103"/>
      <c r="C6" s="102"/>
      <c r="D6" s="109"/>
      <c r="E6" s="4"/>
      <c r="F6" s="99"/>
      <c r="G6" s="99"/>
      <c r="H6" s="101" t="s">
        <v>286</v>
      </c>
      <c r="I6" s="99"/>
      <c r="J6" s="116"/>
      <c r="K6" s="99"/>
      <c r="L6" s="99"/>
      <c r="M6" s="99"/>
      <c r="N6" s="99"/>
      <c r="O6" s="99"/>
      <c r="P6" s="99"/>
      <c r="Q6" s="99"/>
      <c r="R6"/>
    </row>
    <row r="7" spans="1:18" x14ac:dyDescent="0.2">
      <c r="A7" s="101"/>
      <c r="B7" s="103"/>
      <c r="C7" s="102"/>
      <c r="D7" s="109"/>
      <c r="E7" s="147"/>
      <c r="F7" s="114"/>
      <c r="G7" s="114"/>
      <c r="H7" s="135" t="s">
        <v>18</v>
      </c>
      <c r="I7" s="135"/>
      <c r="J7" s="112"/>
      <c r="K7" s="99"/>
      <c r="L7" s="99"/>
      <c r="M7" s="99"/>
      <c r="N7" s="99"/>
      <c r="O7" s="99"/>
      <c r="P7" s="99"/>
      <c r="Q7" s="99"/>
      <c r="R7"/>
    </row>
    <row r="8" spans="1:18" x14ac:dyDescent="0.2">
      <c r="A8" s="101"/>
      <c r="B8" s="103"/>
      <c r="C8" s="102"/>
      <c r="D8" s="109"/>
      <c r="E8" s="4"/>
      <c r="F8" s="99"/>
      <c r="G8" s="99"/>
      <c r="H8" s="99"/>
      <c r="I8" s="99"/>
      <c r="J8" s="99"/>
      <c r="K8" s="99"/>
      <c r="L8" s="99"/>
      <c r="M8" s="99"/>
      <c r="N8" s="99"/>
      <c r="O8" s="99"/>
      <c r="P8" s="99"/>
      <c r="Q8" s="99"/>
      <c r="R8"/>
    </row>
    <row r="9" spans="1:18" x14ac:dyDescent="0.2">
      <c r="A9" s="101"/>
      <c r="B9" s="103"/>
      <c r="C9" s="102"/>
      <c r="D9" s="109"/>
      <c r="E9" s="4"/>
      <c r="F9" s="99"/>
      <c r="G9" s="99"/>
      <c r="H9" s="120" t="s">
        <v>285</v>
      </c>
      <c r="I9" s="120"/>
      <c r="J9" s="99"/>
      <c r="K9" s="99"/>
      <c r="L9" s="99"/>
      <c r="M9" s="99"/>
      <c r="N9" s="99"/>
      <c r="O9" s="99"/>
      <c r="P9" s="99"/>
      <c r="Q9" s="99"/>
      <c r="R9"/>
    </row>
    <row r="10" spans="1:18" x14ac:dyDescent="0.2">
      <c r="A10" s="101"/>
      <c r="B10" s="103"/>
      <c r="C10" s="102"/>
      <c r="D10" s="109"/>
      <c r="E10" s="4"/>
      <c r="F10" s="99"/>
      <c r="G10" s="99"/>
      <c r="H10" s="101" t="s">
        <v>19</v>
      </c>
      <c r="I10" s="101"/>
      <c r="J10" s="99"/>
      <c r="K10" s="99"/>
      <c r="L10" s="99"/>
      <c r="M10" s="99"/>
      <c r="N10" s="99"/>
      <c r="O10" s="99"/>
      <c r="P10" s="99"/>
      <c r="Q10" s="99"/>
      <c r="R10"/>
    </row>
    <row r="11" spans="1:18" x14ac:dyDescent="0.2">
      <c r="A11" s="101"/>
      <c r="B11" s="103"/>
      <c r="C11" s="102"/>
      <c r="D11" s="109"/>
      <c r="E11" s="4"/>
      <c r="F11" s="99"/>
      <c r="G11" s="99"/>
      <c r="H11" s="99"/>
      <c r="I11" s="99"/>
      <c r="J11" s="99"/>
      <c r="K11" s="99"/>
      <c r="L11" s="99"/>
      <c r="M11" s="99"/>
      <c r="N11" s="99"/>
      <c r="O11" s="99"/>
      <c r="P11" s="99"/>
      <c r="Q11" s="99"/>
      <c r="R11"/>
    </row>
    <row r="12" spans="1:18" x14ac:dyDescent="0.2">
      <c r="A12" s="101"/>
      <c r="B12" s="103"/>
      <c r="C12" s="115" t="s">
        <v>20</v>
      </c>
      <c r="D12" s="121" t="s">
        <v>284</v>
      </c>
      <c r="E12" s="105"/>
      <c r="F12" s="99"/>
      <c r="G12" s="99"/>
      <c r="H12" s="101"/>
      <c r="I12" s="99"/>
      <c r="J12" s="99"/>
      <c r="K12" s="116"/>
      <c r="L12" s="116"/>
      <c r="M12" s="99"/>
      <c r="N12" s="99"/>
      <c r="O12" s="99"/>
      <c r="P12" s="99"/>
      <c r="Q12" s="99"/>
      <c r="R12"/>
    </row>
    <row r="13" spans="1:18" x14ac:dyDescent="0.2">
      <c r="A13" s="101"/>
      <c r="B13" s="103"/>
      <c r="C13" s="102"/>
      <c r="D13" s="109"/>
      <c r="E13" s="146"/>
      <c r="F13" s="114"/>
      <c r="G13" s="114"/>
      <c r="H13" s="135" t="s">
        <v>90</v>
      </c>
      <c r="I13" s="135"/>
      <c r="J13" s="114"/>
      <c r="K13" s="112"/>
      <c r="L13" s="99"/>
      <c r="M13" s="99"/>
      <c r="N13" s="99"/>
      <c r="O13" s="99"/>
      <c r="P13" s="99"/>
      <c r="Q13" s="99"/>
    </row>
    <row r="14" spans="1:18" x14ac:dyDescent="0.2">
      <c r="A14" s="111"/>
      <c r="B14" s="110"/>
      <c r="C14" s="102"/>
      <c r="D14" s="109"/>
      <c r="E14" s="4"/>
      <c r="F14" s="99"/>
      <c r="G14" s="99"/>
      <c r="H14" s="99"/>
      <c r="I14" s="99"/>
      <c r="J14" s="99"/>
      <c r="K14" s="99"/>
      <c r="L14" s="99"/>
      <c r="M14" s="99"/>
      <c r="N14" s="99"/>
      <c r="O14" s="99"/>
      <c r="P14" s="99"/>
      <c r="Q14" s="99"/>
    </row>
    <row r="15" spans="1:18" ht="14.25" x14ac:dyDescent="0.2">
      <c r="A15" s="101"/>
      <c r="B15" s="103"/>
      <c r="C15" s="102"/>
      <c r="D15" s="105" t="s">
        <v>283</v>
      </c>
      <c r="E15" s="101"/>
      <c r="F15" s="99"/>
      <c r="G15" s="99"/>
      <c r="H15" s="99"/>
      <c r="I15" s="105"/>
      <c r="J15" s="105"/>
      <c r="K15" s="99"/>
      <c r="L15" s="99"/>
      <c r="M15" s="99"/>
      <c r="N15" s="99"/>
      <c r="O15" s="99"/>
      <c r="P15" s="99"/>
      <c r="Q15" s="99"/>
      <c r="R15" s="108"/>
    </row>
    <row r="16" spans="1:18" x14ac:dyDescent="0.2">
      <c r="A16" s="101"/>
      <c r="B16" s="103"/>
      <c r="C16" s="102"/>
      <c r="D16" s="105" t="s">
        <v>282</v>
      </c>
      <c r="E16" s="101"/>
      <c r="F16" s="99"/>
      <c r="G16" s="99"/>
      <c r="H16" s="99"/>
      <c r="I16" s="105"/>
      <c r="J16" s="157" t="s">
        <v>281</v>
      </c>
      <c r="K16" s="158"/>
      <c r="L16" s="5" t="s">
        <v>87</v>
      </c>
      <c r="M16" s="99"/>
      <c r="N16" s="99"/>
      <c r="O16" s="99"/>
      <c r="P16" s="99"/>
      <c r="Q16" s="99"/>
    </row>
    <row r="17" spans="1:17" outlineLevel="1" x14ac:dyDescent="0.2">
      <c r="A17" s="101"/>
      <c r="B17" s="103"/>
      <c r="C17" s="102"/>
      <c r="D17" s="105" t="s">
        <v>280</v>
      </c>
      <c r="E17" s="101"/>
      <c r="F17" s="99"/>
      <c r="G17" s="99"/>
      <c r="H17" s="99"/>
      <c r="I17" s="105"/>
      <c r="J17" s="157" t="s">
        <v>279</v>
      </c>
      <c r="K17" s="158"/>
      <c r="L17" s="5" t="s">
        <v>87</v>
      </c>
      <c r="M17" s="99"/>
      <c r="N17" s="99"/>
      <c r="O17" s="99"/>
      <c r="P17" s="99"/>
      <c r="Q17" s="99"/>
    </row>
    <row r="18" spans="1:17" outlineLevel="1" x14ac:dyDescent="0.2">
      <c r="A18" s="101"/>
      <c r="B18" s="103"/>
      <c r="C18" s="102"/>
      <c r="D18" s="105" t="s">
        <v>278</v>
      </c>
      <c r="E18" s="101"/>
      <c r="F18" s="99"/>
      <c r="G18" s="99"/>
      <c r="H18" s="99"/>
      <c r="I18" s="105"/>
      <c r="J18" s="157" t="s">
        <v>277</v>
      </c>
      <c r="K18" s="158"/>
      <c r="L18" s="5" t="s">
        <v>87</v>
      </c>
      <c r="M18" s="99"/>
      <c r="N18" s="99"/>
      <c r="O18" s="99"/>
      <c r="P18" s="99"/>
      <c r="Q18" s="99"/>
    </row>
    <row r="19" spans="1:17" x14ac:dyDescent="0.2">
      <c r="A19" s="101"/>
      <c r="B19" s="103"/>
      <c r="C19" s="102"/>
      <c r="D19" s="105" t="s">
        <v>88</v>
      </c>
      <c r="E19" s="101"/>
      <c r="F19" s="99"/>
      <c r="G19" s="99"/>
      <c r="H19" s="99"/>
      <c r="I19" s="105"/>
      <c r="J19" s="157" t="s">
        <v>276</v>
      </c>
      <c r="K19" s="158"/>
      <c r="L19" s="5" t="s">
        <v>87</v>
      </c>
      <c r="M19" s="99"/>
      <c r="N19" s="99"/>
      <c r="O19" s="99"/>
      <c r="P19" s="99"/>
      <c r="Q19" s="99"/>
    </row>
    <row r="20" spans="1:17" outlineLevel="1" x14ac:dyDescent="0.2">
      <c r="A20" s="101"/>
      <c r="B20" s="103"/>
      <c r="C20" s="102"/>
      <c r="D20" s="105" t="s">
        <v>44</v>
      </c>
      <c r="E20" s="101"/>
      <c r="F20" s="99"/>
      <c r="G20" s="99"/>
      <c r="H20" s="99"/>
      <c r="I20" s="105"/>
      <c r="J20" s="157" t="s">
        <v>275</v>
      </c>
      <c r="K20" s="158"/>
      <c r="L20" s="5" t="s">
        <v>45</v>
      </c>
      <c r="M20" s="99"/>
      <c r="N20" s="99"/>
      <c r="O20" s="99"/>
      <c r="P20" s="99"/>
      <c r="Q20" s="99"/>
    </row>
    <row r="21" spans="1:17" x14ac:dyDescent="0.2">
      <c r="A21" s="101"/>
      <c r="B21" s="103"/>
      <c r="C21" s="102"/>
      <c r="D21" s="145" t="s">
        <v>274</v>
      </c>
      <c r="E21" s="101"/>
      <c r="F21" s="99"/>
      <c r="G21" s="99"/>
      <c r="H21" s="99"/>
      <c r="I21" s="99"/>
      <c r="J21" s="99"/>
      <c r="K21" s="99"/>
      <c r="L21" s="99"/>
      <c r="M21" s="99"/>
      <c r="N21" s="99"/>
      <c r="O21" s="99"/>
      <c r="P21" s="99"/>
      <c r="Q21" s="99"/>
    </row>
    <row r="22" spans="1:17" x14ac:dyDescent="0.2">
      <c r="A22" s="101"/>
      <c r="B22" s="103"/>
      <c r="C22" s="102"/>
      <c r="D22" s="109"/>
      <c r="E22" s="101"/>
      <c r="F22" s="99"/>
      <c r="G22" s="99"/>
      <c r="H22" s="99"/>
      <c r="I22" s="99"/>
      <c r="J22" s="99"/>
      <c r="K22" s="99"/>
      <c r="L22" s="99"/>
      <c r="M22" s="99"/>
      <c r="N22" s="99"/>
      <c r="O22" s="99"/>
      <c r="P22" s="99"/>
      <c r="Q22" s="99"/>
    </row>
    <row r="24" spans="1:17" ht="18" customHeight="1" x14ac:dyDescent="0.2">
      <c r="A24" s="150" t="s">
        <v>21</v>
      </c>
      <c r="B24" s="161" t="s">
        <v>85</v>
      </c>
      <c r="C24" s="150" t="s">
        <v>84</v>
      </c>
      <c r="D24" s="150" t="s">
        <v>22</v>
      </c>
      <c r="E24" s="150" t="s">
        <v>23</v>
      </c>
      <c r="F24" s="150" t="s">
        <v>83</v>
      </c>
      <c r="G24" s="153"/>
      <c r="H24" s="153"/>
      <c r="I24" s="153"/>
      <c r="J24" s="150" t="s">
        <v>82</v>
      </c>
      <c r="K24" s="153"/>
      <c r="L24" s="153"/>
      <c r="M24" s="153"/>
      <c r="N24" s="150" t="s">
        <v>81</v>
      </c>
      <c r="O24" s="150" t="s">
        <v>80</v>
      </c>
      <c r="P24" s="150" t="s">
        <v>79</v>
      </c>
      <c r="Q24" s="150" t="s">
        <v>78</v>
      </c>
    </row>
    <row r="25" spans="1:17" ht="15.75" customHeight="1" x14ac:dyDescent="0.2">
      <c r="A25" s="153"/>
      <c r="B25" s="162"/>
      <c r="C25" s="160"/>
      <c r="D25" s="150"/>
      <c r="E25" s="153"/>
      <c r="F25" s="150" t="s">
        <v>24</v>
      </c>
      <c r="G25" s="150" t="s">
        <v>77</v>
      </c>
      <c r="H25" s="153"/>
      <c r="I25" s="153"/>
      <c r="J25" s="150" t="s">
        <v>24</v>
      </c>
      <c r="K25" s="150" t="s">
        <v>77</v>
      </c>
      <c r="L25" s="153"/>
      <c r="M25" s="153"/>
      <c r="N25" s="150"/>
      <c r="O25" s="150"/>
      <c r="P25" s="150"/>
      <c r="Q25" s="150"/>
    </row>
    <row r="26" spans="1:17" ht="15.75" customHeight="1" x14ac:dyDescent="0.2">
      <c r="A26" s="153"/>
      <c r="B26" s="162"/>
      <c r="C26" s="160"/>
      <c r="D26" s="150"/>
      <c r="E26" s="153"/>
      <c r="F26" s="153"/>
      <c r="G26" s="140" t="s">
        <v>76</v>
      </c>
      <c r="H26" s="140" t="s">
        <v>75</v>
      </c>
      <c r="I26" s="140" t="s">
        <v>74</v>
      </c>
      <c r="J26" s="153"/>
      <c r="K26" s="140" t="s">
        <v>76</v>
      </c>
      <c r="L26" s="140" t="s">
        <v>75</v>
      </c>
      <c r="M26" s="140" t="s">
        <v>74</v>
      </c>
      <c r="N26" s="150"/>
      <c r="O26" s="150"/>
      <c r="P26" s="150"/>
      <c r="Q26" s="150"/>
    </row>
    <row r="27" spans="1:17" x14ac:dyDescent="0.2">
      <c r="A27" s="6">
        <v>1</v>
      </c>
      <c r="B27" s="144">
        <v>2</v>
      </c>
      <c r="C27" s="140">
        <v>3</v>
      </c>
      <c r="D27" s="140">
        <v>4</v>
      </c>
      <c r="E27" s="6">
        <v>5</v>
      </c>
      <c r="F27" s="142">
        <v>6</v>
      </c>
      <c r="G27" s="142">
        <v>7</v>
      </c>
      <c r="H27" s="142">
        <v>8</v>
      </c>
      <c r="I27" s="142">
        <v>9</v>
      </c>
      <c r="J27" s="142">
        <v>10</v>
      </c>
      <c r="K27" s="142">
        <v>11</v>
      </c>
      <c r="L27" s="142">
        <v>12</v>
      </c>
      <c r="M27" s="142">
        <v>13</v>
      </c>
      <c r="N27" s="142">
        <v>14</v>
      </c>
      <c r="O27" s="142">
        <v>15</v>
      </c>
      <c r="P27" s="142">
        <v>16</v>
      </c>
      <c r="Q27" s="142">
        <v>17</v>
      </c>
    </row>
    <row r="28" spans="1:17" ht="19.149999999999999" customHeight="1" x14ac:dyDescent="0.2">
      <c r="A28" s="163" t="s">
        <v>273</v>
      </c>
      <c r="B28" s="155"/>
      <c r="C28" s="155"/>
      <c r="D28" s="155"/>
      <c r="E28" s="155"/>
      <c r="F28" s="155"/>
      <c r="G28" s="155"/>
      <c r="H28" s="155"/>
      <c r="I28" s="155"/>
      <c r="J28" s="155"/>
      <c r="K28" s="155"/>
      <c r="L28" s="155"/>
      <c r="M28" s="155"/>
      <c r="N28" s="155"/>
      <c r="O28" s="155"/>
      <c r="P28" s="155"/>
      <c r="Q28" s="155"/>
    </row>
    <row r="29" spans="1:17" ht="51" x14ac:dyDescent="0.2">
      <c r="A29" s="6">
        <v>1</v>
      </c>
      <c r="B29" s="97" t="s">
        <v>272</v>
      </c>
      <c r="C29" s="143" t="s">
        <v>271</v>
      </c>
      <c r="D29" s="96" t="s">
        <v>259</v>
      </c>
      <c r="E29" s="95" t="s">
        <v>258</v>
      </c>
      <c r="F29" s="93">
        <v>11336.71</v>
      </c>
      <c r="G29" s="93">
        <v>2497.63</v>
      </c>
      <c r="H29" s="93">
        <v>2301.71</v>
      </c>
      <c r="I29" s="93">
        <v>19.940000000000001</v>
      </c>
      <c r="J29" s="12">
        <v>913</v>
      </c>
      <c r="K29" s="12">
        <v>201</v>
      </c>
      <c r="L29" s="12">
        <v>185</v>
      </c>
      <c r="M29" s="12">
        <v>2</v>
      </c>
      <c r="N29" s="12">
        <v>188.5</v>
      </c>
      <c r="O29" s="12">
        <v>15.18</v>
      </c>
      <c r="P29" s="12">
        <v>1.3</v>
      </c>
      <c r="Q29" s="12">
        <v>0.1</v>
      </c>
    </row>
    <row r="30" spans="1:17" ht="24" x14ac:dyDescent="0.2">
      <c r="A30" s="6">
        <v>2</v>
      </c>
      <c r="B30" s="97" t="s">
        <v>270</v>
      </c>
      <c r="C30" s="143" t="s">
        <v>269</v>
      </c>
      <c r="D30" s="96" t="s">
        <v>27</v>
      </c>
      <c r="E30" s="104">
        <v>26</v>
      </c>
      <c r="F30" s="93">
        <v>3.46</v>
      </c>
      <c r="G30" s="12"/>
      <c r="H30" s="12"/>
      <c r="I30" s="12"/>
      <c r="J30" s="12">
        <v>90</v>
      </c>
      <c r="K30" s="12"/>
      <c r="L30" s="12"/>
      <c r="M30" s="12"/>
      <c r="N30" s="12"/>
      <c r="O30" s="12"/>
      <c r="P30" s="12"/>
      <c r="Q30" s="12"/>
    </row>
    <row r="31" spans="1:17" ht="84.75" x14ac:dyDescent="0.2">
      <c r="A31" s="6">
        <v>3</v>
      </c>
      <c r="B31" s="97" t="s">
        <v>73</v>
      </c>
      <c r="C31" s="143" t="s">
        <v>268</v>
      </c>
      <c r="D31" s="96" t="s">
        <v>266</v>
      </c>
      <c r="E31" s="95" t="s">
        <v>265</v>
      </c>
      <c r="F31" s="93">
        <v>425.43</v>
      </c>
      <c r="G31" s="93">
        <v>87.62</v>
      </c>
      <c r="H31" s="93">
        <v>10.15</v>
      </c>
      <c r="I31" s="93">
        <v>0.16</v>
      </c>
      <c r="J31" s="12">
        <v>18</v>
      </c>
      <c r="K31" s="12">
        <v>4</v>
      </c>
      <c r="L31" s="12"/>
      <c r="M31" s="12"/>
      <c r="N31" s="12">
        <v>5.84</v>
      </c>
      <c r="O31" s="12">
        <v>0.24</v>
      </c>
      <c r="P31" s="12">
        <v>0.01</v>
      </c>
      <c r="Q31" s="12"/>
    </row>
    <row r="32" spans="1:17" ht="104.25" x14ac:dyDescent="0.2">
      <c r="A32" s="6">
        <v>4</v>
      </c>
      <c r="B32" s="97" t="s">
        <v>95</v>
      </c>
      <c r="C32" s="143" t="s">
        <v>267</v>
      </c>
      <c r="D32" s="96" t="s">
        <v>266</v>
      </c>
      <c r="E32" s="95" t="s">
        <v>265</v>
      </c>
      <c r="F32" s="93">
        <v>1271.6099999999999</v>
      </c>
      <c r="G32" s="93">
        <v>107.69</v>
      </c>
      <c r="H32" s="93">
        <v>13.36</v>
      </c>
      <c r="I32" s="93">
        <v>0.32</v>
      </c>
      <c r="J32" s="12">
        <v>54</v>
      </c>
      <c r="K32" s="12">
        <v>5</v>
      </c>
      <c r="L32" s="12">
        <v>1</v>
      </c>
      <c r="M32" s="12"/>
      <c r="N32" s="12">
        <v>8.43</v>
      </c>
      <c r="O32" s="12">
        <v>0.35</v>
      </c>
      <c r="P32" s="12">
        <v>0.02</v>
      </c>
      <c r="Q32" s="12"/>
    </row>
    <row r="33" spans="1:17" ht="94.5" x14ac:dyDescent="0.2">
      <c r="A33" s="6">
        <v>5</v>
      </c>
      <c r="B33" s="97" t="s">
        <v>134</v>
      </c>
      <c r="C33" s="143" t="s">
        <v>264</v>
      </c>
      <c r="D33" s="96" t="s">
        <v>132</v>
      </c>
      <c r="E33" s="95" t="s">
        <v>263</v>
      </c>
      <c r="F33" s="93">
        <v>3031.23</v>
      </c>
      <c r="G33" s="93">
        <v>2926.8</v>
      </c>
      <c r="H33" s="93">
        <v>104.43</v>
      </c>
      <c r="I33" s="93">
        <v>5.75</v>
      </c>
      <c r="J33" s="12">
        <v>19</v>
      </c>
      <c r="K33" s="12">
        <v>18</v>
      </c>
      <c r="L33" s="12">
        <v>1</v>
      </c>
      <c r="M33" s="12"/>
      <c r="N33" s="12">
        <v>216</v>
      </c>
      <c r="O33" s="12">
        <v>1.35</v>
      </c>
      <c r="P33" s="12">
        <v>0.37</v>
      </c>
      <c r="Q33" s="12"/>
    </row>
    <row r="34" spans="1:17" ht="72.75" x14ac:dyDescent="0.2">
      <c r="A34" s="6">
        <v>6</v>
      </c>
      <c r="B34" s="97" t="s">
        <v>106</v>
      </c>
      <c r="C34" s="143" t="s">
        <v>262</v>
      </c>
      <c r="D34" s="96" t="s">
        <v>105</v>
      </c>
      <c r="E34" s="95" t="s">
        <v>235</v>
      </c>
      <c r="F34" s="93">
        <v>167.52</v>
      </c>
      <c r="G34" s="93">
        <v>110.79</v>
      </c>
      <c r="H34" s="93">
        <v>56.73</v>
      </c>
      <c r="I34" s="12"/>
      <c r="J34" s="12">
        <v>11</v>
      </c>
      <c r="K34" s="12">
        <v>7</v>
      </c>
      <c r="L34" s="12">
        <v>4</v>
      </c>
      <c r="M34" s="12"/>
      <c r="N34" s="12">
        <v>8.4600000000000009</v>
      </c>
      <c r="O34" s="12">
        <v>0.53</v>
      </c>
      <c r="P34" s="12"/>
      <c r="Q34" s="12"/>
    </row>
    <row r="35" spans="1:17" ht="36" x14ac:dyDescent="0.2">
      <c r="A35" s="6">
        <v>7</v>
      </c>
      <c r="B35" s="97" t="s">
        <v>261</v>
      </c>
      <c r="C35" s="143" t="s">
        <v>260</v>
      </c>
      <c r="D35" s="96" t="s">
        <v>259</v>
      </c>
      <c r="E35" s="95" t="s">
        <v>258</v>
      </c>
      <c r="F35" s="93">
        <v>886.85</v>
      </c>
      <c r="G35" s="93">
        <v>609.99</v>
      </c>
      <c r="H35" s="93">
        <v>152.41</v>
      </c>
      <c r="I35" s="93">
        <v>2.1800000000000002</v>
      </c>
      <c r="J35" s="12">
        <v>71</v>
      </c>
      <c r="K35" s="12">
        <v>49</v>
      </c>
      <c r="L35" s="12">
        <v>12</v>
      </c>
      <c r="M35" s="12"/>
      <c r="N35" s="12">
        <v>50.79</v>
      </c>
      <c r="O35" s="12">
        <v>4.09</v>
      </c>
      <c r="P35" s="12">
        <v>0.12</v>
      </c>
      <c r="Q35" s="12">
        <v>0.01</v>
      </c>
    </row>
    <row r="36" spans="1:17" ht="67.5" x14ac:dyDescent="0.2">
      <c r="A36" s="6">
        <v>8</v>
      </c>
      <c r="B36" s="97" t="s">
        <v>257</v>
      </c>
      <c r="C36" s="143" t="s">
        <v>256</v>
      </c>
      <c r="D36" s="96" t="s">
        <v>91</v>
      </c>
      <c r="E36" s="95" t="s">
        <v>252</v>
      </c>
      <c r="F36" s="93">
        <v>83.02</v>
      </c>
      <c r="G36" s="93">
        <v>65.930000000000007</v>
      </c>
      <c r="H36" s="93">
        <v>17.09</v>
      </c>
      <c r="I36" s="12"/>
      <c r="J36" s="12">
        <v>21</v>
      </c>
      <c r="K36" s="12">
        <v>17</v>
      </c>
      <c r="L36" s="12">
        <v>4</v>
      </c>
      <c r="M36" s="12"/>
      <c r="N36" s="12">
        <v>5.49</v>
      </c>
      <c r="O36" s="12">
        <v>1.43</v>
      </c>
      <c r="P36" s="12"/>
      <c r="Q36" s="12"/>
    </row>
    <row r="37" spans="1:17" ht="36" x14ac:dyDescent="0.2">
      <c r="A37" s="6">
        <v>9</v>
      </c>
      <c r="B37" s="97" t="s">
        <v>255</v>
      </c>
      <c r="C37" s="143" t="s">
        <v>254</v>
      </c>
      <c r="D37" s="96" t="s">
        <v>253</v>
      </c>
      <c r="E37" s="95" t="s">
        <v>252</v>
      </c>
      <c r="F37" s="93">
        <v>155.36000000000001</v>
      </c>
      <c r="G37" s="93">
        <v>152.08000000000001</v>
      </c>
      <c r="H37" s="93">
        <v>3.28</v>
      </c>
      <c r="I37" s="12"/>
      <c r="J37" s="12">
        <v>41</v>
      </c>
      <c r="K37" s="12">
        <v>40</v>
      </c>
      <c r="L37" s="12">
        <v>1</v>
      </c>
      <c r="M37" s="12"/>
      <c r="N37" s="12">
        <v>11.9</v>
      </c>
      <c r="O37" s="12">
        <v>3.09</v>
      </c>
      <c r="P37" s="12"/>
      <c r="Q37" s="12"/>
    </row>
    <row r="38" spans="1:17" ht="36" x14ac:dyDescent="0.2">
      <c r="A38" s="6">
        <v>10</v>
      </c>
      <c r="B38" s="97" t="s">
        <v>251</v>
      </c>
      <c r="C38" s="143" t="s">
        <v>250</v>
      </c>
      <c r="D38" s="96" t="s">
        <v>27</v>
      </c>
      <c r="E38" s="104">
        <v>26</v>
      </c>
      <c r="F38" s="93">
        <v>9.2799999999999994</v>
      </c>
      <c r="G38" s="12"/>
      <c r="H38" s="12"/>
      <c r="I38" s="12"/>
      <c r="J38" s="12">
        <v>241</v>
      </c>
      <c r="K38" s="12"/>
      <c r="L38" s="12"/>
      <c r="M38" s="12"/>
      <c r="N38" s="12"/>
      <c r="O38" s="12"/>
      <c r="P38" s="12"/>
      <c r="Q38" s="12"/>
    </row>
    <row r="39" spans="1:17" ht="43.5" x14ac:dyDescent="0.2">
      <c r="A39" s="6">
        <v>11</v>
      </c>
      <c r="B39" s="97" t="s">
        <v>249</v>
      </c>
      <c r="C39" s="143" t="s">
        <v>248</v>
      </c>
      <c r="D39" s="96" t="s">
        <v>247</v>
      </c>
      <c r="E39" s="95" t="s">
        <v>246</v>
      </c>
      <c r="F39" s="93">
        <v>19583.41</v>
      </c>
      <c r="G39" s="93">
        <v>1161.06</v>
      </c>
      <c r="H39" s="93">
        <v>131.88999999999999</v>
      </c>
      <c r="I39" s="93">
        <v>9.1</v>
      </c>
      <c r="J39" s="12">
        <v>1410</v>
      </c>
      <c r="K39" s="12">
        <v>84</v>
      </c>
      <c r="L39" s="12">
        <v>9</v>
      </c>
      <c r="M39" s="12">
        <v>1</v>
      </c>
      <c r="N39" s="12">
        <v>90.85</v>
      </c>
      <c r="O39" s="12">
        <v>6.54</v>
      </c>
      <c r="P39" s="12">
        <v>0.5</v>
      </c>
      <c r="Q39" s="12">
        <v>0.04</v>
      </c>
    </row>
    <row r="40" spans="1:17" ht="36" x14ac:dyDescent="0.2">
      <c r="A40" s="6">
        <v>12</v>
      </c>
      <c r="B40" s="97" t="s">
        <v>245</v>
      </c>
      <c r="C40" s="143" t="s">
        <v>244</v>
      </c>
      <c r="D40" s="96" t="s">
        <v>243</v>
      </c>
      <c r="E40" s="95" t="s">
        <v>242</v>
      </c>
      <c r="F40" s="93">
        <v>3.5</v>
      </c>
      <c r="G40" s="12"/>
      <c r="H40" s="12"/>
      <c r="I40" s="12"/>
      <c r="J40" s="12">
        <v>35</v>
      </c>
      <c r="K40" s="12"/>
      <c r="L40" s="12"/>
      <c r="M40" s="12"/>
      <c r="N40" s="12"/>
      <c r="O40" s="12"/>
      <c r="P40" s="12"/>
      <c r="Q40" s="12"/>
    </row>
    <row r="41" spans="1:17" ht="43.5" x14ac:dyDescent="0.2">
      <c r="A41" s="6">
        <v>13</v>
      </c>
      <c r="B41" s="97" t="s">
        <v>241</v>
      </c>
      <c r="C41" s="143" t="s">
        <v>240</v>
      </c>
      <c r="D41" s="96" t="s">
        <v>239</v>
      </c>
      <c r="E41" s="95" t="s">
        <v>238</v>
      </c>
      <c r="F41" s="93">
        <v>1411.52</v>
      </c>
      <c r="G41" s="93">
        <v>203.2</v>
      </c>
      <c r="H41" s="93">
        <v>415.57</v>
      </c>
      <c r="I41" s="12"/>
      <c r="J41" s="12">
        <v>296</v>
      </c>
      <c r="K41" s="12">
        <v>43</v>
      </c>
      <c r="L41" s="12">
        <v>87</v>
      </c>
      <c r="M41" s="12"/>
      <c r="N41" s="12">
        <v>15.9</v>
      </c>
      <c r="O41" s="12">
        <v>3.34</v>
      </c>
      <c r="P41" s="12"/>
      <c r="Q41" s="12"/>
    </row>
    <row r="42" spans="1:17" ht="60" x14ac:dyDescent="0.2">
      <c r="A42" s="6">
        <v>14</v>
      </c>
      <c r="B42" s="97" t="s">
        <v>134</v>
      </c>
      <c r="C42" s="143" t="s">
        <v>237</v>
      </c>
      <c r="D42" s="96" t="s">
        <v>132</v>
      </c>
      <c r="E42" s="104">
        <v>7.4999999999999997E-3</v>
      </c>
      <c r="F42" s="93">
        <v>29957.57</v>
      </c>
      <c r="G42" s="93">
        <v>3658.5</v>
      </c>
      <c r="H42" s="93">
        <v>130.54</v>
      </c>
      <c r="I42" s="93">
        <v>7.19</v>
      </c>
      <c r="J42" s="12">
        <v>224</v>
      </c>
      <c r="K42" s="12">
        <v>27</v>
      </c>
      <c r="L42" s="12">
        <v>1</v>
      </c>
      <c r="M42" s="12"/>
      <c r="N42" s="12">
        <v>270</v>
      </c>
      <c r="O42" s="12">
        <v>2.0299999999999998</v>
      </c>
      <c r="P42" s="12">
        <v>0.46</v>
      </c>
      <c r="Q42" s="12"/>
    </row>
    <row r="43" spans="1:17" ht="43.5" x14ac:dyDescent="0.2">
      <c r="A43" s="6">
        <v>15</v>
      </c>
      <c r="B43" s="97" t="s">
        <v>106</v>
      </c>
      <c r="C43" s="143" t="s">
        <v>236</v>
      </c>
      <c r="D43" s="96" t="s">
        <v>105</v>
      </c>
      <c r="E43" s="95" t="s">
        <v>235</v>
      </c>
      <c r="F43" s="93">
        <v>1892.72</v>
      </c>
      <c r="G43" s="93">
        <v>138.49</v>
      </c>
      <c r="H43" s="93">
        <v>70.91</v>
      </c>
      <c r="I43" s="12"/>
      <c r="J43" s="12">
        <v>118</v>
      </c>
      <c r="K43" s="12">
        <v>9</v>
      </c>
      <c r="L43" s="12">
        <v>4</v>
      </c>
      <c r="M43" s="12"/>
      <c r="N43" s="12">
        <v>10.58</v>
      </c>
      <c r="O43" s="12">
        <v>0.66</v>
      </c>
      <c r="P43" s="12"/>
      <c r="Q43" s="12"/>
    </row>
    <row r="44" spans="1:17" x14ac:dyDescent="0.2">
      <c r="A44" s="164" t="s">
        <v>234</v>
      </c>
      <c r="B44" s="165"/>
      <c r="C44" s="165"/>
      <c r="D44" s="165"/>
      <c r="E44" s="165"/>
      <c r="F44" s="165"/>
      <c r="G44" s="165"/>
      <c r="H44" s="165"/>
      <c r="I44" s="165"/>
      <c r="J44" s="165"/>
      <c r="K44" s="165"/>
      <c r="L44" s="165"/>
      <c r="M44" s="165"/>
      <c r="N44" s="165"/>
      <c r="O44" s="165"/>
      <c r="P44" s="165"/>
      <c r="Q44" s="165"/>
    </row>
    <row r="45" spans="1:17" x14ac:dyDescent="0.2">
      <c r="A45" s="154" t="s">
        <v>31</v>
      </c>
      <c r="B45" s="155"/>
      <c r="C45" s="155"/>
      <c r="D45" s="155"/>
      <c r="E45" s="155"/>
      <c r="F45" s="155"/>
      <c r="G45" s="155"/>
      <c r="H45" s="155"/>
      <c r="I45" s="155"/>
      <c r="J45" s="94">
        <v>3562</v>
      </c>
      <c r="K45" s="93">
        <v>504</v>
      </c>
      <c r="L45" s="93">
        <v>309</v>
      </c>
      <c r="M45" s="93">
        <v>3</v>
      </c>
      <c r="N45" s="12"/>
      <c r="O45" s="93">
        <v>38.83</v>
      </c>
      <c r="P45" s="12"/>
      <c r="Q45" s="93">
        <v>0.15</v>
      </c>
    </row>
    <row r="46" spans="1:17" x14ac:dyDescent="0.2">
      <c r="A46" s="154" t="s">
        <v>32</v>
      </c>
      <c r="B46" s="155"/>
      <c r="C46" s="155"/>
      <c r="D46" s="155"/>
      <c r="E46" s="155"/>
      <c r="F46" s="155"/>
      <c r="G46" s="155"/>
      <c r="H46" s="155"/>
      <c r="I46" s="155"/>
      <c r="J46" s="94">
        <v>3711</v>
      </c>
      <c r="K46" s="93">
        <v>607</v>
      </c>
      <c r="L46" s="93">
        <v>355</v>
      </c>
      <c r="M46" s="93">
        <v>3</v>
      </c>
      <c r="N46" s="12"/>
      <c r="O46" s="93">
        <v>44.66</v>
      </c>
      <c r="P46" s="12"/>
      <c r="Q46" s="93">
        <v>0.18</v>
      </c>
    </row>
    <row r="47" spans="1:17" x14ac:dyDescent="0.2">
      <c r="A47" s="154" t="s">
        <v>70</v>
      </c>
      <c r="B47" s="155"/>
      <c r="C47" s="155"/>
      <c r="D47" s="155"/>
      <c r="E47" s="155"/>
      <c r="F47" s="155"/>
      <c r="G47" s="155"/>
      <c r="H47" s="155"/>
      <c r="I47" s="155"/>
      <c r="J47" s="14"/>
      <c r="K47" s="12"/>
      <c r="L47" s="12"/>
      <c r="M47" s="12"/>
      <c r="N47" s="12"/>
      <c r="O47" s="12"/>
      <c r="P47" s="12"/>
      <c r="Q47" s="12"/>
    </row>
    <row r="48" spans="1:17" x14ac:dyDescent="0.2">
      <c r="A48" s="154" t="s">
        <v>233</v>
      </c>
      <c r="B48" s="155"/>
      <c r="C48" s="155"/>
      <c r="D48" s="155"/>
      <c r="E48" s="155"/>
      <c r="F48" s="155"/>
      <c r="G48" s="155"/>
      <c r="H48" s="155"/>
      <c r="I48" s="155"/>
      <c r="J48" s="94">
        <v>23</v>
      </c>
      <c r="K48" s="93">
        <v>21</v>
      </c>
      <c r="L48" s="12"/>
      <c r="M48" s="12"/>
      <c r="N48" s="12"/>
      <c r="O48" s="12"/>
      <c r="P48" s="12"/>
      <c r="Q48" s="12"/>
    </row>
    <row r="49" spans="1:17" ht="46.5" customHeight="1" x14ac:dyDescent="0.2">
      <c r="A49" s="154" t="s">
        <v>232</v>
      </c>
      <c r="B49" s="155"/>
      <c r="C49" s="155"/>
      <c r="D49" s="155"/>
      <c r="E49" s="155"/>
      <c r="F49" s="155"/>
      <c r="G49" s="155"/>
      <c r="H49" s="155"/>
      <c r="I49" s="155"/>
      <c r="J49" s="94">
        <v>126</v>
      </c>
      <c r="K49" s="93">
        <v>79</v>
      </c>
      <c r="L49" s="93">
        <v>46</v>
      </c>
      <c r="M49" s="12"/>
      <c r="N49" s="12"/>
      <c r="O49" s="93">
        <v>5.8244999999999996</v>
      </c>
      <c r="P49" s="12"/>
      <c r="Q49" s="93">
        <v>2.2499999999999999E-2</v>
      </c>
    </row>
    <row r="50" spans="1:17" x14ac:dyDescent="0.2">
      <c r="A50" s="154" t="s">
        <v>33</v>
      </c>
      <c r="B50" s="155"/>
      <c r="C50" s="155"/>
      <c r="D50" s="155"/>
      <c r="E50" s="155"/>
      <c r="F50" s="155"/>
      <c r="G50" s="155"/>
      <c r="H50" s="155"/>
      <c r="I50" s="155"/>
      <c r="J50" s="94">
        <v>549</v>
      </c>
      <c r="K50" s="12"/>
      <c r="L50" s="12"/>
      <c r="M50" s="12"/>
      <c r="N50" s="12"/>
      <c r="O50" s="12"/>
      <c r="P50" s="12"/>
      <c r="Q50" s="12"/>
    </row>
    <row r="51" spans="1:17" x14ac:dyDescent="0.2">
      <c r="A51" s="154" t="s">
        <v>34</v>
      </c>
      <c r="B51" s="155"/>
      <c r="C51" s="155"/>
      <c r="D51" s="155"/>
      <c r="E51" s="155"/>
      <c r="F51" s="155"/>
      <c r="G51" s="155"/>
      <c r="H51" s="155"/>
      <c r="I51" s="155"/>
      <c r="J51" s="94">
        <v>422</v>
      </c>
      <c r="K51" s="12"/>
      <c r="L51" s="12"/>
      <c r="M51" s="12"/>
      <c r="N51" s="12"/>
      <c r="O51" s="12"/>
      <c r="P51" s="12"/>
      <c r="Q51" s="12"/>
    </row>
    <row r="52" spans="1:17" x14ac:dyDescent="0.2">
      <c r="A52" s="156" t="s">
        <v>35</v>
      </c>
      <c r="B52" s="155"/>
      <c r="C52" s="155"/>
      <c r="D52" s="155"/>
      <c r="E52" s="155"/>
      <c r="F52" s="155"/>
      <c r="G52" s="155"/>
      <c r="H52" s="155"/>
      <c r="I52" s="155"/>
      <c r="J52" s="14"/>
      <c r="K52" s="12"/>
      <c r="L52" s="12"/>
      <c r="M52" s="12"/>
      <c r="N52" s="12"/>
      <c r="O52" s="12"/>
      <c r="P52" s="12"/>
      <c r="Q52" s="12"/>
    </row>
    <row r="53" spans="1:17" x14ac:dyDescent="0.2">
      <c r="A53" s="154" t="s">
        <v>231</v>
      </c>
      <c r="B53" s="155"/>
      <c r="C53" s="155"/>
      <c r="D53" s="155"/>
      <c r="E53" s="155"/>
      <c r="F53" s="155"/>
      <c r="G53" s="155"/>
      <c r="H53" s="155"/>
      <c r="I53" s="155"/>
      <c r="J53" s="94">
        <v>3380</v>
      </c>
      <c r="K53" s="12"/>
      <c r="L53" s="12"/>
      <c r="M53" s="12"/>
      <c r="N53" s="12"/>
      <c r="O53" s="93">
        <v>27.2</v>
      </c>
      <c r="P53" s="12"/>
      <c r="Q53" s="93">
        <v>0.06</v>
      </c>
    </row>
    <row r="54" spans="1:17" x14ac:dyDescent="0.2">
      <c r="A54" s="154" t="s">
        <v>230</v>
      </c>
      <c r="B54" s="155"/>
      <c r="C54" s="155"/>
      <c r="D54" s="155"/>
      <c r="E54" s="155"/>
      <c r="F54" s="155"/>
      <c r="G54" s="155"/>
      <c r="H54" s="155"/>
      <c r="I54" s="155"/>
      <c r="J54" s="94">
        <v>1302</v>
      </c>
      <c r="K54" s="12"/>
      <c r="L54" s="12"/>
      <c r="M54" s="12"/>
      <c r="N54" s="12"/>
      <c r="O54" s="93">
        <v>17.46</v>
      </c>
      <c r="P54" s="12"/>
      <c r="Q54" s="93">
        <v>0.12</v>
      </c>
    </row>
    <row r="55" spans="1:17" x14ac:dyDescent="0.2">
      <c r="A55" s="154" t="s">
        <v>36</v>
      </c>
      <c r="B55" s="155"/>
      <c r="C55" s="155"/>
      <c r="D55" s="155"/>
      <c r="E55" s="155"/>
      <c r="F55" s="155"/>
      <c r="G55" s="155"/>
      <c r="H55" s="155"/>
      <c r="I55" s="155"/>
      <c r="J55" s="94">
        <v>4682</v>
      </c>
      <c r="K55" s="12"/>
      <c r="L55" s="12"/>
      <c r="M55" s="12"/>
      <c r="N55" s="12"/>
      <c r="O55" s="93">
        <v>44.66</v>
      </c>
      <c r="P55" s="12"/>
      <c r="Q55" s="93">
        <v>0.18</v>
      </c>
    </row>
    <row r="56" spans="1:17" x14ac:dyDescent="0.2">
      <c r="A56" s="154" t="s">
        <v>37</v>
      </c>
      <c r="B56" s="155"/>
      <c r="C56" s="155"/>
      <c r="D56" s="155"/>
      <c r="E56" s="155"/>
      <c r="F56" s="155"/>
      <c r="G56" s="155"/>
      <c r="H56" s="155"/>
      <c r="I56" s="155"/>
      <c r="J56" s="14"/>
      <c r="K56" s="12"/>
      <c r="L56" s="12"/>
      <c r="M56" s="12"/>
      <c r="N56" s="12"/>
      <c r="O56" s="12"/>
      <c r="P56" s="12"/>
      <c r="Q56" s="12"/>
    </row>
    <row r="57" spans="1:17" x14ac:dyDescent="0.2">
      <c r="A57" s="154" t="s">
        <v>38</v>
      </c>
      <c r="B57" s="155"/>
      <c r="C57" s="155"/>
      <c r="D57" s="155"/>
      <c r="E57" s="155"/>
      <c r="F57" s="155"/>
      <c r="G57" s="155"/>
      <c r="H57" s="155"/>
      <c r="I57" s="155"/>
      <c r="J57" s="94">
        <v>2749</v>
      </c>
      <c r="K57" s="12"/>
      <c r="L57" s="12"/>
      <c r="M57" s="12"/>
      <c r="N57" s="12"/>
      <c r="O57" s="12"/>
      <c r="P57" s="12"/>
      <c r="Q57" s="12"/>
    </row>
    <row r="58" spans="1:17" x14ac:dyDescent="0.2">
      <c r="A58" s="154" t="s">
        <v>39</v>
      </c>
      <c r="B58" s="155"/>
      <c r="C58" s="155"/>
      <c r="D58" s="155"/>
      <c r="E58" s="155"/>
      <c r="F58" s="155"/>
      <c r="G58" s="155"/>
      <c r="H58" s="155"/>
      <c r="I58" s="155"/>
      <c r="J58" s="94">
        <v>355</v>
      </c>
      <c r="K58" s="12"/>
      <c r="L58" s="12"/>
      <c r="M58" s="12"/>
      <c r="N58" s="12"/>
      <c r="O58" s="12"/>
      <c r="P58" s="12"/>
      <c r="Q58" s="12"/>
    </row>
    <row r="59" spans="1:17" x14ac:dyDescent="0.2">
      <c r="A59" s="154" t="s">
        <v>40</v>
      </c>
      <c r="B59" s="155"/>
      <c r="C59" s="155"/>
      <c r="D59" s="155"/>
      <c r="E59" s="155"/>
      <c r="F59" s="155"/>
      <c r="G59" s="155"/>
      <c r="H59" s="155"/>
      <c r="I59" s="155"/>
      <c r="J59" s="94">
        <v>610</v>
      </c>
      <c r="K59" s="12"/>
      <c r="L59" s="12"/>
      <c r="M59" s="12"/>
      <c r="N59" s="12"/>
      <c r="O59" s="12"/>
      <c r="P59" s="12"/>
      <c r="Q59" s="12"/>
    </row>
    <row r="60" spans="1:17" x14ac:dyDescent="0.2">
      <c r="A60" s="154" t="s">
        <v>41</v>
      </c>
      <c r="B60" s="155"/>
      <c r="C60" s="155"/>
      <c r="D60" s="155"/>
      <c r="E60" s="155"/>
      <c r="F60" s="155"/>
      <c r="G60" s="155"/>
      <c r="H60" s="155"/>
      <c r="I60" s="155"/>
      <c r="J60" s="94">
        <v>549</v>
      </c>
      <c r="K60" s="12"/>
      <c r="L60" s="12"/>
      <c r="M60" s="12"/>
      <c r="N60" s="12"/>
      <c r="O60" s="12"/>
      <c r="P60" s="12"/>
      <c r="Q60" s="12"/>
    </row>
    <row r="61" spans="1:17" x14ac:dyDescent="0.2">
      <c r="A61" s="154" t="s">
        <v>42</v>
      </c>
      <c r="B61" s="155"/>
      <c r="C61" s="155"/>
      <c r="D61" s="155"/>
      <c r="E61" s="155"/>
      <c r="F61" s="155"/>
      <c r="G61" s="155"/>
      <c r="H61" s="155"/>
      <c r="I61" s="155"/>
      <c r="J61" s="94">
        <v>422</v>
      </c>
      <c r="K61" s="12"/>
      <c r="L61" s="12"/>
      <c r="M61" s="12"/>
      <c r="N61" s="12"/>
      <c r="O61" s="12"/>
      <c r="P61" s="12"/>
      <c r="Q61" s="12"/>
    </row>
    <row r="62" spans="1:17" x14ac:dyDescent="0.2">
      <c r="A62" s="156" t="s">
        <v>43</v>
      </c>
      <c r="B62" s="155"/>
      <c r="C62" s="155"/>
      <c r="D62" s="155"/>
      <c r="E62" s="155"/>
      <c r="F62" s="155"/>
      <c r="G62" s="155"/>
      <c r="H62" s="155"/>
      <c r="I62" s="155"/>
      <c r="J62" s="15">
        <v>4682</v>
      </c>
      <c r="K62" s="12"/>
      <c r="L62" s="12"/>
      <c r="M62" s="12"/>
      <c r="N62" s="12"/>
      <c r="O62" s="13">
        <v>44.66</v>
      </c>
      <c r="P62" s="12"/>
      <c r="Q62" s="13">
        <v>0.18</v>
      </c>
    </row>
    <row r="63" spans="1:17" x14ac:dyDescent="0.2"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</row>
    <row r="64" spans="1:17" x14ac:dyDescent="0.2"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</row>
    <row r="65" spans="6:17" x14ac:dyDescent="0.2"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</row>
    <row r="66" spans="6:17" x14ac:dyDescent="0.2"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</row>
  </sheetData>
  <mergeCells count="40">
    <mergeCell ref="A61:I61"/>
    <mergeCell ref="A62:I62"/>
    <mergeCell ref="A44:Q44"/>
    <mergeCell ref="A45:I45"/>
    <mergeCell ref="A46:I46"/>
    <mergeCell ref="A49:I49"/>
    <mergeCell ref="A50:I50"/>
    <mergeCell ref="A51:I51"/>
    <mergeCell ref="A52:I52"/>
    <mergeCell ref="A53:I53"/>
    <mergeCell ref="A54:I54"/>
    <mergeCell ref="A55:I55"/>
    <mergeCell ref="A56:I56"/>
    <mergeCell ref="A47:I47"/>
    <mergeCell ref="A48:I48"/>
    <mergeCell ref="A57:I57"/>
    <mergeCell ref="A58:I58"/>
    <mergeCell ref="A59:I59"/>
    <mergeCell ref="A60:I60"/>
    <mergeCell ref="E24:E26"/>
    <mergeCell ref="B24:B26"/>
    <mergeCell ref="F25:F26"/>
    <mergeCell ref="F24:I24"/>
    <mergeCell ref="G25:I25"/>
    <mergeCell ref="A28:Q28"/>
    <mergeCell ref="A24:A26"/>
    <mergeCell ref="C24:C26"/>
    <mergeCell ref="D24:D26"/>
    <mergeCell ref="J16:K16"/>
    <mergeCell ref="J19:K19"/>
    <mergeCell ref="O24:O26"/>
    <mergeCell ref="N24:N26"/>
    <mergeCell ref="Q24:Q26"/>
    <mergeCell ref="J25:J26"/>
    <mergeCell ref="K25:M25"/>
    <mergeCell ref="J24:M24"/>
    <mergeCell ref="P24:P26"/>
    <mergeCell ref="J20:K20"/>
    <mergeCell ref="J18:K18"/>
    <mergeCell ref="J17:K17"/>
  </mergeCells>
  <pageMargins left="0.23622047244094491" right="0" top="0.39370078740157483" bottom="0.39370078740157483" header="0.19685039370078741" footer="0.19685039370078741"/>
  <pageSetup paperSize="9" scale="95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6"/>
  </sheetPr>
  <dimension ref="A1:D30"/>
  <sheetViews>
    <sheetView tabSelected="1" zoomScaleNormal="100" zoomScaleSheetLayoutView="75" workbookViewId="0">
      <selection activeCell="B15" sqref="B15"/>
    </sheetView>
  </sheetViews>
  <sheetFormatPr defaultColWidth="9" defaultRowHeight="12.75" x14ac:dyDescent="0.2"/>
  <cols>
    <col min="1" max="1" width="41.85546875" style="48" customWidth="1"/>
    <col min="2" max="2" width="21.5703125" style="48" customWidth="1"/>
    <col min="3" max="3" width="22.28515625" style="48" customWidth="1"/>
    <col min="4" max="4" width="22.28515625" style="49" customWidth="1"/>
    <col min="5" max="250" width="20.140625" style="48" customWidth="1"/>
    <col min="251" max="251" width="10.7109375" style="48" customWidth="1"/>
    <col min="252" max="252" width="11.140625" style="48" customWidth="1"/>
    <col min="253" max="253" width="21.42578125" style="48" customWidth="1"/>
    <col min="254" max="254" width="21.5703125" style="48" customWidth="1"/>
    <col min="255" max="255" width="22.28515625" style="48" customWidth="1"/>
    <col min="256" max="16384" width="9" style="48"/>
  </cols>
  <sheetData>
    <row r="1" spans="1:4" s="18" customFormat="1" ht="18.75" customHeight="1" x14ac:dyDescent="0.2">
      <c r="A1" s="174" t="s">
        <v>47</v>
      </c>
      <c r="B1" s="174"/>
      <c r="C1" s="174"/>
      <c r="D1" s="174"/>
    </row>
    <row r="2" spans="1:4" s="18" customFormat="1" ht="15.75" customHeight="1" x14ac:dyDescent="0.2">
      <c r="A2" s="19"/>
      <c r="B2" s="19"/>
      <c r="C2" s="19"/>
      <c r="D2" s="19"/>
    </row>
    <row r="3" spans="1:4" s="18" customFormat="1" ht="20.25" customHeight="1" x14ac:dyDescent="0.2">
      <c r="A3" s="175" t="s">
        <v>48</v>
      </c>
      <c r="B3" s="175"/>
      <c r="C3" s="175"/>
      <c r="D3" s="175"/>
    </row>
    <row r="4" spans="1:4" s="18" customFormat="1" ht="15.75" customHeight="1" x14ac:dyDescent="0.2">
      <c r="A4" s="20"/>
      <c r="B4" s="21"/>
      <c r="C4" s="20"/>
      <c r="D4" s="22"/>
    </row>
    <row r="5" spans="1:4" s="23" customFormat="1" ht="40.5" customHeight="1" x14ac:dyDescent="0.3">
      <c r="A5" s="176" t="s">
        <v>111</v>
      </c>
      <c r="B5" s="176"/>
      <c r="C5" s="176"/>
      <c r="D5" s="176"/>
    </row>
    <row r="6" spans="1:4" s="23" customFormat="1" ht="9" customHeight="1" x14ac:dyDescent="0.3">
      <c r="A6" s="176"/>
      <c r="B6" s="176"/>
      <c r="C6" s="176"/>
      <c r="D6" s="176"/>
    </row>
    <row r="7" spans="1:4" s="23" customFormat="1" ht="15.75" customHeight="1" x14ac:dyDescent="0.3">
      <c r="A7" s="24"/>
      <c r="B7" s="24"/>
      <c r="C7" s="24"/>
      <c r="D7" s="24"/>
    </row>
    <row r="8" spans="1:4" s="29" customFormat="1" ht="15.75" customHeight="1" x14ac:dyDescent="0.25">
      <c r="A8" s="25" t="s">
        <v>49</v>
      </c>
      <c r="B8" s="26"/>
      <c r="C8" s="27"/>
      <c r="D8" s="28" t="s">
        <v>50</v>
      </c>
    </row>
    <row r="9" spans="1:4" s="18" customFormat="1" ht="15.75" customHeight="1" x14ac:dyDescent="0.2">
      <c r="A9" s="166" t="s">
        <v>51</v>
      </c>
      <c r="B9" s="169" t="s">
        <v>52</v>
      </c>
      <c r="C9" s="169" t="s">
        <v>53</v>
      </c>
      <c r="D9" s="169" t="s">
        <v>54</v>
      </c>
    </row>
    <row r="10" spans="1:4" s="30" customFormat="1" ht="12.75" customHeight="1" x14ac:dyDescent="0.2">
      <c r="A10" s="167"/>
      <c r="B10" s="170"/>
      <c r="C10" s="170"/>
      <c r="D10" s="172"/>
    </row>
    <row r="11" spans="1:4" s="30" customFormat="1" ht="12.75" customHeight="1" x14ac:dyDescent="0.2">
      <c r="A11" s="167"/>
      <c r="B11" s="170"/>
      <c r="C11" s="170"/>
      <c r="D11" s="172"/>
    </row>
    <row r="12" spans="1:4" s="30" customFormat="1" ht="42.75" customHeight="1" x14ac:dyDescent="0.2">
      <c r="A12" s="168"/>
      <c r="B12" s="171"/>
      <c r="C12" s="170"/>
      <c r="D12" s="173"/>
    </row>
    <row r="13" spans="1:4" s="18" customFormat="1" ht="15.75" x14ac:dyDescent="0.25">
      <c r="A13" s="55" t="s">
        <v>55</v>
      </c>
      <c r="B13" s="31" t="s">
        <v>56</v>
      </c>
      <c r="C13" s="32" t="s">
        <v>57</v>
      </c>
      <c r="D13" s="51" t="s">
        <v>58</v>
      </c>
    </row>
    <row r="14" spans="1:4" s="35" customFormat="1" ht="60" customHeight="1" x14ac:dyDescent="0.2">
      <c r="A14" s="56" t="s">
        <v>180</v>
      </c>
      <c r="B14" s="33">
        <f>'Сводка затрат'!H13</f>
        <v>170631</v>
      </c>
      <c r="C14" s="34">
        <f>ROUND('Сводка затрат'!D13*5.98,0)+ROUND('Сводка затрат'!E13*5.98,0)+ROUND('Сводка затрат'!F13*4.21,0)+ROUND('Сводка затрат'!G13*10.48,0)</f>
        <v>1020373</v>
      </c>
      <c r="D14" s="92" t="s">
        <v>178</v>
      </c>
    </row>
    <row r="15" spans="1:4" s="35" customFormat="1" ht="60" customHeight="1" x14ac:dyDescent="0.2">
      <c r="A15" s="50" t="s">
        <v>181</v>
      </c>
      <c r="B15" s="33">
        <f>'Сводка затрат'!H14</f>
        <v>725123</v>
      </c>
      <c r="C15" s="34">
        <f>ROUND('Сводка затрат'!D14*5.98,0)+ROUND('Сводка затрат'!E14*5.98,0)+ROUND('Сводка затрат'!F14*4.21,0)+ROUND('Сводка затрат'!G14*10.48,0)</f>
        <v>4336236</v>
      </c>
      <c r="D15" s="92" t="s">
        <v>179</v>
      </c>
    </row>
    <row r="16" spans="1:4" s="35" customFormat="1" ht="60" customHeight="1" x14ac:dyDescent="0.2">
      <c r="A16" s="50" t="s">
        <v>287</v>
      </c>
      <c r="B16" s="33">
        <f>'Сводка затрат'!H15</f>
        <v>4682</v>
      </c>
      <c r="C16" s="34">
        <f>ROUND('Сводка затрат'!D15*5.98,0)+ROUND('Сводка затрат'!E15*5.98,0)+ROUND('Сводка затрат'!F15*4.21,0)+ROUND('Сводка затрат'!G15*10.48,0)</f>
        <v>27998</v>
      </c>
      <c r="D16" s="92" t="s">
        <v>288</v>
      </c>
    </row>
    <row r="17" spans="1:4" s="35" customFormat="1" ht="20.25" customHeight="1" x14ac:dyDescent="0.2">
      <c r="A17" s="57" t="s">
        <v>59</v>
      </c>
      <c r="B17" s="36">
        <f>SUM(B14:B16)</f>
        <v>900436</v>
      </c>
      <c r="C17" s="36">
        <f>SUM(C14:C16)</f>
        <v>5384607</v>
      </c>
      <c r="D17" s="52"/>
    </row>
    <row r="18" spans="1:4" s="35" customFormat="1" ht="15" customHeight="1" x14ac:dyDescent="0.2">
      <c r="A18" s="38"/>
      <c r="B18" s="36"/>
      <c r="C18" s="37"/>
      <c r="D18" s="53"/>
    </row>
    <row r="19" spans="1:4" s="35" customFormat="1" ht="15.75" customHeight="1" x14ac:dyDescent="0.2">
      <c r="A19" s="58" t="s">
        <v>60</v>
      </c>
      <c r="B19" s="59"/>
      <c r="C19" s="34">
        <f>ROUND(C17*18%,2)</f>
        <v>969229.26</v>
      </c>
      <c r="D19" s="53"/>
    </row>
    <row r="20" spans="1:4" s="35" customFormat="1" ht="15" customHeight="1" x14ac:dyDescent="0.2">
      <c r="A20" s="38"/>
      <c r="B20" s="40"/>
      <c r="C20" s="37"/>
      <c r="D20" s="53"/>
    </row>
    <row r="21" spans="1:4" s="35" customFormat="1" ht="20.100000000000001" customHeight="1" x14ac:dyDescent="0.2">
      <c r="A21" s="41" t="s">
        <v>24</v>
      </c>
      <c r="B21" s="42"/>
      <c r="C21" s="43">
        <f>SUM(C17:C20)</f>
        <v>6353836.2599999998</v>
      </c>
      <c r="D21" s="54"/>
    </row>
    <row r="22" spans="1:4" s="35" customFormat="1" ht="18.75" customHeight="1" x14ac:dyDescent="0.2">
      <c r="A22" s="44"/>
      <c r="B22" s="45"/>
      <c r="C22" s="45"/>
      <c r="D22" s="39"/>
    </row>
    <row r="24" spans="1:4" s="25" customFormat="1" ht="15.75" x14ac:dyDescent="0.25">
      <c r="A24" s="25" t="s">
        <v>61</v>
      </c>
      <c r="D24" s="46"/>
    </row>
    <row r="25" spans="1:4" s="25" customFormat="1" ht="15.75" x14ac:dyDescent="0.25">
      <c r="A25" s="25" t="s">
        <v>62</v>
      </c>
      <c r="B25" s="26"/>
      <c r="C25" s="47" t="s">
        <v>103</v>
      </c>
      <c r="D25" s="46"/>
    </row>
    <row r="26" spans="1:4" s="25" customFormat="1" ht="26.25" customHeight="1" x14ac:dyDescent="0.25">
      <c r="C26" s="47"/>
      <c r="D26" s="46"/>
    </row>
    <row r="27" spans="1:4" s="25" customFormat="1" ht="15.75" x14ac:dyDescent="0.25">
      <c r="A27" s="25" t="s">
        <v>63</v>
      </c>
      <c r="B27" s="26"/>
      <c r="C27" s="47" t="s">
        <v>64</v>
      </c>
      <c r="D27" s="46"/>
    </row>
    <row r="30" spans="1:4" ht="15.75" x14ac:dyDescent="0.25">
      <c r="A30" s="25" t="s">
        <v>68</v>
      </c>
      <c r="B30" s="98"/>
      <c r="C30" s="47" t="s">
        <v>69</v>
      </c>
    </row>
  </sheetData>
  <mergeCells count="8">
    <mergeCell ref="A9:A12"/>
    <mergeCell ref="B9:B12"/>
    <mergeCell ref="C9:C12"/>
    <mergeCell ref="D9:D12"/>
    <mergeCell ref="A1:D1"/>
    <mergeCell ref="A3:D3"/>
    <mergeCell ref="A5:D5"/>
    <mergeCell ref="A6:D6"/>
  </mergeCells>
  <phoneticPr fontId="37" type="noConversion"/>
  <printOptions horizontalCentered="1"/>
  <pageMargins left="0.70866141732283472" right="0.39370078740157483" top="0.9055118110236221" bottom="0.62992125984251968" header="0" footer="0"/>
  <pageSetup paperSize="9" scale="85" firstPageNumber="5" orientation="portrait" horizontalDpi="300" verticalDpi="300" r:id="rId1"/>
  <headerFooter alignWithMargins="0">
    <oddHeader>&amp;R&amp;"Times New Roman,обычный"&amp;14&amp;P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6"/>
    <pageSetUpPr fitToPage="1"/>
  </sheetPr>
  <dimension ref="A1:N27"/>
  <sheetViews>
    <sheetView topLeftCell="A7" zoomScaleNormal="100" zoomScaleSheetLayoutView="75" workbookViewId="0">
      <selection activeCell="P13" sqref="P13"/>
    </sheetView>
  </sheetViews>
  <sheetFormatPr defaultColWidth="20.140625" defaultRowHeight="12.75" x14ac:dyDescent="0.2"/>
  <cols>
    <col min="1" max="1" width="4" style="85" customWidth="1"/>
    <col min="2" max="2" width="18.85546875" style="85" customWidth="1"/>
    <col min="3" max="3" width="33.28515625" style="60" customWidth="1"/>
    <col min="4" max="6" width="17.7109375" style="60" customWidth="1"/>
    <col min="7" max="7" width="13.85546875" style="60" customWidth="1"/>
    <col min="8" max="8" width="17.7109375" style="60" customWidth="1"/>
    <col min="9" max="9" width="20.140625" style="60"/>
    <col min="10" max="10" width="0" style="123" hidden="1" customWidth="1"/>
    <col min="11" max="13" width="0" style="60" hidden="1" customWidth="1"/>
    <col min="14" max="14" width="0" style="130" hidden="1" customWidth="1"/>
    <col min="15" max="16384" width="20.140625" style="60"/>
  </cols>
  <sheetData>
    <row r="1" spans="1:14" ht="15.75" customHeight="1" x14ac:dyDescent="0.2">
      <c r="A1" s="177" t="s">
        <v>112</v>
      </c>
      <c r="B1" s="177"/>
      <c r="C1" s="177"/>
      <c r="D1" s="177"/>
      <c r="E1" s="177"/>
      <c r="F1" s="177"/>
      <c r="G1" s="177"/>
      <c r="H1" s="177"/>
    </row>
    <row r="2" spans="1:14" ht="15.75" customHeight="1" x14ac:dyDescent="0.2">
      <c r="A2" s="181"/>
      <c r="B2" s="181"/>
      <c r="C2" s="181"/>
      <c r="D2" s="181"/>
      <c r="E2" s="181"/>
      <c r="F2" s="181"/>
      <c r="G2" s="181"/>
      <c r="H2" s="181"/>
    </row>
    <row r="3" spans="1:14" s="61" customFormat="1" ht="15.75" customHeight="1" x14ac:dyDescent="0.2">
      <c r="A3" s="182" t="s">
        <v>13</v>
      </c>
      <c r="B3" s="182"/>
      <c r="C3" s="182"/>
      <c r="D3" s="182"/>
      <c r="E3" s="182"/>
      <c r="F3" s="182"/>
      <c r="G3" s="182"/>
      <c r="H3" s="182"/>
      <c r="J3" s="123"/>
      <c r="N3" s="130"/>
    </row>
    <row r="4" spans="1:14" s="61" customFormat="1" ht="15.75" customHeight="1" x14ac:dyDescent="0.3">
      <c r="A4" s="183"/>
      <c r="B4" s="183"/>
      <c r="C4" s="183"/>
      <c r="D4" s="183"/>
      <c r="E4" s="183"/>
      <c r="F4" s="183"/>
      <c r="G4" s="183"/>
      <c r="H4" s="183"/>
      <c r="J4" s="123"/>
      <c r="N4" s="130"/>
    </row>
    <row r="5" spans="1:14" s="61" customFormat="1" ht="20.25" customHeight="1" x14ac:dyDescent="0.2">
      <c r="A5" s="184" t="s">
        <v>12</v>
      </c>
      <c r="B5" s="184"/>
      <c r="C5" s="184"/>
      <c r="D5" s="184"/>
      <c r="E5" s="184"/>
      <c r="F5" s="184"/>
      <c r="G5" s="184"/>
      <c r="H5" s="184"/>
      <c r="J5" s="123"/>
      <c r="N5" s="130"/>
    </row>
    <row r="6" spans="1:14" s="61" customFormat="1" ht="12" customHeight="1" x14ac:dyDescent="0.2">
      <c r="A6" s="184"/>
      <c r="B6" s="184"/>
      <c r="C6" s="184"/>
      <c r="D6" s="184"/>
      <c r="E6" s="184"/>
      <c r="F6" s="184"/>
      <c r="G6" s="184"/>
      <c r="H6" s="184"/>
      <c r="J6" s="123"/>
      <c r="N6" s="130"/>
    </row>
    <row r="7" spans="1:14" s="61" customFormat="1" ht="37.5" customHeight="1" x14ac:dyDescent="0.2">
      <c r="A7" s="179" t="s">
        <v>110</v>
      </c>
      <c r="B7" s="179"/>
      <c r="C7" s="179"/>
      <c r="D7" s="179"/>
      <c r="E7" s="179"/>
      <c r="F7" s="179"/>
      <c r="G7" s="179"/>
      <c r="H7" s="179"/>
      <c r="J7" s="123"/>
      <c r="N7" s="130"/>
    </row>
    <row r="8" spans="1:14" s="62" customFormat="1" ht="17.25" customHeight="1" x14ac:dyDescent="0.3">
      <c r="A8" s="180"/>
      <c r="B8" s="180"/>
      <c r="C8" s="180"/>
      <c r="D8" s="180"/>
      <c r="E8" s="180"/>
      <c r="F8" s="180"/>
      <c r="G8" s="180"/>
      <c r="H8" s="180"/>
      <c r="J8" s="124"/>
      <c r="N8" s="131"/>
    </row>
    <row r="9" spans="1:14" s="66" customFormat="1" ht="20.45" customHeight="1" x14ac:dyDescent="0.25">
      <c r="A9" s="63" t="s">
        <v>11</v>
      </c>
      <c r="B9" s="63"/>
      <c r="C9" s="64"/>
      <c r="D9" s="64"/>
      <c r="E9" s="64"/>
      <c r="F9" s="64"/>
      <c r="G9" s="64"/>
      <c r="H9" s="65"/>
      <c r="J9" s="125"/>
      <c r="N9" s="128"/>
    </row>
    <row r="10" spans="1:14" s="61" customFormat="1" ht="31.5" customHeight="1" x14ac:dyDescent="0.2">
      <c r="A10" s="178" t="s">
        <v>65</v>
      </c>
      <c r="B10" s="178" t="s">
        <v>10</v>
      </c>
      <c r="C10" s="185" t="s">
        <v>9</v>
      </c>
      <c r="D10" s="185" t="s">
        <v>66</v>
      </c>
      <c r="E10" s="185"/>
      <c r="F10" s="185"/>
      <c r="G10" s="185"/>
      <c r="H10" s="178" t="s">
        <v>8</v>
      </c>
      <c r="J10" s="123"/>
      <c r="N10" s="130"/>
    </row>
    <row r="11" spans="1:14" s="68" customFormat="1" ht="96" customHeight="1" x14ac:dyDescent="0.2">
      <c r="A11" s="178"/>
      <c r="B11" s="178"/>
      <c r="C11" s="185"/>
      <c r="D11" s="67" t="s">
        <v>7</v>
      </c>
      <c r="E11" s="67" t="s">
        <v>6</v>
      </c>
      <c r="F11" s="67" t="s">
        <v>5</v>
      </c>
      <c r="G11" s="67" t="s">
        <v>67</v>
      </c>
      <c r="H11" s="178"/>
      <c r="J11" s="126"/>
      <c r="N11" s="132"/>
    </row>
    <row r="12" spans="1:14" s="61" customFormat="1" ht="15.75" x14ac:dyDescent="0.25">
      <c r="A12" s="69" t="s">
        <v>55</v>
      </c>
      <c r="B12" s="69" t="s">
        <v>56</v>
      </c>
      <c r="C12" s="70" t="s">
        <v>57</v>
      </c>
      <c r="D12" s="70" t="s">
        <v>58</v>
      </c>
      <c r="E12" s="70" t="s">
        <v>4</v>
      </c>
      <c r="F12" s="70" t="s">
        <v>3</v>
      </c>
      <c r="G12" s="70" t="s">
        <v>2</v>
      </c>
      <c r="H12" s="70" t="s">
        <v>1</v>
      </c>
      <c r="J12" s="123"/>
      <c r="N12" s="130"/>
    </row>
    <row r="13" spans="1:14" s="61" customFormat="1" ht="69.95" customHeight="1" x14ac:dyDescent="0.2">
      <c r="A13" s="71">
        <v>1</v>
      </c>
      <c r="B13" s="72" t="s">
        <v>178</v>
      </c>
      <c r="C13" s="91" t="s">
        <v>180</v>
      </c>
      <c r="D13" s="73">
        <f>'24627'!J50</f>
        <v>170631</v>
      </c>
      <c r="E13" s="73">
        <v>0</v>
      </c>
      <c r="F13" s="73">
        <v>0</v>
      </c>
      <c r="G13" s="73">
        <v>0</v>
      </c>
      <c r="H13" s="73">
        <f>SUM(D13:G13)</f>
        <v>170631</v>
      </c>
      <c r="J13" s="129">
        <f>ROUND(D13*5.98,0)</f>
        <v>1020373</v>
      </c>
      <c r="K13" s="129">
        <f>ROUND(E13*5.98,0)</f>
        <v>0</v>
      </c>
      <c r="L13" s="129">
        <f>ROUND(F13*4.21,0)</f>
        <v>0</v>
      </c>
      <c r="M13" s="129">
        <f>ROUND(G13*10.48,0)</f>
        <v>0</v>
      </c>
      <c r="N13" s="133">
        <f>SUM(J13:M13)</f>
        <v>1020373</v>
      </c>
    </row>
    <row r="14" spans="1:14" s="61" customFormat="1" ht="69.95" customHeight="1" x14ac:dyDescent="0.2">
      <c r="A14" s="71">
        <v>2</v>
      </c>
      <c r="B14" s="72" t="s">
        <v>179</v>
      </c>
      <c r="C14" s="91" t="s">
        <v>181</v>
      </c>
      <c r="D14" s="73">
        <f>'24957'!J88</f>
        <v>725123</v>
      </c>
      <c r="E14" s="73">
        <v>0</v>
      </c>
      <c r="F14" s="73">
        <v>0</v>
      </c>
      <c r="G14" s="73">
        <v>0</v>
      </c>
      <c r="H14" s="73">
        <f t="shared" ref="H14:H15" si="0">SUM(D14:G14)</f>
        <v>725123</v>
      </c>
      <c r="J14" s="129">
        <f t="shared" ref="J14" si="1">ROUND(D14*5.98,0)</f>
        <v>4336236</v>
      </c>
      <c r="K14" s="129">
        <f t="shared" ref="K14" si="2">ROUND(E14*5.98,0)</f>
        <v>0</v>
      </c>
      <c r="L14" s="129">
        <f t="shared" ref="L14" si="3">ROUND(F14*4.21,0)</f>
        <v>0</v>
      </c>
      <c r="M14" s="129">
        <f t="shared" ref="M14" si="4">ROUND(G14*10.48,0)</f>
        <v>0</v>
      </c>
      <c r="N14" s="133">
        <f t="shared" ref="N14" si="5">SUM(J14:M14)</f>
        <v>4336236</v>
      </c>
    </row>
    <row r="15" spans="1:14" s="61" customFormat="1" ht="69.95" customHeight="1" x14ac:dyDescent="0.2">
      <c r="A15" s="71">
        <v>3</v>
      </c>
      <c r="B15" s="72" t="s">
        <v>288</v>
      </c>
      <c r="C15" s="149" t="s">
        <v>287</v>
      </c>
      <c r="D15" s="73">
        <f>'7076'!J53</f>
        <v>3380</v>
      </c>
      <c r="E15" s="73">
        <f>'7076'!J54</f>
        <v>1302</v>
      </c>
      <c r="F15" s="73">
        <v>0</v>
      </c>
      <c r="G15" s="73">
        <v>0</v>
      </c>
      <c r="H15" s="73">
        <f t="shared" si="0"/>
        <v>4682</v>
      </c>
      <c r="J15" s="129">
        <f t="shared" ref="J15" si="6">ROUND(D15*5.98,0)</f>
        <v>20212</v>
      </c>
      <c r="K15" s="129">
        <f t="shared" ref="K15" si="7">ROUND(E15*5.98,0)</f>
        <v>7786</v>
      </c>
      <c r="L15" s="129">
        <f t="shared" ref="L15" si="8">ROUND(F15*4.21,0)</f>
        <v>0</v>
      </c>
      <c r="M15" s="129">
        <f t="shared" ref="M15" si="9">ROUND(G15*10.48,0)</f>
        <v>0</v>
      </c>
      <c r="N15" s="133">
        <f t="shared" ref="N15" si="10">SUM(J15:M15)</f>
        <v>27998</v>
      </c>
    </row>
    <row r="16" spans="1:14" s="76" customFormat="1" ht="37.5" customHeight="1" x14ac:dyDescent="0.2">
      <c r="A16" s="71"/>
      <c r="B16" s="67"/>
      <c r="C16" s="74" t="s">
        <v>0</v>
      </c>
      <c r="D16" s="75">
        <f>SUM(D13:D15)</f>
        <v>899134</v>
      </c>
      <c r="E16" s="75">
        <f>SUM(E13:E15)</f>
        <v>1302</v>
      </c>
      <c r="F16" s="75">
        <f t="shared" ref="F16:G16" si="11">SUM(F13:F15)</f>
        <v>0</v>
      </c>
      <c r="G16" s="75">
        <f t="shared" si="11"/>
        <v>0</v>
      </c>
      <c r="H16" s="75">
        <f>SUM(D16:G16)</f>
        <v>900436</v>
      </c>
      <c r="J16" s="133">
        <f>SUM(J13:J15)</f>
        <v>5376821</v>
      </c>
      <c r="K16" s="133">
        <f t="shared" ref="K16:M16" si="12">SUM(K13:K15)</f>
        <v>7786</v>
      </c>
      <c r="L16" s="133">
        <f t="shared" si="12"/>
        <v>0</v>
      </c>
      <c r="M16" s="133">
        <f t="shared" si="12"/>
        <v>0</v>
      </c>
      <c r="N16" s="133">
        <f>SUM(N13:N15)</f>
        <v>5384607</v>
      </c>
    </row>
    <row r="17" spans="1:14" s="79" customFormat="1" ht="59.25" customHeight="1" x14ac:dyDescent="0.2">
      <c r="A17" s="77"/>
      <c r="B17" s="77"/>
      <c r="C17" s="78" t="s">
        <v>102</v>
      </c>
      <c r="D17" s="75">
        <f>ROUND(D16*5.98,0)</f>
        <v>5376821</v>
      </c>
      <c r="E17" s="75">
        <f>ROUND(E16*5.98,0)</f>
        <v>7786</v>
      </c>
      <c r="F17" s="75">
        <f>ROUND(F16*4.21,0)</f>
        <v>0</v>
      </c>
      <c r="G17" s="75">
        <f>ROUND(G16*10.48,0)</f>
        <v>0</v>
      </c>
      <c r="H17" s="75">
        <f>SUM(D17:G17)</f>
        <v>5384607</v>
      </c>
      <c r="J17" s="127"/>
      <c r="N17" s="134"/>
    </row>
    <row r="18" spans="1:14" s="81" customFormat="1" ht="27.75" customHeight="1" x14ac:dyDescent="0.25">
      <c r="A18" s="80"/>
      <c r="B18" s="80"/>
      <c r="C18" s="90" t="s">
        <v>60</v>
      </c>
      <c r="D18" s="73">
        <f>ROUND(D17*18%,2)</f>
        <v>967827.78</v>
      </c>
      <c r="E18" s="73">
        <f>ROUND(E17*18%,2)</f>
        <v>1401.48</v>
      </c>
      <c r="F18" s="73">
        <f t="shared" ref="F18:G18" si="13">ROUND(F17*18%,2)</f>
        <v>0</v>
      </c>
      <c r="G18" s="73">
        <f t="shared" si="13"/>
        <v>0</v>
      </c>
      <c r="H18" s="73">
        <f>SUM(D18:G18)</f>
        <v>969229.26</v>
      </c>
      <c r="J18" s="125"/>
      <c r="N18" s="128"/>
    </row>
    <row r="19" spans="1:14" s="81" customFormat="1" ht="28.5" customHeight="1" x14ac:dyDescent="0.25">
      <c r="A19" s="82"/>
      <c r="B19" s="82"/>
      <c r="C19" s="83" t="s">
        <v>101</v>
      </c>
      <c r="D19" s="84">
        <f>SUM(D17:D18)</f>
        <v>6344648.7800000003</v>
      </c>
      <c r="E19" s="84">
        <f t="shared" ref="E19:F19" si="14">SUM(E17:E18)</f>
        <v>9187.48</v>
      </c>
      <c r="F19" s="84">
        <f t="shared" si="14"/>
        <v>0</v>
      </c>
      <c r="G19" s="84">
        <f>SUM(G17:G18)</f>
        <v>0</v>
      </c>
      <c r="H19" s="75">
        <f>SUM(D19:G19)</f>
        <v>6353836.2600000007</v>
      </c>
      <c r="J19" s="125"/>
      <c r="N19" s="128"/>
    </row>
    <row r="20" spans="1:14" x14ac:dyDescent="0.2">
      <c r="B20" s="86"/>
    </row>
    <row r="23" spans="1:14" s="88" customFormat="1" ht="15.75" x14ac:dyDescent="0.25">
      <c r="A23" s="87"/>
      <c r="B23" s="87"/>
      <c r="C23" s="88" t="s">
        <v>14</v>
      </c>
      <c r="H23" s="88" t="s">
        <v>15</v>
      </c>
      <c r="J23" s="128"/>
      <c r="N23" s="128"/>
    </row>
    <row r="24" spans="1:14" s="81" customFormat="1" ht="15.75" x14ac:dyDescent="0.25">
      <c r="A24" s="89"/>
      <c r="B24" s="89"/>
      <c r="C24" s="81" t="s">
        <v>16</v>
      </c>
      <c r="J24" s="125"/>
      <c r="N24" s="128"/>
    </row>
    <row r="25" spans="1:14" s="81" customFormat="1" ht="15.75" x14ac:dyDescent="0.25">
      <c r="A25" s="89"/>
      <c r="B25" s="89"/>
      <c r="C25" s="81" t="s">
        <v>46</v>
      </c>
      <c r="J25" s="125"/>
      <c r="N25" s="128"/>
    </row>
    <row r="27" spans="1:14" s="81" customFormat="1" ht="15.75" x14ac:dyDescent="0.25">
      <c r="A27" s="89"/>
      <c r="B27" s="89"/>
      <c r="C27" s="81" t="s">
        <v>17</v>
      </c>
      <c r="J27" s="125"/>
      <c r="N27" s="128"/>
    </row>
  </sheetData>
  <mergeCells count="13">
    <mergeCell ref="A1:H1"/>
    <mergeCell ref="A10:A11"/>
    <mergeCell ref="A7:H7"/>
    <mergeCell ref="A8:H8"/>
    <mergeCell ref="A2:H2"/>
    <mergeCell ref="A3:H3"/>
    <mergeCell ref="A4:H4"/>
    <mergeCell ref="A5:H5"/>
    <mergeCell ref="A6:H6"/>
    <mergeCell ref="H10:H11"/>
    <mergeCell ref="D10:G10"/>
    <mergeCell ref="C10:C11"/>
    <mergeCell ref="B10:B11"/>
  </mergeCells>
  <phoneticPr fontId="37" type="noConversion"/>
  <printOptions horizontalCentered="1"/>
  <pageMargins left="0.59055118110236227" right="0.39370078740157483" top="0.39370078740157483" bottom="0.19685039370078741" header="0" footer="0"/>
  <pageSetup paperSize="9" scale="57" firstPageNumber="5" fitToHeight="3" orientation="landscape" horizontalDpi="300" verticalDpi="300" r:id="rId1"/>
  <headerFooter alignWithMargins="0">
    <oddHeader>&amp;R&amp;"Times New Roman,обычный"&amp;14&amp;P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21</vt:i4>
      </vt:variant>
    </vt:vector>
  </HeadingPairs>
  <TitlesOfParts>
    <vt:vector size="26" baseType="lpstr">
      <vt:lpstr>24627</vt:lpstr>
      <vt:lpstr>24957</vt:lpstr>
      <vt:lpstr>7076</vt:lpstr>
      <vt:lpstr>НМЦ</vt:lpstr>
      <vt:lpstr>Сводка затрат</vt:lpstr>
      <vt:lpstr>'24627'!Constr</vt:lpstr>
      <vt:lpstr>'24957'!Constr</vt:lpstr>
      <vt:lpstr>'7076'!Constr</vt:lpstr>
      <vt:lpstr>'24627'!FOT</vt:lpstr>
      <vt:lpstr>'24957'!FOT</vt:lpstr>
      <vt:lpstr>'7076'!FOT</vt:lpstr>
      <vt:lpstr>'24627'!Ind</vt:lpstr>
      <vt:lpstr>'24957'!Ind</vt:lpstr>
      <vt:lpstr>'7076'!Ind</vt:lpstr>
      <vt:lpstr>'7076'!Obj</vt:lpstr>
      <vt:lpstr>'24627'!Obosn</vt:lpstr>
      <vt:lpstr>'24957'!Obosn</vt:lpstr>
      <vt:lpstr>'7076'!Obosn</vt:lpstr>
      <vt:lpstr>'24627'!SmPr</vt:lpstr>
      <vt:lpstr>'24957'!SmPr</vt:lpstr>
      <vt:lpstr>'7076'!SmPr</vt:lpstr>
      <vt:lpstr>'24627'!Заголовки_для_печати</vt:lpstr>
      <vt:lpstr>'24957'!Заголовки_для_печати</vt:lpstr>
      <vt:lpstr>'7076'!Заголовки_для_печати</vt:lpstr>
      <vt:lpstr>НМЦ!Заголовки_для_печати</vt:lpstr>
      <vt:lpstr>'Сводка затрат'!Заголовки_для_печати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072-Voronkova</dc:creator>
  <cp:lastModifiedBy>072-KovyazinaT</cp:lastModifiedBy>
  <cp:lastPrinted>2014-02-26T05:08:10Z</cp:lastPrinted>
  <dcterms:created xsi:type="dcterms:W3CDTF">2002-02-11T05:58:42Z</dcterms:created>
  <dcterms:modified xsi:type="dcterms:W3CDTF">2014-02-26T05:23:07Z</dcterms:modified>
</cp:coreProperties>
</file>